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iver_benitez\Documents\SHCP\TRIMESTRALES\2025\1er Trimestre 2025\"/>
    </mc:Choice>
  </mc:AlternateContent>
  <bookViews>
    <workbookView xWindow="0" yWindow="0" windowWidth="25125" windowHeight="11130" tabRatio="601"/>
  </bookViews>
  <sheets>
    <sheet name="1T 2025" sheetId="7" r:id="rId1"/>
  </sheets>
  <definedNames>
    <definedName name="_xlnm._FilterDatabase" localSheetId="0" hidden="1">'1T 2025'!#REF!</definedName>
    <definedName name="_xlnm.Print_Area" localSheetId="0">'1T 2025'!$A$1:$E$645</definedName>
    <definedName name="_xlnm.Print_Titles" localSheetId="0">'1T 2025'!$1:$10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" l="1"/>
  <c r="C11" i="7" s="1"/>
  <c r="D12" i="7"/>
  <c r="D11" i="7" s="1"/>
  <c r="E12" i="7"/>
  <c r="C15" i="7"/>
  <c r="D15" i="7"/>
  <c r="E15" i="7"/>
  <c r="E11" i="7" s="1"/>
  <c r="C18" i="7"/>
  <c r="D18" i="7"/>
  <c r="E18" i="7"/>
  <c r="C22" i="7"/>
  <c r="C21" i="7" s="1"/>
  <c r="D22" i="7"/>
  <c r="D21" i="7" s="1"/>
  <c r="E22" i="7"/>
  <c r="E21" i="7" s="1"/>
  <c r="C26" i="7"/>
  <c r="C25" i="7" s="1"/>
  <c r="D26" i="7"/>
  <c r="E26" i="7"/>
  <c r="C29" i="7"/>
  <c r="D29" i="7"/>
  <c r="E29" i="7"/>
  <c r="C32" i="7"/>
  <c r="D32" i="7"/>
  <c r="E32" i="7"/>
  <c r="C36" i="7"/>
  <c r="C35" i="7" s="1"/>
  <c r="D36" i="7"/>
  <c r="D35" i="7" s="1"/>
  <c r="E36" i="7"/>
  <c r="E35" i="7" s="1"/>
  <c r="C39" i="7"/>
  <c r="D39" i="7"/>
  <c r="E39" i="7"/>
  <c r="C42" i="7"/>
  <c r="D42" i="7"/>
  <c r="E42" i="7"/>
  <c r="C46" i="7"/>
  <c r="C45" i="7" s="1"/>
  <c r="D46" i="7"/>
  <c r="D45" i="7" s="1"/>
  <c r="E46" i="7"/>
  <c r="E45" i="7" s="1"/>
  <c r="C50" i="7"/>
  <c r="D50" i="7"/>
  <c r="E50" i="7"/>
  <c r="C53" i="7"/>
  <c r="D53" i="7"/>
  <c r="E53" i="7"/>
  <c r="C56" i="7"/>
  <c r="D56" i="7"/>
  <c r="E56" i="7"/>
  <c r="C59" i="7"/>
  <c r="D59" i="7"/>
  <c r="E59" i="7"/>
  <c r="C62" i="7"/>
  <c r="D62" i="7"/>
  <c r="E62" i="7"/>
  <c r="C65" i="7"/>
  <c r="D65" i="7"/>
  <c r="E65" i="7"/>
  <c r="C68" i="7"/>
  <c r="D68" i="7"/>
  <c r="E68" i="7"/>
  <c r="C71" i="7"/>
  <c r="D71" i="7"/>
  <c r="E71" i="7"/>
  <c r="C74" i="7"/>
  <c r="D74" i="7"/>
  <c r="E74" i="7"/>
  <c r="C77" i="7"/>
  <c r="D77" i="7"/>
  <c r="E77" i="7"/>
  <c r="C80" i="7"/>
  <c r="D80" i="7"/>
  <c r="E80" i="7"/>
  <c r="C83" i="7"/>
  <c r="D83" i="7"/>
  <c r="E83" i="7"/>
  <c r="C86" i="7"/>
  <c r="D86" i="7"/>
  <c r="E86" i="7"/>
  <c r="C89" i="7"/>
  <c r="D89" i="7"/>
  <c r="E89" i="7"/>
  <c r="C92" i="7"/>
  <c r="D92" i="7"/>
  <c r="E92" i="7"/>
  <c r="C95" i="7"/>
  <c r="D95" i="7"/>
  <c r="E95" i="7"/>
  <c r="C99" i="7"/>
  <c r="D99" i="7"/>
  <c r="D98" i="7" s="1"/>
  <c r="E99" i="7"/>
  <c r="C102" i="7"/>
  <c r="D102" i="7"/>
  <c r="E102" i="7"/>
  <c r="C105" i="7"/>
  <c r="D105" i="7"/>
  <c r="E105" i="7"/>
  <c r="C108" i="7"/>
  <c r="D108" i="7"/>
  <c r="E108" i="7"/>
  <c r="C111" i="7"/>
  <c r="D111" i="7"/>
  <c r="E111" i="7"/>
  <c r="C114" i="7"/>
  <c r="D114" i="7"/>
  <c r="E114" i="7"/>
  <c r="C118" i="7"/>
  <c r="D118" i="7"/>
  <c r="E118" i="7"/>
  <c r="C121" i="7"/>
  <c r="D121" i="7"/>
  <c r="E121" i="7"/>
  <c r="C124" i="7"/>
  <c r="D124" i="7"/>
  <c r="E124" i="7"/>
  <c r="C127" i="7"/>
  <c r="D127" i="7"/>
  <c r="E127" i="7"/>
  <c r="C130" i="7"/>
  <c r="D130" i="7"/>
  <c r="E130" i="7"/>
  <c r="C133" i="7"/>
  <c r="D133" i="7"/>
  <c r="E133" i="7"/>
  <c r="C136" i="7"/>
  <c r="D136" i="7"/>
  <c r="E136" i="7"/>
  <c r="C139" i="7"/>
  <c r="D139" i="7"/>
  <c r="E139" i="7"/>
  <c r="C142" i="7"/>
  <c r="D142" i="7"/>
  <c r="E142" i="7"/>
  <c r="C145" i="7"/>
  <c r="D145" i="7"/>
  <c r="E145" i="7"/>
  <c r="C148" i="7"/>
  <c r="D148" i="7"/>
  <c r="E148" i="7"/>
  <c r="C151" i="7"/>
  <c r="D151" i="7"/>
  <c r="E151" i="7"/>
  <c r="C154" i="7"/>
  <c r="D154" i="7"/>
  <c r="E154" i="7"/>
  <c r="C157" i="7"/>
  <c r="D157" i="7"/>
  <c r="E157" i="7"/>
  <c r="C160" i="7"/>
  <c r="D160" i="7"/>
  <c r="E160" i="7"/>
  <c r="C163" i="7"/>
  <c r="D163" i="7"/>
  <c r="E163" i="7"/>
  <c r="C167" i="7"/>
  <c r="D167" i="7"/>
  <c r="E167" i="7"/>
  <c r="C170" i="7"/>
  <c r="D170" i="7"/>
  <c r="E170" i="7"/>
  <c r="C173" i="7"/>
  <c r="D173" i="7"/>
  <c r="E173" i="7"/>
  <c r="C176" i="7"/>
  <c r="D176" i="7"/>
  <c r="E176" i="7"/>
  <c r="C179" i="7"/>
  <c r="D179" i="7"/>
  <c r="E179" i="7"/>
  <c r="C182" i="7"/>
  <c r="D182" i="7"/>
  <c r="E182" i="7"/>
  <c r="C185" i="7"/>
  <c r="D185" i="7"/>
  <c r="E185" i="7"/>
  <c r="C188" i="7"/>
  <c r="D188" i="7"/>
  <c r="E188" i="7"/>
  <c r="C192" i="7"/>
  <c r="D192" i="7"/>
  <c r="E192" i="7"/>
  <c r="C195" i="7"/>
  <c r="D195" i="7"/>
  <c r="E195" i="7"/>
  <c r="C198" i="7"/>
  <c r="D198" i="7"/>
  <c r="E198" i="7"/>
  <c r="C201" i="7"/>
  <c r="D201" i="7"/>
  <c r="E201" i="7"/>
  <c r="C204" i="7"/>
  <c r="D204" i="7"/>
  <c r="E204" i="7"/>
  <c r="C207" i="7"/>
  <c r="D207" i="7"/>
  <c r="E207" i="7"/>
  <c r="C211" i="7"/>
  <c r="D211" i="7"/>
  <c r="E211" i="7"/>
  <c r="C214" i="7"/>
  <c r="D214" i="7"/>
  <c r="E214" i="7"/>
  <c r="C217" i="7"/>
  <c r="D217" i="7"/>
  <c r="E217" i="7"/>
  <c r="C220" i="7"/>
  <c r="D220" i="7"/>
  <c r="E220" i="7"/>
  <c r="C223" i="7"/>
  <c r="D223" i="7"/>
  <c r="E223" i="7"/>
  <c r="C226" i="7"/>
  <c r="D226" i="7"/>
  <c r="E226" i="7"/>
  <c r="C229" i="7"/>
  <c r="D229" i="7"/>
  <c r="E229" i="7"/>
  <c r="C232" i="7"/>
  <c r="D232" i="7"/>
  <c r="E232" i="7"/>
  <c r="C235" i="7"/>
  <c r="D235" i="7"/>
  <c r="E235" i="7"/>
  <c r="C238" i="7"/>
  <c r="D238" i="7"/>
  <c r="E238" i="7"/>
  <c r="C241" i="7"/>
  <c r="D241" i="7"/>
  <c r="E241" i="7"/>
  <c r="C244" i="7"/>
  <c r="D244" i="7"/>
  <c r="E244" i="7"/>
  <c r="C247" i="7"/>
  <c r="D247" i="7"/>
  <c r="E247" i="7"/>
  <c r="C250" i="7"/>
  <c r="D250" i="7"/>
  <c r="E250" i="7"/>
  <c r="C253" i="7"/>
  <c r="D253" i="7"/>
  <c r="E253" i="7"/>
  <c r="C257" i="7"/>
  <c r="D257" i="7"/>
  <c r="E257" i="7"/>
  <c r="C260" i="7"/>
  <c r="C256" i="7" s="1"/>
  <c r="D260" i="7"/>
  <c r="E260" i="7"/>
  <c r="C263" i="7"/>
  <c r="D263" i="7"/>
  <c r="E263" i="7"/>
  <c r="C266" i="7"/>
  <c r="D266" i="7"/>
  <c r="E266" i="7"/>
  <c r="C269" i="7"/>
  <c r="D269" i="7"/>
  <c r="E269" i="7"/>
  <c r="C272" i="7"/>
  <c r="D272" i="7"/>
  <c r="E272" i="7"/>
  <c r="C275" i="7"/>
  <c r="D275" i="7"/>
  <c r="E275" i="7"/>
  <c r="C278" i="7"/>
  <c r="D278" i="7"/>
  <c r="E278" i="7"/>
  <c r="C281" i="7"/>
  <c r="D281" i="7"/>
  <c r="E281" i="7"/>
  <c r="C284" i="7"/>
  <c r="D284" i="7"/>
  <c r="E284" i="7"/>
  <c r="C287" i="7"/>
  <c r="D287" i="7"/>
  <c r="E287" i="7"/>
  <c r="C290" i="7"/>
  <c r="D290" i="7"/>
  <c r="E290" i="7"/>
  <c r="C293" i="7"/>
  <c r="D293" i="7"/>
  <c r="E293" i="7"/>
  <c r="C296" i="7"/>
  <c r="D296" i="7"/>
  <c r="E296" i="7"/>
  <c r="C299" i="7"/>
  <c r="D299" i="7"/>
  <c r="E299" i="7"/>
  <c r="C302" i="7"/>
  <c r="D302" i="7"/>
  <c r="E302" i="7"/>
  <c r="C305" i="7"/>
  <c r="D305" i="7"/>
  <c r="E305" i="7"/>
  <c r="C308" i="7"/>
  <c r="D308" i="7"/>
  <c r="E308" i="7"/>
  <c r="C312" i="7"/>
  <c r="D312" i="7"/>
  <c r="E312" i="7"/>
  <c r="C315" i="7"/>
  <c r="D315" i="7"/>
  <c r="E315" i="7"/>
  <c r="C318" i="7"/>
  <c r="D318" i="7"/>
  <c r="E318" i="7"/>
  <c r="C321" i="7"/>
  <c r="D321" i="7"/>
  <c r="E321" i="7"/>
  <c r="C324" i="7"/>
  <c r="D324" i="7"/>
  <c r="E324" i="7"/>
  <c r="C327" i="7"/>
  <c r="D327" i="7"/>
  <c r="E327" i="7"/>
  <c r="C330" i="7"/>
  <c r="D330" i="7"/>
  <c r="E330" i="7"/>
  <c r="C333" i="7"/>
  <c r="D333" i="7"/>
  <c r="E333" i="7"/>
  <c r="C336" i="7"/>
  <c r="D336" i="7"/>
  <c r="E336" i="7"/>
  <c r="C339" i="7"/>
  <c r="D339" i="7"/>
  <c r="E339" i="7"/>
  <c r="C342" i="7"/>
  <c r="D342" i="7"/>
  <c r="E342" i="7"/>
  <c r="C345" i="7"/>
  <c r="D345" i="7"/>
  <c r="E345" i="7"/>
  <c r="C348" i="7"/>
  <c r="D348" i="7"/>
  <c r="E348" i="7"/>
  <c r="C351" i="7"/>
  <c r="D351" i="7"/>
  <c r="E351" i="7"/>
  <c r="C355" i="7"/>
  <c r="D355" i="7"/>
  <c r="E355" i="7"/>
  <c r="C358" i="7"/>
  <c r="C354" i="7" s="1"/>
  <c r="D358" i="7"/>
  <c r="E358" i="7"/>
  <c r="C361" i="7"/>
  <c r="D361" i="7"/>
  <c r="E361" i="7"/>
  <c r="C364" i="7"/>
  <c r="D364" i="7"/>
  <c r="E364" i="7"/>
  <c r="C368" i="7"/>
  <c r="D368" i="7"/>
  <c r="E368" i="7"/>
  <c r="C371" i="7"/>
  <c r="D371" i="7"/>
  <c r="E371" i="7"/>
  <c r="E367" i="7" s="1"/>
  <c r="C374" i="7"/>
  <c r="D374" i="7"/>
  <c r="E374" i="7"/>
  <c r="C377" i="7"/>
  <c r="D377" i="7"/>
  <c r="E377" i="7"/>
  <c r="C380" i="7"/>
  <c r="D380" i="7"/>
  <c r="E380" i="7"/>
  <c r="C384" i="7"/>
  <c r="C383" i="7" s="1"/>
  <c r="D384" i="7"/>
  <c r="D383" i="7" s="1"/>
  <c r="E384" i="7"/>
  <c r="E383" i="7" s="1"/>
  <c r="C387" i="7"/>
  <c r="D387" i="7"/>
  <c r="E387" i="7"/>
  <c r="C390" i="7"/>
  <c r="D390" i="7"/>
  <c r="E390" i="7"/>
  <c r="C393" i="7"/>
  <c r="D393" i="7"/>
  <c r="E393" i="7"/>
  <c r="C397" i="7"/>
  <c r="D397" i="7"/>
  <c r="E397" i="7"/>
  <c r="C400" i="7"/>
  <c r="D400" i="7"/>
  <c r="E400" i="7"/>
  <c r="C403" i="7"/>
  <c r="D403" i="7"/>
  <c r="E403" i="7"/>
  <c r="C406" i="7"/>
  <c r="D406" i="7"/>
  <c r="E406" i="7"/>
  <c r="C409" i="7"/>
  <c r="D409" i="7"/>
  <c r="E409" i="7"/>
  <c r="C412" i="7"/>
  <c r="D412" i="7"/>
  <c r="E412" i="7"/>
  <c r="C415" i="7"/>
  <c r="D415" i="7"/>
  <c r="E415" i="7"/>
  <c r="C418" i="7"/>
  <c r="D418" i="7"/>
  <c r="E418" i="7"/>
  <c r="C421" i="7"/>
  <c r="D421" i="7"/>
  <c r="E421" i="7"/>
  <c r="C425" i="7"/>
  <c r="D425" i="7"/>
  <c r="E425" i="7"/>
  <c r="C428" i="7"/>
  <c r="D428" i="7"/>
  <c r="E428" i="7"/>
  <c r="C431" i="7"/>
  <c r="D431" i="7"/>
  <c r="E431" i="7"/>
  <c r="C434" i="7"/>
  <c r="D434" i="7"/>
  <c r="E434" i="7"/>
  <c r="C437" i="7"/>
  <c r="D437" i="7"/>
  <c r="E437" i="7"/>
  <c r="C441" i="7"/>
  <c r="D441" i="7"/>
  <c r="E441" i="7"/>
  <c r="C444" i="7"/>
  <c r="D444" i="7"/>
  <c r="D440" i="7" s="1"/>
  <c r="E444" i="7"/>
  <c r="E440" i="7" s="1"/>
  <c r="C448" i="7"/>
  <c r="C447" i="7" s="1"/>
  <c r="D448" i="7"/>
  <c r="D447" i="7" s="1"/>
  <c r="E448" i="7"/>
  <c r="E447" i="7" s="1"/>
  <c r="E451" i="7"/>
  <c r="C452" i="7"/>
  <c r="C451" i="7" s="1"/>
  <c r="D452" i="7"/>
  <c r="D451" i="7" s="1"/>
  <c r="E452" i="7"/>
  <c r="C456" i="7"/>
  <c r="C455" i="7" s="1"/>
  <c r="D456" i="7"/>
  <c r="D455" i="7" s="1"/>
  <c r="E456" i="7"/>
  <c r="E455" i="7" s="1"/>
  <c r="E459" i="7"/>
  <c r="C460" i="7"/>
  <c r="C459" i="7" s="1"/>
  <c r="D460" i="7"/>
  <c r="D459" i="7" s="1"/>
  <c r="E460" i="7"/>
  <c r="C464" i="7"/>
  <c r="C463" i="7" s="1"/>
  <c r="D464" i="7"/>
  <c r="D463" i="7" s="1"/>
  <c r="E464" i="7"/>
  <c r="E463" i="7" s="1"/>
  <c r="E467" i="7"/>
  <c r="C468" i="7"/>
  <c r="C467" i="7" s="1"/>
  <c r="D468" i="7"/>
  <c r="D467" i="7" s="1"/>
  <c r="E468" i="7"/>
  <c r="C472" i="7"/>
  <c r="C471" i="7" s="1"/>
  <c r="D472" i="7"/>
  <c r="D471" i="7" s="1"/>
  <c r="E472" i="7"/>
  <c r="E471" i="7" s="1"/>
  <c r="C476" i="7"/>
  <c r="D476" i="7"/>
  <c r="E476" i="7"/>
  <c r="C479" i="7"/>
  <c r="D479" i="7"/>
  <c r="E479" i="7"/>
  <c r="C482" i="7"/>
  <c r="D482" i="7"/>
  <c r="E482" i="7"/>
  <c r="C485" i="7"/>
  <c r="D485" i="7"/>
  <c r="E485" i="7"/>
  <c r="C488" i="7"/>
  <c r="D488" i="7"/>
  <c r="E488" i="7"/>
  <c r="C491" i="7"/>
  <c r="D491" i="7"/>
  <c r="E491" i="7"/>
  <c r="C494" i="7"/>
  <c r="D494" i="7"/>
  <c r="E494" i="7"/>
  <c r="C497" i="7"/>
  <c r="D497" i="7"/>
  <c r="E497" i="7"/>
  <c r="C500" i="7"/>
  <c r="D500" i="7"/>
  <c r="E500" i="7"/>
  <c r="C503" i="7"/>
  <c r="D503" i="7"/>
  <c r="E503" i="7"/>
  <c r="C506" i="7"/>
  <c r="D506" i="7"/>
  <c r="E506" i="7"/>
  <c r="C509" i="7"/>
  <c r="D509" i="7"/>
  <c r="E509" i="7"/>
  <c r="C512" i="7"/>
  <c r="D512" i="7"/>
  <c r="E512" i="7"/>
  <c r="C515" i="7"/>
  <c r="D515" i="7"/>
  <c r="E515" i="7"/>
  <c r="C518" i="7"/>
  <c r="D518" i="7"/>
  <c r="E518" i="7"/>
  <c r="C521" i="7"/>
  <c r="D521" i="7"/>
  <c r="E521" i="7"/>
  <c r="C524" i="7"/>
  <c r="D524" i="7"/>
  <c r="E524" i="7"/>
  <c r="C527" i="7"/>
  <c r="D527" i="7"/>
  <c r="E527" i="7"/>
  <c r="C530" i="7"/>
  <c r="D530" i="7"/>
  <c r="E530" i="7"/>
  <c r="C533" i="7"/>
  <c r="D533" i="7"/>
  <c r="E533" i="7"/>
  <c r="C536" i="7"/>
  <c r="D536" i="7"/>
  <c r="E536" i="7"/>
  <c r="C540" i="7"/>
  <c r="C539" i="7" s="1"/>
  <c r="D540" i="7"/>
  <c r="D539" i="7" s="1"/>
  <c r="E540" i="7"/>
  <c r="E539" i="7" s="1"/>
  <c r="C544" i="7"/>
  <c r="C543" i="7" s="1"/>
  <c r="D544" i="7"/>
  <c r="D543" i="7" s="1"/>
  <c r="E544" i="7"/>
  <c r="E543" i="7" s="1"/>
  <c r="C548" i="7"/>
  <c r="C547" i="7" s="1"/>
  <c r="D548" i="7"/>
  <c r="D547" i="7" s="1"/>
  <c r="E548" i="7"/>
  <c r="E547" i="7" s="1"/>
  <c r="C552" i="7"/>
  <c r="C551" i="7" s="1"/>
  <c r="D552" i="7"/>
  <c r="D551" i="7" s="1"/>
  <c r="E552" i="7"/>
  <c r="E551" i="7" s="1"/>
  <c r="C556" i="7"/>
  <c r="D556" i="7"/>
  <c r="E556" i="7"/>
  <c r="C559" i="7"/>
  <c r="D559" i="7"/>
  <c r="E559" i="7"/>
  <c r="C562" i="7"/>
  <c r="D562" i="7"/>
  <c r="E562" i="7"/>
  <c r="C565" i="7"/>
  <c r="D565" i="7"/>
  <c r="E565" i="7"/>
  <c r="C568" i="7"/>
  <c r="D568" i="7"/>
  <c r="E568" i="7"/>
  <c r="C571" i="7"/>
  <c r="D571" i="7"/>
  <c r="E571" i="7"/>
  <c r="C574" i="7"/>
  <c r="D574" i="7"/>
  <c r="E574" i="7"/>
  <c r="C577" i="7"/>
  <c r="D577" i="7"/>
  <c r="E577" i="7"/>
  <c r="C580" i="7"/>
  <c r="D580" i="7"/>
  <c r="E580" i="7"/>
  <c r="C584" i="7"/>
  <c r="D584" i="7"/>
  <c r="E584" i="7"/>
  <c r="C587" i="7"/>
  <c r="D587" i="7"/>
  <c r="E587" i="7"/>
  <c r="C590" i="7"/>
  <c r="D590" i="7"/>
  <c r="E590" i="7"/>
  <c r="C593" i="7"/>
  <c r="D593" i="7"/>
  <c r="E593" i="7"/>
  <c r="C596" i="7"/>
  <c r="D596" i="7"/>
  <c r="E596" i="7"/>
  <c r="C599" i="7"/>
  <c r="D599" i="7"/>
  <c r="E599" i="7"/>
  <c r="E602" i="7"/>
  <c r="C603" i="7"/>
  <c r="C602" i="7" s="1"/>
  <c r="D603" i="7"/>
  <c r="D602" i="7" s="1"/>
  <c r="E603" i="7"/>
  <c r="C606" i="7"/>
  <c r="D606" i="7"/>
  <c r="E606" i="7"/>
  <c r="C609" i="7"/>
  <c r="D609" i="7"/>
  <c r="E609" i="7"/>
  <c r="C613" i="7"/>
  <c r="D613" i="7"/>
  <c r="E613" i="7"/>
  <c r="C616" i="7"/>
  <c r="D616" i="7"/>
  <c r="E616" i="7"/>
  <c r="C619" i="7"/>
  <c r="D619" i="7"/>
  <c r="E619" i="7"/>
  <c r="C622" i="7"/>
  <c r="D622" i="7"/>
  <c r="E622" i="7"/>
  <c r="C625" i="7"/>
  <c r="D625" i="7"/>
  <c r="E625" i="7"/>
  <c r="D628" i="7"/>
  <c r="C629" i="7"/>
  <c r="C628" i="7" s="1"/>
  <c r="D629" i="7"/>
  <c r="E629" i="7"/>
  <c r="E628" i="7" s="1"/>
  <c r="C633" i="7"/>
  <c r="D633" i="7"/>
  <c r="D632" i="7" s="1"/>
  <c r="E633" i="7"/>
  <c r="E632" i="7" s="1"/>
  <c r="C636" i="7"/>
  <c r="D636" i="7"/>
  <c r="E636" i="7"/>
  <c r="C639" i="7"/>
  <c r="D639" i="7"/>
  <c r="E639" i="7"/>
  <c r="C642" i="7"/>
  <c r="D642" i="7"/>
  <c r="E642" i="7"/>
  <c r="D583" i="7" l="1"/>
  <c r="C440" i="7"/>
  <c r="E396" i="7"/>
  <c r="E256" i="7"/>
  <c r="E166" i="7"/>
  <c r="E117" i="7"/>
  <c r="C583" i="7"/>
  <c r="D396" i="7"/>
  <c r="D367" i="7"/>
  <c r="D256" i="7"/>
  <c r="D166" i="7"/>
  <c r="D49" i="7"/>
  <c r="C49" i="7"/>
  <c r="E555" i="7"/>
  <c r="C396" i="7"/>
  <c r="C367" i="7"/>
  <c r="C166" i="7"/>
  <c r="D555" i="7"/>
  <c r="E354" i="7"/>
  <c r="E311" i="7"/>
  <c r="E191" i="7"/>
  <c r="C555" i="7"/>
  <c r="E475" i="7"/>
  <c r="D354" i="7"/>
  <c r="D191" i="7"/>
  <c r="D117" i="7"/>
  <c r="C424" i="7"/>
  <c r="C191" i="7"/>
  <c r="C117" i="7"/>
  <c r="D612" i="7"/>
  <c r="E424" i="7"/>
  <c r="E49" i="7"/>
  <c r="E25" i="7"/>
  <c r="C612" i="7"/>
  <c r="D424" i="7"/>
  <c r="D311" i="7"/>
  <c r="D210" i="7"/>
  <c r="D25" i="7"/>
  <c r="C632" i="7"/>
  <c r="E612" i="7"/>
  <c r="E583" i="7"/>
  <c r="D475" i="7"/>
  <c r="C311" i="7"/>
  <c r="C210" i="7"/>
  <c r="C98" i="7"/>
  <c r="C475" i="7"/>
  <c r="E210" i="7"/>
  <c r="E98" i="7"/>
</calcChain>
</file>

<file path=xl/sharedStrings.xml><?xml version="1.0" encoding="utf-8"?>
<sst xmlns="http://schemas.openxmlformats.org/spreadsheetml/2006/main" count="644" uniqueCount="217">
  <si>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</si>
  <si>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</si>
  <si>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</si>
  <si>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</si>
  <si>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</si>
  <si>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</si>
  <si>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</si>
  <si>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</si>
  <si>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</si>
  <si>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</si>
  <si>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</si>
  <si>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</si>
  <si>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</si>
  <si>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</si>
  <si>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</si>
  <si>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</si>
  <si>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</si>
  <si>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</si>
  <si>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</si>
  <si>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</si>
  <si>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</si>
  <si>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Lotería Nacional</t>
  </si>
  <si>
    <t>Instituto para Devolverle al Pueblo lo Robado</t>
  </si>
  <si>
    <t>Banco Nacional de Comercio Exterior, S.N.C.</t>
  </si>
  <si>
    <t>Banco Nacional de Obras y Servicios Públicos, S.N.C.</t>
  </si>
  <si>
    <t>Nacional Financiera, S.N.C.</t>
  </si>
  <si>
    <t>Banco del Bienestar, S.N.C., I.B.D.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</si>
  <si>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</si>
  <si>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</si>
  <si>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</si>
  <si>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</si>
  <si>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</si>
  <si>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</si>
  <si>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</si>
  <si>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Comisión Nacional para la Protección y Defensa de los Usuarios de Servicios Financieros</t>
  </si>
  <si>
    <t>07 Defensa Nacional</t>
  </si>
  <si>
    <t>Instituto de Seguridad Social para las Fuerzas Armadas Mexicanas</t>
  </si>
  <si>
    <t>08 Agricultura y Desarrollo Rural</t>
  </si>
  <si>
    <t>Servicio Nacional de Sanidad, Inocuidad y Calidad Agroalimentaria</t>
  </si>
  <si>
    <t>Servicio Nacional de Inspección y Certificación de Semillas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</si>
  <si>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</si>
  <si>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</si>
  <si>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</si>
  <si>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</si>
  <si>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Colegio de Postgraduados</t>
  </si>
  <si>
    <t>Instituto Nacional de Investigaciones Forestales, Agrícolas y Pecuarias</t>
  </si>
  <si>
    <t>Diconsa, S.A. de C.V.</t>
  </si>
  <si>
    <t>Liconsa, S.A. de C.V.</t>
  </si>
  <si>
    <t>Seguridad Alimentaria Mexicana</t>
  </si>
  <si>
    <t xml:space="preserve">Instituto Nacional para el Desarrollo de Capacidades del Sector Rural, A.C.   </t>
  </si>
  <si>
    <t>Comité Nacional para el Desarrollo Sustentable de la Caña de Azúcar</t>
  </si>
  <si>
    <t>Comisión Nacional de las Zonas Áridas</t>
  </si>
  <si>
    <t>09 Infraestructura, Comunicaciones y Transportes</t>
  </si>
  <si>
    <t>Aeropuertos y Servicios Auxiliares</t>
  </si>
  <si>
    <t>Agencia Espacial Mexicana</t>
  </si>
  <si>
    <t>Caminos y Puentes Federales de Ingresos y Servicios Conexos</t>
  </si>
  <si>
    <t>Organismo Promotor de Inversiones en Telecomunicaciones</t>
  </si>
  <si>
    <t>Servicio Postal Mexicano</t>
  </si>
  <si>
    <t>Servicios a la Navegación en el Espacio Aéreo Mexicano</t>
  </si>
  <si>
    <t>Agencia Reguladora del Transporte Ferroviario</t>
  </si>
  <si>
    <t>Instituto Mexicano del Transporte</t>
  </si>
  <si>
    <t>Agencia Federal de Aviación Civil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</si>
  <si>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</si>
  <si>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</si>
  <si>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</si>
  <si>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</si>
  <si>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</si>
  <si>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</si>
  <si>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</si>
  <si>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</si>
  <si>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</si>
  <si>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</si>
  <si>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</si>
  <si>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</si>
  <si>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</si>
  <si>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</si>
  <si>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</si>
  <si>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</si>
  <si>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</si>
  <si>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</si>
  <si>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Investigación y de Estudios Avanzados del Instituto Politécnico Nacional</t>
  </si>
  <si>
    <t>12 Salud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</si>
  <si>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</si>
  <si>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</si>
  <si>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</si>
  <si>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</si>
  <si>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</si>
  <si>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</si>
  <si>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</si>
  <si>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</si>
  <si>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</si>
  <si>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</si>
  <si>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</si>
  <si>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</si>
  <si>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</si>
  <si>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</si>
  <si>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</si>
  <si>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</si>
  <si>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</si>
  <si>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</si>
  <si>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Administración del Sistema Portuario Nacional Ensenada, S.A. de C.V.</t>
  </si>
  <si>
    <t>14 Trabajo y Previsión Social</t>
  </si>
  <si>
    <t>Comisión Nacional de los Salarios Mínimos</t>
  </si>
  <si>
    <t>Instituto del Fondo Nacional para el Consumo de los Trabajadores</t>
  </si>
  <si>
    <t>Centro Federal de Conciliación y Registro Laboral</t>
  </si>
  <si>
    <t>15 Desarrollo Agrario, Territorial y Urbano</t>
  </si>
  <si>
    <t>Comisión Nacional de Vivienda</t>
  </si>
  <si>
    <t>Procuraduría Agraria</t>
  </si>
  <si>
    <t>Fideicomiso Fondo Nacional de Fomento Ejidal</t>
  </si>
  <si>
    <t>16 Medio Ambiente y Recursos Naturales</t>
  </si>
  <si>
    <t>Instituto Nacional de Ecología y Cambio Climático</t>
  </si>
  <si>
    <t xml:space="preserve">Comisión Nacional Forestal </t>
  </si>
  <si>
    <t>Instituto Mexicano de Tecnología del Agua</t>
  </si>
  <si>
    <t>18 Energía</t>
  </si>
  <si>
    <t>Comisión Nacional de Seguridad Nuclear y Salvaguardias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</si>
  <si>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</si>
  <si>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</si>
  <si>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</si>
  <si>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</si>
  <si>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Electricidad y Energías Limpias</t>
  </si>
  <si>
    <t>Comisión Nacional para el Uso Eficiente de la Energía</t>
  </si>
  <si>
    <t>20 Bienestar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</si>
  <si>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</si>
  <si>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</si>
  <si>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</si>
  <si>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Instituto Nacional de la Economía Social</t>
  </si>
  <si>
    <t>22  Instituto Nacional Electoral</t>
  </si>
  <si>
    <t>21 Turismo</t>
  </si>
  <si>
    <t>Fondo Nacional de Fomento al Turismo</t>
  </si>
  <si>
    <t>25 Previsiones y Aportaciones para los Sistemas de Educación Básica, Normal, Tecnológica y de Adultos</t>
  </si>
  <si>
    <t>31 Tribunales Agrarios</t>
  </si>
  <si>
    <t>32 Tribunal Federal de Justicia Administrativa</t>
  </si>
  <si>
    <t>35 Comisión Nacional de los Derechos Humanos</t>
  </si>
  <si>
    <t>37 Consejería Jurídica del Ejecutivo Federal</t>
  </si>
  <si>
    <t>Centro de Investigación en Química Aplicada</t>
  </si>
  <si>
    <t>El Colegio de la Frontera Sur</t>
  </si>
  <si>
    <t>CIATEC, A.C. "Centro de Innovación Aplicada en Tecnologías Competitivas"</t>
  </si>
  <si>
    <t>Centro de Investigación y Docencia Económicas, A.C.</t>
  </si>
  <si>
    <t>Centro de Investigaciones en Óptica, A.C.</t>
  </si>
  <si>
    <t>Centro de Investigación en Alimentación y Desarrollo, A.C.</t>
  </si>
  <si>
    <t>INFOTEC Centro de Investigación e Innovación en Tecnologías de la Información y Comunicación</t>
  </si>
  <si>
    <t>Centro de Investigación y Asistencia en Tecnología y Diseño del Estado de Jalisco, A.C.</t>
  </si>
  <si>
    <t>Centro de Investigación y Desarrollo Tecnológico en Electroquímica, S.C.</t>
  </si>
  <si>
    <t>Centro de Investigación en Ciencias de Información Geoespacial, A.C.</t>
  </si>
  <si>
    <t xml:space="preserve">Centro de Investigaciones y Estudios Superiores en Antropología Social   </t>
  </si>
  <si>
    <t>Centro de Investigación Científica de Yucatán, A.C.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</si>
  <si>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</si>
  <si>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</si>
  <si>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</si>
  <si>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</si>
  <si>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47 Entidades no Sectorizadas</t>
  </si>
  <si>
    <t>Instituto Nacional de los Pueblos Indígenas</t>
  </si>
  <si>
    <t>Procuraduría de la Defensa del Contribuyente</t>
  </si>
  <si>
    <t>Comisión Ejecutiva de Atención a Víctimas</t>
  </si>
  <si>
    <t>Secretaría Ejecutiva del Sistema Nacional Anticorrupción</t>
  </si>
  <si>
    <t>Comisión Nacional para la Mejora Continua de la Educación</t>
  </si>
  <si>
    <t xml:space="preserve">Archivo General de la Nación       </t>
  </si>
  <si>
    <t>Instituto Mexicano de la Radio</t>
  </si>
  <si>
    <t>Sistema Público de Radiodifusión del Estado Mexicano</t>
  </si>
  <si>
    <t>48 Cultura</t>
  </si>
  <si>
    <t>Estudios Churubusco Azteca, S.A.</t>
  </si>
  <si>
    <t xml:space="preserve">Centro de Capacitación Cinematográfica, A.C.         </t>
  </si>
  <si>
    <t>Instituto Nacional de Lenguas Indígenas</t>
  </si>
  <si>
    <t>Instituto Mexicano de Cinematografía</t>
  </si>
  <si>
    <t>Televisión Metropolitana S.A. de C.V.</t>
  </si>
  <si>
    <t>49 Fiscalía General de la República</t>
  </si>
  <si>
    <t>Pemex Logística</t>
  </si>
  <si>
    <t>Pemex Transformación Industrial</t>
  </si>
  <si>
    <t>Pemex Corporativo</t>
  </si>
  <si>
    <t>Fuente: Dependencias y entidades de la Administración Pública Federal.</t>
  </si>
  <si>
    <t>Instituto Nacional del Suelo Sustentable</t>
  </si>
  <si>
    <t>Administración del Sistema Portuario Nacional Salina Cruz, S.A. de C.V.</t>
  </si>
  <si>
    <t>Centro de Investigación en Materiales Avanzados, S.C.</t>
  </si>
  <si>
    <t>Comisión de Operación y Fomento de Actividades Académicas del Instituto Politécnico Nacional</t>
  </si>
  <si>
    <t>Administración del Sistema Portuario Nacional Dos Bocas, S.A. de C.V.</t>
  </si>
  <si>
    <t>Administración del Sistema Portuario Nacional Veracruz, S.A. de C.V.</t>
  </si>
  <si>
    <t>Administración del Sistema Portuario Nacional Lázaro Cárdenas, S.A. de C.V.</t>
  </si>
  <si>
    <t>Administración del Sistema Portuario Nacional Tuxpan, S.A. de C.V.</t>
  </si>
  <si>
    <t>Administración del Sistema Portuario Nacional Topolobampo, S.A. de C.V.</t>
  </si>
  <si>
    <t>Administración del Sistema Portuario Nacional Puerto Vallarta, S.A. de C.V.</t>
  </si>
  <si>
    <t>Administración del Sistema Portuario Nacional Progreso, S.A. de C.V.</t>
  </si>
  <si>
    <t>Administración del Sistema Portuario Nacional Mazatlán, S.A. de C.V.</t>
  </si>
  <si>
    <t>Litio para México</t>
  </si>
  <si>
    <t>III. MONTO EROGADO SOBRE CONTRATOS PLURIANUALES DE OBRA, ADQUISICIONES Y ARRENDAMIENTOS O SERVICIOS</t>
  </si>
  <si>
    <t>Instituto para la Protección al Ahorro Bancario</t>
  </si>
  <si>
    <t>El Colegio de la Frontera Norte, A.C.</t>
  </si>
  <si>
    <t>Aeropuerto Internacional Felipe Ángeles, S.A. de C.V.</t>
  </si>
  <si>
    <t>Aerolínea del Estado Mexicano, S.A. de C.V.</t>
  </si>
  <si>
    <t>Grupo Aeroportuario, Ferroviario, de Servicios Auxiliares y Conexos, Olmeca-Maya-Mexica, S.A. de C.V.</t>
  </si>
  <si>
    <t>Tren Maya, S.A. de C.V.</t>
  </si>
  <si>
    <t>Servicios de Salud del Instituto Mexicano del Seguro Social para el Bienestar (IMSS-BIENESTAR)</t>
  </si>
  <si>
    <t>38 Humanidades, Ciencias, Tecnologías e Innovación</t>
  </si>
  <si>
    <t>Instituto Mexicano de Investigación en Pesca y Acuacultura Sustentables</t>
  </si>
  <si>
    <t>Corredor Interoceánico del Istmo de Tehuantepec</t>
  </si>
  <si>
    <t>Servicios Aeroportuarios de la Ciudad de México, S.A. de C.V.</t>
  </si>
  <si>
    <t>Aeropuerto Internacional de la Ciudad de México, S.A. de C.V.</t>
  </si>
  <si>
    <t xml:space="preserve">Instituto de Investigaciones "Dr. José María Luis Mora"        </t>
  </si>
  <si>
    <t>InnovaBienestar de México, S.A.P.I. de C.V.</t>
  </si>
  <si>
    <t>Consejo Nacional de Fomento Educativo</t>
  </si>
  <si>
    <t>Primer Trimestre de 2025</t>
  </si>
  <si>
    <r>
      <rPr>
        <b/>
        <sz val="9"/>
        <rFont val="Geomanist Medium"/>
        <family val="3"/>
      </rPr>
      <t xml:space="preserve">MONTO EROGADO SOBRE CONTRATOS PLURIANUALES DE OBRA, ADQUISICIONES Y ARRENDAMIENTOS O SERVICIOS
Enero-marzo de 2025
</t>
    </r>
    <r>
      <rPr>
        <sz val="9"/>
        <rFont val="Geomanist Light"/>
        <family val="3"/>
      </rPr>
      <t>(Miles de pesos)</t>
    </r>
  </si>
  <si>
    <t>27 Anticorrupción y Buen Gobierno</t>
  </si>
  <si>
    <t>CICESE Centro de Investigación Científica y de Educación Superior de Ensenada, Baja California</t>
  </si>
  <si>
    <t xml:space="preserve">CIATEQ Centro de Tecnología Avanzada, A.C. </t>
  </si>
  <si>
    <t>COLSAN El Colegio de San Luis, A.C.</t>
  </si>
  <si>
    <t>INECOL Instituto de Ecología, A.C.</t>
  </si>
  <si>
    <t>CIDESI Centro de Ingeniería y Desarrollo Industrial</t>
  </si>
  <si>
    <t>Pemex Exploración y Producción</t>
  </si>
  <si>
    <t>54 Mujeres</t>
  </si>
  <si>
    <t>55 Agencia de Transformación Digital</t>
  </si>
  <si>
    <t>Comisión Nacional de Mejora Regulatoria (CONAMER)</t>
  </si>
  <si>
    <t>Monto anual autorizado o modificado
 2025</t>
  </si>
  <si>
    <t>Enero-marzo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</si>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</sst>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Montserrat Bold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sz val="10"/>
      <name val="Arial"/>
      <family val="2"/>
    </font>
    <font>
      <b/>
      <sz val="11"/>
      <name val="Montserrat Bold"/>
    </font>
    <font>
      <sz val="10"/>
      <color theme="0"/>
      <name val="Montserrat"/>
    </font>
    <font>
      <sz val="11"/>
      <name val="Montserrat"/>
    </font>
    <font>
      <b/>
      <sz val="11"/>
      <color theme="0"/>
      <name val="Geomanist Medium"/>
      <family val="3"/>
    </font>
    <font>
      <b/>
      <sz val="11"/>
      <color theme="0" tint="-0.499984740745262"/>
      <name val="Geomanist Medium"/>
      <family val="3"/>
    </font>
    <font>
      <sz val="7"/>
      <color theme="1"/>
      <name val="Geomanist Light"/>
      <family val="3"/>
    </font>
    <font>
      <b/>
      <sz val="9"/>
      <name val="Montserrat Bold"/>
    </font>
    <font>
      <b/>
      <sz val="6"/>
      <color rgb="FF000000"/>
      <name val="Geomanist Light"/>
      <family val="3"/>
    </font>
    <font>
      <b/>
      <sz val="6"/>
      <color rgb="FF000000"/>
      <name val="Montserrat"/>
    </font>
    <font>
      <sz val="6"/>
      <color rgb="FF000000"/>
      <name val="Geomanist Light"/>
      <family val="3"/>
    </font>
    <font>
      <sz val="6"/>
      <name val="Geomanist Light"/>
      <family val="3"/>
    </font>
    <font>
      <sz val="6"/>
      <color rgb="FF000000"/>
      <name val="Geomanist"/>
      <family val="3"/>
    </font>
    <font>
      <b/>
      <sz val="9"/>
      <color theme="1"/>
      <name val="Geomanist Medium"/>
      <family val="3"/>
    </font>
    <font>
      <b/>
      <sz val="9"/>
      <color theme="1"/>
      <name val="Montserrat Bold"/>
    </font>
    <font>
      <b/>
      <sz val="9"/>
      <name val="Montserrat Bold"/>
      <family val="3"/>
    </font>
    <font>
      <b/>
      <sz val="9"/>
      <name val="Geomanist Medium"/>
      <family val="3"/>
    </font>
    <font>
      <sz val="9"/>
      <name val="Geomanist Light"/>
      <family val="3"/>
    </font>
    <font>
      <b/>
      <sz val="9"/>
      <color theme="0"/>
      <name val="Geomanist Medium"/>
      <family val="3"/>
    </font>
    <font>
      <b/>
      <sz val="6"/>
      <color rgb="FF000000"/>
      <name val="Geomanist Medium"/>
      <family val="3"/>
    </font>
  </fonts>
  <fills count="8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164" fontId="3" fillId="0" borderId="0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8" fillId="0" borderId="0" xfId="2" applyFont="1" applyAlignment="1">
      <alignment horizontal="justify" vertical="center" wrapText="1"/>
    </xf>
    <xf numFmtId="3" fontId="9" fillId="0" borderId="1" xfId="3" applyNumberFormat="1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9" fillId="0" borderId="3" xfId="3" applyNumberFormat="1" applyFont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164" fontId="12" fillId="0" borderId="0" xfId="1" applyNumberFormat="1" applyFont="1" applyFill="1" applyBorder="1" applyAlignment="1">
      <alignment horizontal="left" vertical="center"/>
    </xf>
    <xf numFmtId="165" fontId="15" fillId="5" borderId="0" xfId="0" applyNumberFormat="1" applyFont="1" applyFill="1" applyAlignment="1">
      <alignment horizontal="left" vertical="top"/>
    </xf>
    <xf numFmtId="49" fontId="15" fillId="5" borderId="0" xfId="0" applyNumberFormat="1" applyFont="1" applyFill="1" applyAlignment="1">
      <alignment vertical="top" wrapText="1"/>
    </xf>
    <xf numFmtId="164" fontId="16" fillId="5" borderId="0" xfId="1" applyNumberFormat="1" applyFont="1" applyFill="1" applyBorder="1" applyAlignment="1">
      <alignment horizontal="right" vertical="top"/>
    </xf>
    <xf numFmtId="165" fontId="17" fillId="5" borderId="0" xfId="0" applyNumberFormat="1" applyFont="1" applyFill="1" applyAlignment="1">
      <alignment horizontal="left" vertical="top" indent="2"/>
    </xf>
    <xf numFmtId="49" fontId="17" fillId="5" borderId="0" xfId="0" applyNumberFormat="1" applyFont="1" applyFill="1" applyAlignment="1">
      <alignment horizontal="left" vertical="top" wrapText="1"/>
    </xf>
    <xf numFmtId="164" fontId="17" fillId="5" borderId="0" xfId="1" applyNumberFormat="1" applyFont="1" applyFill="1" applyBorder="1" applyAlignment="1">
      <alignment horizontal="right" vertical="top"/>
    </xf>
    <xf numFmtId="164" fontId="18" fillId="5" borderId="0" xfId="0" applyNumberFormat="1" applyFont="1" applyFill="1" applyAlignment="1">
      <alignment horizontal="right" vertical="top" wrapText="1"/>
    </xf>
    <xf numFmtId="164" fontId="17" fillId="5" borderId="0" xfId="4" applyNumberFormat="1" applyFont="1" applyFill="1" applyBorder="1" applyAlignment="1">
      <alignment vertical="top"/>
    </xf>
    <xf numFmtId="3" fontId="17" fillId="5" borderId="0" xfId="0" applyNumberFormat="1" applyFont="1" applyFill="1" applyAlignment="1">
      <alignment vertical="top" wrapText="1"/>
    </xf>
    <xf numFmtId="3" fontId="17" fillId="5" borderId="0" xfId="0" applyNumberFormat="1" applyFont="1" applyFill="1" applyAlignment="1">
      <alignment horizontal="right" vertical="top" wrapText="1"/>
    </xf>
    <xf numFmtId="1" fontId="15" fillId="5" borderId="0" xfId="0" applyNumberFormat="1" applyFont="1" applyFill="1" applyAlignment="1">
      <alignment horizontal="left" vertical="top"/>
    </xf>
    <xf numFmtId="1" fontId="17" fillId="5" borderId="0" xfId="0" applyNumberFormat="1" applyFont="1" applyFill="1" applyAlignment="1">
      <alignment horizontal="left" vertical="top" indent="2"/>
    </xf>
    <xf numFmtId="164" fontId="17" fillId="5" borderId="0" xfId="0" applyNumberFormat="1" applyFont="1" applyFill="1" applyAlignment="1">
      <alignment vertical="top" wrapText="1"/>
    </xf>
    <xf numFmtId="164" fontId="17" fillId="5" borderId="0" xfId="1" applyNumberFormat="1" applyFont="1" applyFill="1" applyBorder="1" applyAlignment="1">
      <alignment vertical="top"/>
    </xf>
    <xf numFmtId="164" fontId="17" fillId="5" borderId="0" xfId="0" applyNumberFormat="1" applyFont="1" applyFill="1" applyAlignment="1">
      <alignment horizontal="right" vertical="top" wrapText="1"/>
    </xf>
    <xf numFmtId="3" fontId="19" fillId="5" borderId="0" xfId="4" applyNumberFormat="1" applyFont="1" applyFill="1" applyBorder="1" applyAlignment="1">
      <alignment vertical="top"/>
    </xf>
    <xf numFmtId="1" fontId="17" fillId="5" borderId="4" xfId="0" applyNumberFormat="1" applyFont="1" applyFill="1" applyBorder="1" applyAlignment="1">
      <alignment horizontal="left" vertical="top" indent="2"/>
    </xf>
    <xf numFmtId="49" fontId="17" fillId="5" borderId="4" xfId="0" applyNumberFormat="1" applyFont="1" applyFill="1" applyBorder="1" applyAlignment="1">
      <alignment horizontal="left" vertical="top" wrapText="1"/>
    </xf>
    <xf numFmtId="164" fontId="17" fillId="5" borderId="5" xfId="1" applyNumberFormat="1" applyFont="1" applyFill="1" applyBorder="1" applyAlignment="1">
      <alignment horizontal="right" vertical="top"/>
    </xf>
    <xf numFmtId="164" fontId="26" fillId="4" borderId="0" xfId="1" applyNumberFormat="1" applyFont="1" applyFill="1" applyBorder="1" applyAlignment="1">
      <alignment horizontal="right" vertical="top"/>
    </xf>
    <xf numFmtId="164" fontId="26" fillId="5" borderId="0" xfId="1" applyNumberFormat="1" applyFont="1" applyFill="1" applyBorder="1" applyAlignment="1">
      <alignment horizontal="right" vertical="top"/>
    </xf>
    <xf numFmtId="49" fontId="26" fillId="5" borderId="0" xfId="0" applyNumberFormat="1" applyFont="1" applyFill="1" applyAlignment="1">
      <alignment vertical="top" wrapText="1"/>
    </xf>
    <xf numFmtId="165" fontId="26" fillId="5" borderId="0" xfId="0" applyNumberFormat="1" applyFont="1" applyFill="1" applyAlignment="1">
      <alignment horizontal="left" vertical="top"/>
    </xf>
    <xf numFmtId="0" fontId="26" fillId="5" borderId="0" xfId="0" applyFont="1" applyFill="1" applyAlignment="1">
      <alignment horizontal="left" vertical="top" wrapText="1"/>
    </xf>
    <xf numFmtId="1" fontId="26" fillId="4" borderId="0" xfId="0" applyNumberFormat="1" applyFont="1" applyFill="1" applyAlignment="1">
      <alignment horizontal="left" vertical="top"/>
    </xf>
    <xf numFmtId="0" fontId="26" fillId="5" borderId="0" xfId="0" applyFont="1" applyFill="1" applyAlignment="1">
      <alignment vertical="top" wrapText="1"/>
    </xf>
    <xf numFmtId="1" fontId="26" fillId="5" borderId="0" xfId="0" applyNumberFormat="1" applyFont="1" applyFill="1" applyAlignment="1">
      <alignment horizontal="left" vertical="top"/>
    </xf>
    <xf numFmtId="49" fontId="26" fillId="5" borderId="0" xfId="0" applyNumberFormat="1" applyFont="1" applyFill="1" applyAlignment="1">
      <alignment horizontal="left" vertical="top" wrapText="1"/>
    </xf>
    <xf numFmtId="0" fontId="0" fillId="7" borderId="0" xfId="0" applyFill="1"/>
    <xf numFmtId="164" fontId="25" fillId="3" borderId="0" xfId="1" applyNumberFormat="1" applyFont="1" applyFill="1" applyBorder="1" applyAlignment="1">
      <alignment horizontal="center" vertical="center" wrapText="1"/>
    </xf>
    <xf numFmtId="164" fontId="18" fillId="5" borderId="0" xfId="1" applyNumberFormat="1" applyFont="1" applyFill="1" applyBorder="1" applyAlignment="1">
      <alignment horizontal="right" vertical="top"/>
    </xf>
    <xf numFmtId="1" fontId="17" fillId="5" borderId="0" xfId="0" applyNumberFormat="1" applyFont="1" applyFill="1" applyBorder="1" applyAlignment="1">
      <alignment horizontal="left" vertical="top" indent="2"/>
    </xf>
    <xf numFmtId="49" fontId="17" fillId="5" borderId="0" xfId="0" applyNumberFormat="1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22" fillId="0" borderId="1" xfId="2" applyFont="1" applyBorder="1" applyAlignment="1">
      <alignment horizontal="justify" vertical="center" wrapText="1"/>
    </xf>
    <xf numFmtId="0" fontId="14" fillId="0" borderId="1" xfId="2" applyFont="1" applyBorder="1" applyAlignment="1">
      <alignment horizontal="justify" vertical="center" wrapText="1"/>
    </xf>
    <xf numFmtId="3" fontId="25" fillId="3" borderId="0" xfId="3" applyNumberFormat="1" applyFont="1" applyFill="1" applyAlignment="1">
      <alignment horizontal="center" vertical="center" wrapText="1"/>
    </xf>
    <xf numFmtId="164" fontId="25" fillId="3" borderId="0" xfId="1" applyNumberFormat="1" applyFont="1" applyFill="1" applyBorder="1" applyAlignment="1">
      <alignment horizontal="center" vertical="center" wrapText="1"/>
    </xf>
    <xf numFmtId="164" fontId="25" fillId="3" borderId="2" xfId="1" applyNumberFormat="1" applyFont="1" applyFill="1" applyBorder="1" applyAlignment="1">
      <alignment horizontal="center" vertical="center"/>
    </xf>
    <xf numFmtId="1" fontId="26" fillId="5" borderId="0" xfId="0" applyNumberFormat="1" applyFont="1" applyFill="1" applyAlignment="1">
      <alignment horizontal="left" vertical="top" wrapText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horizontal="left" vertical="center"/>
    </xf>
  </cellXfs>
  <cellStyles count="11">
    <cellStyle name="Millares" xfId="1" builtinId="3"/>
    <cellStyle name="Millares 2" xfId="4"/>
    <cellStyle name="Millares 2 2" xfId="7"/>
    <cellStyle name="Millares 2 2 2 2 2" xfId="8"/>
    <cellStyle name="Millares 3" xfId="9"/>
    <cellStyle name="Normal" xfId="0" builtinId="0"/>
    <cellStyle name="Normal 11" xfId="3"/>
    <cellStyle name="Normal 2 10" xfId="2"/>
    <cellStyle name="Normal 2 2 2" xfId="10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8"/>
  <sheetViews>
    <sheetView showGridLines="0" tabSelected="1" view="pageBreakPreview" topLeftCell="A619" zoomScale="115" zoomScaleNormal="130" zoomScaleSheetLayoutView="115" workbookViewId="0">
      <selection activeCell="A625" sqref="A625"/>
    </sheetView>
  </sheetViews>
  <sheetFormatPr baseColWidth="10" defaultColWidth="11.42578125" defaultRowHeight="18" x14ac:dyDescent="0.35"/>
  <cols>
    <col min="1" max="1" width="4.28515625" style="10" customWidth="1"/>
    <col min="2" max="2" width="61.28515625" style="11" customWidth="1"/>
    <col min="3" max="5" width="20" style="10" customWidth="1"/>
  </cols>
  <sheetData>
    <row r="1" spans="1:5" ht="48.75" customHeight="1" x14ac:dyDescent="0.25">
      <c r="A1" s="46" t="s">
        <v>0</v>
      </c>
      <c r="B1" s="47"/>
      <c r="C1" s="47"/>
      <c r="D1" s="12" t="s">
        <v>199</v>
      </c>
      <c r="E1" s="1"/>
    </row>
    <row r="2" spans="1:5" ht="8.25" customHeight="1" x14ac:dyDescent="0.25">
      <c r="A2" s="2"/>
      <c r="B2" s="2"/>
      <c r="C2" s="3"/>
      <c r="D2" s="1"/>
      <c r="E2" s="1"/>
    </row>
    <row r="3" spans="1:5" s="4" customFormat="1" ht="21" customHeight="1" x14ac:dyDescent="0.25">
      <c r="A3" s="48" t="s">
        <v>183</v>
      </c>
      <c r="B3" s="49"/>
      <c r="C3" s="49"/>
      <c r="D3" s="49"/>
      <c r="E3" s="49"/>
    </row>
    <row r="4" spans="1:5" ht="6.75" customHeight="1" x14ac:dyDescent="0.35">
      <c r="A4" s="50"/>
      <c r="B4" s="50"/>
      <c r="C4" s="50"/>
      <c r="D4" s="50"/>
      <c r="E4" s="50"/>
    </row>
    <row r="5" spans="1:5" ht="49.5" customHeight="1" thickBot="1" x14ac:dyDescent="0.3">
      <c r="A5" s="51" t="s">
        <v>200</v>
      </c>
      <c r="B5" s="52"/>
      <c r="C5" s="52"/>
      <c r="D5" s="52"/>
      <c r="E5" s="52"/>
    </row>
    <row r="6" spans="1:5" ht="3.95" customHeight="1" x14ac:dyDescent="0.25">
      <c r="A6" s="5"/>
      <c r="B6" s="5"/>
      <c r="C6" s="5"/>
      <c r="D6" s="5"/>
      <c r="E6" s="5"/>
    </row>
    <row r="7" spans="1:5" ht="30.75" customHeight="1" x14ac:dyDescent="0.25">
      <c r="A7" s="53" t="s">
        <v>1</v>
      </c>
      <c r="B7" s="53"/>
      <c r="C7" s="54" t="s">
        <v>211</v>
      </c>
      <c r="D7" s="55" t="s">
        <v>212</v>
      </c>
      <c r="E7" s="55"/>
    </row>
    <row r="8" spans="1:5" ht="29.25" customHeight="1" x14ac:dyDescent="0.25">
      <c r="A8" s="53"/>
      <c r="B8" s="53"/>
      <c r="C8" s="54"/>
      <c r="D8" s="42" t="s">
        <v>2</v>
      </c>
      <c r="E8" s="42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75" customHeight="1" x14ac:dyDescent="0.25">
      <c r="A10" s="8"/>
      <c r="B10" s="8"/>
      <c r="C10" s="9"/>
      <c r="D10" s="9"/>
      <c r="E10" s="9"/>
    </row>
    <row r="11" spans="1:5" ht="15" customHeight="1" x14ac:dyDescent="0.25">
      <c r="A11" s="37" t="s">
        <v>4</v>
      </c>
      <c r="B11" s="14"/>
      <c r="C11" s="32">
        <f>C12+C15+C18</f>
        <v>324972.81700000004</v>
      </c>
      <c r="D11" s="32">
        <f>D12+D15+D18</f>
        <v>240918.20299999998</v>
      </c>
      <c r="E11" s="32">
        <f>E12+E15+E18</f>
        <v>96576.682809999998</v>
      </c>
    </row>
    <row r="12" spans="1:5" ht="15" x14ac:dyDescent="0.25">
      <c r="A12" s="13"/>
      <c r="B12" s="34" t="s">
        <v>5</v>
      </c>
      <c r="C12" s="33">
        <f>((((+C13+C14))))</f>
        <v>159648.584</v>
      </c>
      <c r="D12" s="33">
        <f>((((+D13+D14))))</f>
        <v>159648.584</v>
      </c>
      <c r="E12" s="33">
        <f>((((+E13+E14))))</f>
        <v>43903.430810000005</v>
      </c>
    </row>
    <row r="13" spans="1:5" ht="15" x14ac:dyDescent="0.25">
      <c r="A13" s="16"/>
      <c r="B13" s="17" t="s">
        <v>6</v>
      </c>
      <c r="C13" s="18">
        <v>116168.84887</v>
      </c>
      <c r="D13" s="18">
        <v>116168.84887</v>
      </c>
      <c r="E13" s="18">
        <v>429.67328000000003</v>
      </c>
    </row>
    <row r="14" spans="1:5" ht="15" x14ac:dyDescent="0.25">
      <c r="A14" s="16"/>
      <c r="B14" s="17" t="s">
        <v>7</v>
      </c>
      <c r="C14" s="18">
        <v>43479.735130000001</v>
      </c>
      <c r="D14" s="18">
        <v>43479.735130000001</v>
      </c>
      <c r="E14" s="18">
        <v>43473.757530000003</v>
      </c>
    </row>
    <row r="15" spans="1:5" ht="15" x14ac:dyDescent="0.25">
      <c r="A15" s="13"/>
      <c r="B15" s="34" t="s">
        <v>8</v>
      </c>
      <c r="C15" s="33">
        <f>((C16+C17))</f>
        <v>24517.728999999999</v>
      </c>
      <c r="D15" s="33">
        <f>((((((((+D16+D17))))))))</f>
        <v>8107.8159999999998</v>
      </c>
      <c r="E15" s="33">
        <f>((((((((+E16+E17))))))))</f>
        <v>8107.8159999999998</v>
      </c>
    </row>
    <row r="16" spans="1:5" ht="15" x14ac:dyDescent="0.25">
      <c r="A16" s="16"/>
      <c r="B16" s="17" t="s">
        <v>6</v>
      </c>
      <c r="C16" s="18">
        <v>24517.728999999999</v>
      </c>
      <c r="D16" s="18">
        <v>8107.8159999999998</v>
      </c>
      <c r="E16" s="18">
        <v>8107.8159999999998</v>
      </c>
    </row>
    <row r="17" spans="1:5" ht="15" x14ac:dyDescent="0.25">
      <c r="A17" s="16"/>
      <c r="B17" s="17" t="s">
        <v>7</v>
      </c>
      <c r="C17" s="18">
        <v>0</v>
      </c>
      <c r="D17" s="18">
        <v>0</v>
      </c>
      <c r="E17" s="18">
        <v>0</v>
      </c>
    </row>
    <row r="18" spans="1:5" ht="15" x14ac:dyDescent="0.25">
      <c r="A18" s="13"/>
      <c r="B18" s="34" t="s">
        <v>9</v>
      </c>
      <c r="C18" s="33">
        <f>((((((((+C19+C20))))))))</f>
        <v>140806.50400000002</v>
      </c>
      <c r="D18" s="33">
        <f>((((((((+D19+D20))))))))</f>
        <v>73161.803</v>
      </c>
      <c r="E18" s="33">
        <f>((((((((+E19+E20))))))))</f>
        <v>44565.436000000002</v>
      </c>
    </row>
    <row r="19" spans="1:5" ht="15" x14ac:dyDescent="0.25">
      <c r="A19" s="16"/>
      <c r="B19" s="17" t="s">
        <v>6</v>
      </c>
      <c r="C19" s="18">
        <v>131739.24900000001</v>
      </c>
      <c r="D19" s="18">
        <v>66203.114000000001</v>
      </c>
      <c r="E19" s="18">
        <v>44565.436000000002</v>
      </c>
    </row>
    <row r="20" spans="1:5" ht="15" x14ac:dyDescent="0.25">
      <c r="A20" s="16"/>
      <c r="B20" s="17" t="s">
        <v>7</v>
      </c>
      <c r="C20" s="18">
        <v>9067.2549999999992</v>
      </c>
      <c r="D20" s="18">
        <v>6958.6890000000003</v>
      </c>
      <c r="E20" s="18">
        <v>0</v>
      </c>
    </row>
    <row r="21" spans="1:5" ht="15" x14ac:dyDescent="0.25">
      <c r="A21" s="37" t="s">
        <v>10</v>
      </c>
      <c r="B21" s="14"/>
      <c r="C21" s="32">
        <f>C22</f>
        <v>5475.7</v>
      </c>
      <c r="D21" s="32">
        <f>D22</f>
        <v>1452.4190100000001</v>
      </c>
      <c r="E21" s="32">
        <f>E22</f>
        <v>1452.4190100000001</v>
      </c>
    </row>
    <row r="22" spans="1:5" ht="15" x14ac:dyDescent="0.25">
      <c r="A22" s="13"/>
      <c r="B22" s="34" t="s">
        <v>11</v>
      </c>
      <c r="C22" s="33">
        <f>((((((((+C23+C24))))))))</f>
        <v>5475.7</v>
      </c>
      <c r="D22" s="33">
        <f>((((((((+D23+D24))))))))</f>
        <v>1452.4190100000001</v>
      </c>
      <c r="E22" s="33">
        <f>((((((((+E23+E24))))))))</f>
        <v>1452.4190100000001</v>
      </c>
    </row>
    <row r="23" spans="1:5" ht="15" x14ac:dyDescent="0.25">
      <c r="A23" s="16"/>
      <c r="B23" s="17" t="s">
        <v>6</v>
      </c>
      <c r="C23" s="18">
        <v>5475.7</v>
      </c>
      <c r="D23" s="18">
        <v>1452.4190100000001</v>
      </c>
      <c r="E23" s="18">
        <v>1452.4190100000001</v>
      </c>
    </row>
    <row r="24" spans="1:5" ht="15" x14ac:dyDescent="0.25">
      <c r="A24" s="16"/>
      <c r="B24" s="17" t="s">
        <v>7</v>
      </c>
      <c r="C24" s="18">
        <v>0</v>
      </c>
      <c r="D24" s="18">
        <v>0</v>
      </c>
      <c r="E24" s="18">
        <v>0</v>
      </c>
    </row>
    <row r="25" spans="1:5" ht="15" x14ac:dyDescent="0.25">
      <c r="A25" s="37" t="s">
        <v>12</v>
      </c>
      <c r="B25" s="14"/>
      <c r="C25" s="32">
        <f>((((+C26+C29+C32))))</f>
        <v>1474879.3370599998</v>
      </c>
      <c r="D25" s="32">
        <f>((((+D26+D29+D32))))</f>
        <v>468470.87920999998</v>
      </c>
      <c r="E25" s="32">
        <f>((((+E26+E29+E32))))</f>
        <v>299107.16336999997</v>
      </c>
    </row>
    <row r="26" spans="1:5" ht="15" x14ac:dyDescent="0.25">
      <c r="A26" s="13"/>
      <c r="B26" s="34" t="s">
        <v>13</v>
      </c>
      <c r="C26" s="33">
        <f>((((((((+C27+C28))))))))</f>
        <v>336643.13996</v>
      </c>
      <c r="D26" s="33">
        <f>((((((((+D27+D28))))))))</f>
        <v>139049.66180999999</v>
      </c>
      <c r="E26" s="33">
        <f>((((((((+E27+E28))))))))</f>
        <v>91658.555129999993</v>
      </c>
    </row>
    <row r="27" spans="1:5" ht="15" x14ac:dyDescent="0.25">
      <c r="A27" s="16"/>
      <c r="B27" s="17" t="s">
        <v>6</v>
      </c>
      <c r="C27" s="19">
        <v>336643.13996</v>
      </c>
      <c r="D27" s="19">
        <v>139049.66180999999</v>
      </c>
      <c r="E27" s="19">
        <v>91658.555129999993</v>
      </c>
    </row>
    <row r="28" spans="1:5" ht="15" x14ac:dyDescent="0.25">
      <c r="A28" s="16"/>
      <c r="B28" s="17" t="s">
        <v>7</v>
      </c>
      <c r="C28" s="18">
        <v>0</v>
      </c>
      <c r="D28" s="18">
        <v>0</v>
      </c>
      <c r="E28" s="18">
        <v>0</v>
      </c>
    </row>
    <row r="29" spans="1:5" ht="15" x14ac:dyDescent="0.25">
      <c r="A29" s="13"/>
      <c r="B29" s="34" t="s">
        <v>14</v>
      </c>
      <c r="C29" s="33">
        <f>((((((((+C30+C31))))))))</f>
        <v>1111624.6490999998</v>
      </c>
      <c r="D29" s="33">
        <f>((((((((+D30+D31))))))))</f>
        <v>321349.92739999999</v>
      </c>
      <c r="E29" s="33">
        <f>((((((((+E30+E31))))))))</f>
        <v>202385.49739999999</v>
      </c>
    </row>
    <row r="30" spans="1:5" ht="15" x14ac:dyDescent="0.25">
      <c r="A30" s="16"/>
      <c r="B30" s="17" t="s">
        <v>6</v>
      </c>
      <c r="C30" s="18">
        <v>1111624.6490999998</v>
      </c>
      <c r="D30" s="18">
        <v>321349.92739999999</v>
      </c>
      <c r="E30" s="18">
        <v>202385.49739999999</v>
      </c>
    </row>
    <row r="31" spans="1:5" ht="15" x14ac:dyDescent="0.25">
      <c r="A31" s="16"/>
      <c r="B31" s="17" t="s">
        <v>7</v>
      </c>
      <c r="C31" s="18">
        <v>0</v>
      </c>
      <c r="D31" s="18">
        <v>0</v>
      </c>
      <c r="E31" s="18">
        <v>0</v>
      </c>
    </row>
    <row r="32" spans="1:5" ht="15" x14ac:dyDescent="0.25">
      <c r="A32" s="13"/>
      <c r="B32" s="34" t="s">
        <v>15</v>
      </c>
      <c r="C32" s="33">
        <f>((((((((+C33+C34))))))))</f>
        <v>26611.547999999999</v>
      </c>
      <c r="D32" s="33">
        <f>((((((((+D33+D34))))))))</f>
        <v>8071.29</v>
      </c>
      <c r="E32" s="33">
        <f>((((((((+E33+E34))))))))</f>
        <v>5063.1108399999994</v>
      </c>
    </row>
    <row r="33" spans="1:5" ht="15" x14ac:dyDescent="0.25">
      <c r="A33" s="16"/>
      <c r="B33" s="17" t="s">
        <v>6</v>
      </c>
      <c r="C33" s="18">
        <v>22064</v>
      </c>
      <c r="D33" s="18">
        <v>5707.0259999999998</v>
      </c>
      <c r="E33" s="18">
        <v>3698.8464399999998</v>
      </c>
    </row>
    <row r="34" spans="1:5" ht="15" x14ac:dyDescent="0.25">
      <c r="A34" s="16"/>
      <c r="B34" s="17" t="s">
        <v>7</v>
      </c>
      <c r="C34" s="18">
        <v>4547.5479999999998</v>
      </c>
      <c r="D34" s="18">
        <v>2364.2640000000001</v>
      </c>
      <c r="E34" s="18">
        <v>1364.2643999999998</v>
      </c>
    </row>
    <row r="35" spans="1:5" ht="15" x14ac:dyDescent="0.25">
      <c r="A35" s="37" t="s">
        <v>16</v>
      </c>
      <c r="B35" s="14"/>
      <c r="C35" s="32">
        <f>((((+C36+C39+C42))))</f>
        <v>137516.20000000001</v>
      </c>
      <c r="D35" s="32">
        <f>((((+D36+D39+D42))))</f>
        <v>17257.50259</v>
      </c>
      <c r="E35" s="32">
        <f>((((+E36+E39+E42))))</f>
        <v>16717.62311</v>
      </c>
    </row>
    <row r="36" spans="1:5" ht="15" x14ac:dyDescent="0.25">
      <c r="A36" s="13"/>
      <c r="B36" s="34" t="s">
        <v>11</v>
      </c>
      <c r="C36" s="33">
        <f>((((((((+C37+C38))))))))</f>
        <v>110895.9</v>
      </c>
      <c r="D36" s="33">
        <f>((((((((+D37+D38))))))))</f>
        <v>12649.828599999999</v>
      </c>
      <c r="E36" s="33">
        <f>((((((((+E37+E38))))))))</f>
        <v>12649.828599999999</v>
      </c>
    </row>
    <row r="37" spans="1:5" ht="15" x14ac:dyDescent="0.25">
      <c r="A37" s="16"/>
      <c r="B37" s="17" t="s">
        <v>6</v>
      </c>
      <c r="C37" s="18">
        <v>110895.9</v>
      </c>
      <c r="D37" s="18">
        <v>12649.828599999999</v>
      </c>
      <c r="E37" s="18">
        <v>12649.828599999999</v>
      </c>
    </row>
    <row r="38" spans="1:5" ht="15" x14ac:dyDescent="0.25">
      <c r="A38" s="16"/>
      <c r="B38" s="17" t="s">
        <v>7</v>
      </c>
      <c r="C38" s="18">
        <v>0</v>
      </c>
      <c r="D38" s="18">
        <v>0</v>
      </c>
      <c r="E38" s="18">
        <v>0</v>
      </c>
    </row>
    <row r="39" spans="1:5" ht="15" x14ac:dyDescent="0.25">
      <c r="A39" s="13"/>
      <c r="B39" s="34" t="s">
        <v>17</v>
      </c>
      <c r="C39" s="33">
        <f>((((((((+C40+C41))))))))</f>
        <v>22638.6</v>
      </c>
      <c r="D39" s="33">
        <f>((((((((+D40+D41))))))))</f>
        <v>3445.25243</v>
      </c>
      <c r="E39" s="33">
        <f>((((((((+E40+E41))))))))</f>
        <v>3445.25243</v>
      </c>
    </row>
    <row r="40" spans="1:5" ht="15" x14ac:dyDescent="0.25">
      <c r="A40" s="16"/>
      <c r="B40" s="17" t="s">
        <v>6</v>
      </c>
      <c r="C40" s="18">
        <v>22638.6</v>
      </c>
      <c r="D40" s="18">
        <v>3445.25243</v>
      </c>
      <c r="E40" s="18">
        <v>3445.25243</v>
      </c>
    </row>
    <row r="41" spans="1:5" ht="15" x14ac:dyDescent="0.25">
      <c r="A41" s="16"/>
      <c r="B41" s="17" t="s">
        <v>7</v>
      </c>
      <c r="C41" s="18">
        <v>0</v>
      </c>
      <c r="D41" s="18">
        <v>0</v>
      </c>
      <c r="E41" s="18">
        <v>0</v>
      </c>
    </row>
    <row r="42" spans="1:5" ht="15" x14ac:dyDescent="0.25">
      <c r="A42" s="13"/>
      <c r="B42" s="34" t="s">
        <v>18</v>
      </c>
      <c r="C42" s="33">
        <f>((((((((+C43+C44))))))))</f>
        <v>3981.7</v>
      </c>
      <c r="D42" s="33">
        <f>((((((((+D43+D44))))))))</f>
        <v>1162.42156</v>
      </c>
      <c r="E42" s="33">
        <f>((((((((+E43+E44))))))))</f>
        <v>622.54208000000006</v>
      </c>
    </row>
    <row r="43" spans="1:5" ht="15" x14ac:dyDescent="0.25">
      <c r="A43" s="16"/>
      <c r="B43" s="17" t="s">
        <v>6</v>
      </c>
      <c r="C43" s="18">
        <v>3981.7</v>
      </c>
      <c r="D43" s="18">
        <v>1162.42156</v>
      </c>
      <c r="E43" s="18">
        <v>622.54208000000006</v>
      </c>
    </row>
    <row r="44" spans="1:5" ht="15" x14ac:dyDescent="0.25">
      <c r="A44" s="16"/>
      <c r="B44" s="17" t="s">
        <v>7</v>
      </c>
      <c r="C44" s="18">
        <v>0</v>
      </c>
      <c r="D44" s="18">
        <v>0</v>
      </c>
      <c r="E44" s="18">
        <v>0</v>
      </c>
    </row>
    <row r="45" spans="1:5" ht="15" x14ac:dyDescent="0.25">
      <c r="A45" s="37" t="s">
        <v>19</v>
      </c>
      <c r="B45" s="14"/>
      <c r="C45" s="32">
        <f>((((+C46))))</f>
        <v>1462079.4000000001</v>
      </c>
      <c r="D45" s="32">
        <f>((((+D46))))</f>
        <v>400818.65421000001</v>
      </c>
      <c r="E45" s="32">
        <f>((((+E46))))</f>
        <v>400818.65421000001</v>
      </c>
    </row>
    <row r="46" spans="1:5" ht="15" x14ac:dyDescent="0.25">
      <c r="A46" s="13"/>
      <c r="B46" s="34" t="s">
        <v>11</v>
      </c>
      <c r="C46" s="33">
        <f>((((((((+C47+C48))))))))</f>
        <v>1462079.4000000001</v>
      </c>
      <c r="D46" s="33">
        <f>((((((((+D47+D48))))))))</f>
        <v>400818.65421000001</v>
      </c>
      <c r="E46" s="33">
        <f>((((((((+E47+E48))))))))</f>
        <v>400818.65421000001</v>
      </c>
    </row>
    <row r="47" spans="1:5" ht="15" x14ac:dyDescent="0.25">
      <c r="A47" s="16"/>
      <c r="B47" s="17" t="s">
        <v>6</v>
      </c>
      <c r="C47" s="18">
        <v>1293206.1000000001</v>
      </c>
      <c r="D47" s="18">
        <v>364920.57400000002</v>
      </c>
      <c r="E47" s="18">
        <v>364920.57400000002</v>
      </c>
    </row>
    <row r="48" spans="1:5" ht="15" x14ac:dyDescent="0.25">
      <c r="A48" s="16"/>
      <c r="B48" s="17" t="s">
        <v>7</v>
      </c>
      <c r="C48" s="18">
        <v>168873.3</v>
      </c>
      <c r="D48" s="18">
        <v>35898.08021</v>
      </c>
      <c r="E48" s="18">
        <v>35898.08021</v>
      </c>
    </row>
    <row r="49" spans="1:5" ht="15" x14ac:dyDescent="0.25">
      <c r="A49" s="35" t="s">
        <v>20</v>
      </c>
      <c r="B49" s="14"/>
      <c r="C49" s="32">
        <f>C50+C53+C56+C59+C62+C65+C68+C71+C74+C77+C80+C83+C86+C89+C92+C95</f>
        <v>8162212.2885799995</v>
      </c>
      <c r="D49" s="32">
        <f>D50+D53+D56+D59+D62+D65+D68+D71+D74+D77+D80+D83+D86+D89+D92+D95</f>
        <v>1634876.4773454547</v>
      </c>
      <c r="E49" s="32">
        <f>E50+E53+E56+E59+E62+E65+E68+E71+E74+E77+E80+E83+E86+E89+E92+E95</f>
        <v>252422.62492</v>
      </c>
    </row>
    <row r="50" spans="1:5" ht="15" x14ac:dyDescent="0.25">
      <c r="A50" s="13"/>
      <c r="B50" s="34" t="s">
        <v>11</v>
      </c>
      <c r="C50" s="33">
        <f>((((((((+C51+C52))))))))</f>
        <v>2261431.9799999995</v>
      </c>
      <c r="D50" s="33">
        <f>((((((((+D51+D52))))))))</f>
        <v>47174.383439999998</v>
      </c>
      <c r="E50" s="33">
        <f>((((((((+E51+E52))))))))</f>
        <v>46788.044409999995</v>
      </c>
    </row>
    <row r="51" spans="1:5" ht="15" x14ac:dyDescent="0.25">
      <c r="A51" s="16"/>
      <c r="B51" s="17" t="s">
        <v>6</v>
      </c>
      <c r="C51" s="18">
        <v>2261431.9799999995</v>
      </c>
      <c r="D51" s="18">
        <v>47174.383439999998</v>
      </c>
      <c r="E51" s="18">
        <v>46788.044409999995</v>
      </c>
    </row>
    <row r="52" spans="1:5" ht="15" x14ac:dyDescent="0.25">
      <c r="A52" s="16"/>
      <c r="B52" s="17" t="s">
        <v>7</v>
      </c>
      <c r="C52" s="20">
        <v>0</v>
      </c>
      <c r="D52" s="18">
        <v>0</v>
      </c>
      <c r="E52" s="18">
        <v>0</v>
      </c>
    </row>
    <row r="53" spans="1:5" ht="15" x14ac:dyDescent="0.25">
      <c r="A53" s="13"/>
      <c r="B53" s="34" t="s">
        <v>184</v>
      </c>
      <c r="C53" s="33">
        <f>((((((((+C54+C55))))))))</f>
        <v>2754.9</v>
      </c>
      <c r="D53" s="33">
        <f>((((((((+D54+D55))))))))</f>
        <v>819.29899999999998</v>
      </c>
      <c r="E53" s="33">
        <f>((((((((+E54+E55))))))))</f>
        <v>796.87128000000007</v>
      </c>
    </row>
    <row r="54" spans="1:5" ht="15" x14ac:dyDescent="0.25">
      <c r="A54" s="16"/>
      <c r="B54" s="17" t="s">
        <v>6</v>
      </c>
      <c r="C54" s="18">
        <v>2754.9</v>
      </c>
      <c r="D54" s="18">
        <v>819.29899999999998</v>
      </c>
      <c r="E54" s="18">
        <v>796.87128000000007</v>
      </c>
    </row>
    <row r="55" spans="1:5" ht="15" x14ac:dyDescent="0.25">
      <c r="A55" s="16"/>
      <c r="B55" s="17" t="s">
        <v>7</v>
      </c>
      <c r="C55" s="18">
        <v>0</v>
      </c>
      <c r="D55" s="18">
        <v>0</v>
      </c>
      <c r="E55" s="18">
        <v>0</v>
      </c>
    </row>
    <row r="56" spans="1:5" ht="15" x14ac:dyDescent="0.25">
      <c r="A56" s="13"/>
      <c r="B56" s="34" t="s">
        <v>21</v>
      </c>
      <c r="C56" s="33">
        <f>((((((((+C57+C58))))))))</f>
        <v>1351963.4999999998</v>
      </c>
      <c r="D56" s="33">
        <f>((((((((+D57+D58))))))))</f>
        <v>337990.88390000002</v>
      </c>
      <c r="E56" s="33">
        <f>((((((((+E57+E58))))))))</f>
        <v>23327.61967</v>
      </c>
    </row>
    <row r="57" spans="1:5" ht="15" x14ac:dyDescent="0.25">
      <c r="A57" s="16"/>
      <c r="B57" s="17" t="s">
        <v>6</v>
      </c>
      <c r="C57" s="18">
        <v>1342891.8999999997</v>
      </c>
      <c r="D57" s="18">
        <v>335722.98054000002</v>
      </c>
      <c r="E57" s="18">
        <v>23327.61967</v>
      </c>
    </row>
    <row r="58" spans="1:5" ht="15" x14ac:dyDescent="0.25">
      <c r="A58" s="16"/>
      <c r="B58" s="17" t="s">
        <v>7</v>
      </c>
      <c r="C58" s="18">
        <v>9071.6</v>
      </c>
      <c r="D58" s="18">
        <v>2267.9033599999998</v>
      </c>
      <c r="E58" s="18">
        <v>0</v>
      </c>
    </row>
    <row r="59" spans="1:5" ht="15" x14ac:dyDescent="0.25">
      <c r="A59" s="13"/>
      <c r="B59" s="34" t="s">
        <v>22</v>
      </c>
      <c r="C59" s="33">
        <f>((((((((+C60+C61))))))))</f>
        <v>208825.94099999999</v>
      </c>
      <c r="D59" s="33">
        <f>((((((((+D60+D61))))))))</f>
        <v>208825.94099999999</v>
      </c>
      <c r="E59" s="33">
        <f>((((((((+E60+E61))))))))</f>
        <v>57857.752630000003</v>
      </c>
    </row>
    <row r="60" spans="1:5" ht="15" x14ac:dyDescent="0.25">
      <c r="A60" s="16"/>
      <c r="B60" s="17" t="s">
        <v>6</v>
      </c>
      <c r="C60" s="18">
        <v>208825.94099999999</v>
      </c>
      <c r="D60" s="18">
        <v>208825.94099999999</v>
      </c>
      <c r="E60" s="18">
        <v>57857.752630000003</v>
      </c>
    </row>
    <row r="61" spans="1:5" ht="15" x14ac:dyDescent="0.25">
      <c r="A61" s="16"/>
      <c r="B61" s="17" t="s">
        <v>7</v>
      </c>
      <c r="C61" s="18">
        <v>0</v>
      </c>
      <c r="D61" s="18">
        <v>0</v>
      </c>
      <c r="E61" s="18">
        <v>0</v>
      </c>
    </row>
    <row r="62" spans="1:5" ht="15" x14ac:dyDescent="0.25">
      <c r="A62" s="13"/>
      <c r="B62" s="34" t="s">
        <v>23</v>
      </c>
      <c r="C62" s="33">
        <f>((((((((+C63+C64))))))))</f>
        <v>177123.6</v>
      </c>
      <c r="D62" s="33">
        <f>((((((((+D63+D64))))))))</f>
        <v>48397.201515454537</v>
      </c>
      <c r="E62" s="33">
        <f>((((((((+E63+E64))))))))</f>
        <v>21548.059000000001</v>
      </c>
    </row>
    <row r="63" spans="1:5" ht="15" x14ac:dyDescent="0.25">
      <c r="A63" s="16"/>
      <c r="B63" s="17" t="s">
        <v>6</v>
      </c>
      <c r="C63" s="18">
        <v>177123.6</v>
      </c>
      <c r="D63" s="18">
        <v>48397.201515454537</v>
      </c>
      <c r="E63" s="18">
        <v>21548.059000000001</v>
      </c>
    </row>
    <row r="64" spans="1:5" ht="15" x14ac:dyDescent="0.25">
      <c r="A64" s="16"/>
      <c r="B64" s="17" t="s">
        <v>7</v>
      </c>
      <c r="C64" s="18">
        <v>0</v>
      </c>
      <c r="D64" s="18">
        <v>0</v>
      </c>
      <c r="E64" s="18">
        <v>0</v>
      </c>
    </row>
    <row r="65" spans="1:5" ht="15" x14ac:dyDescent="0.25">
      <c r="A65" s="13"/>
      <c r="B65" s="34" t="s">
        <v>24</v>
      </c>
      <c r="C65" s="15">
        <f>((((((((+C66+C67))))))))</f>
        <v>432097.60283999995</v>
      </c>
      <c r="D65" s="33">
        <f>((((((((+D66+D67))))))))</f>
        <v>56813</v>
      </c>
      <c r="E65" s="33">
        <f>((((((((+E66+E67))))))))</f>
        <v>19731.599999999999</v>
      </c>
    </row>
    <row r="66" spans="1:5" ht="15" x14ac:dyDescent="0.25">
      <c r="A66" s="16"/>
      <c r="B66" s="17" t="s">
        <v>6</v>
      </c>
      <c r="C66" s="18">
        <v>432097.60283999995</v>
      </c>
      <c r="D66" s="18">
        <v>56813</v>
      </c>
      <c r="E66" s="18">
        <v>19731.599999999999</v>
      </c>
    </row>
    <row r="67" spans="1:5" ht="15" x14ac:dyDescent="0.25">
      <c r="A67" s="16"/>
      <c r="B67" s="17" t="s">
        <v>7</v>
      </c>
      <c r="C67" s="18">
        <v>0</v>
      </c>
      <c r="D67" s="18">
        <v>0</v>
      </c>
      <c r="E67" s="18">
        <v>0</v>
      </c>
    </row>
    <row r="68" spans="1:5" ht="15" x14ac:dyDescent="0.25">
      <c r="A68" s="13"/>
      <c r="B68" s="34" t="s">
        <v>25</v>
      </c>
      <c r="C68" s="33">
        <f>((((((((+C69+C70))))))))</f>
        <v>207698.24969999999</v>
      </c>
      <c r="D68" s="33">
        <f>((((((((+D69+D70))))))))</f>
        <v>20628.40523</v>
      </c>
      <c r="E68" s="33">
        <f>((((((((+E69+E70))))))))</f>
        <v>20618.40523</v>
      </c>
    </row>
    <row r="69" spans="1:5" ht="15" x14ac:dyDescent="0.25">
      <c r="A69" s="16"/>
      <c r="B69" s="17" t="s">
        <v>6</v>
      </c>
      <c r="C69" s="18">
        <v>207698.24969999999</v>
      </c>
      <c r="D69" s="18">
        <v>20628.40523</v>
      </c>
      <c r="E69" s="18">
        <v>20618.40523</v>
      </c>
    </row>
    <row r="70" spans="1:5" ht="15" x14ac:dyDescent="0.25">
      <c r="A70" s="16"/>
      <c r="B70" s="17" t="s">
        <v>7</v>
      </c>
      <c r="C70" s="18">
        <v>0</v>
      </c>
      <c r="D70" s="18">
        <v>0</v>
      </c>
      <c r="E70" s="18">
        <v>0</v>
      </c>
    </row>
    <row r="71" spans="1:5" ht="15" x14ac:dyDescent="0.25">
      <c r="A71" s="13"/>
      <c r="B71" s="34" t="s">
        <v>26</v>
      </c>
      <c r="C71" s="33">
        <f>((((((((+C72+C73))))))))</f>
        <v>3358014.3970400002</v>
      </c>
      <c r="D71" s="33">
        <f>((((((((+D72+D73))))))))</f>
        <v>839503.59926000005</v>
      </c>
      <c r="E71" s="33">
        <f>((((((((+E72+E73))))))))</f>
        <v>6714.9857000000002</v>
      </c>
    </row>
    <row r="72" spans="1:5" ht="15" x14ac:dyDescent="0.25">
      <c r="A72" s="16"/>
      <c r="B72" s="17" t="s">
        <v>6</v>
      </c>
      <c r="C72" s="18">
        <v>3358014.3970400002</v>
      </c>
      <c r="D72" s="18">
        <v>839503.59926000005</v>
      </c>
      <c r="E72" s="18">
        <v>6714.9857000000002</v>
      </c>
    </row>
    <row r="73" spans="1:5" ht="15" x14ac:dyDescent="0.25">
      <c r="A73" s="16"/>
      <c r="B73" s="17" t="s">
        <v>7</v>
      </c>
      <c r="C73" s="18">
        <v>0</v>
      </c>
      <c r="D73" s="18">
        <v>0</v>
      </c>
      <c r="E73" s="18">
        <v>0</v>
      </c>
    </row>
    <row r="74" spans="1:5" ht="15" x14ac:dyDescent="0.25">
      <c r="A74" s="13"/>
      <c r="B74" s="34" t="s">
        <v>27</v>
      </c>
      <c r="C74" s="33">
        <f>((((((((+C75+C76))))))))</f>
        <v>19085.099999999995</v>
      </c>
      <c r="D74" s="33">
        <f>((((((((+D75+D76))))))))</f>
        <v>9473.34</v>
      </c>
      <c r="E74" s="33">
        <f>((((((((+E75+E76))))))))</f>
        <v>3917.7449999999999</v>
      </c>
    </row>
    <row r="75" spans="1:5" ht="15" x14ac:dyDescent="0.25">
      <c r="A75" s="16"/>
      <c r="B75" s="17" t="s">
        <v>6</v>
      </c>
      <c r="C75" s="18">
        <v>19085.099999999995</v>
      </c>
      <c r="D75" s="18">
        <v>9473.34</v>
      </c>
      <c r="E75" s="18">
        <v>3917.7449999999999</v>
      </c>
    </row>
    <row r="76" spans="1:5" ht="15" x14ac:dyDescent="0.25">
      <c r="A76" s="16"/>
      <c r="B76" s="17" t="s">
        <v>7</v>
      </c>
      <c r="C76" s="18">
        <v>0</v>
      </c>
      <c r="D76" s="18">
        <v>0</v>
      </c>
      <c r="E76" s="18">
        <v>0</v>
      </c>
    </row>
    <row r="77" spans="1:5" ht="15" x14ac:dyDescent="0.25">
      <c r="A77" s="13"/>
      <c r="B77" s="34" t="s">
        <v>28</v>
      </c>
      <c r="C77" s="33">
        <f>((((((((+C78+C79))))))))</f>
        <v>13184.682000000001</v>
      </c>
      <c r="D77" s="33">
        <f>((((((((+D78+D79))))))))</f>
        <v>7351.97</v>
      </c>
      <c r="E77" s="33">
        <f>((((((((+E78+E79))))))))</f>
        <v>5785.6710000000003</v>
      </c>
    </row>
    <row r="78" spans="1:5" ht="15" x14ac:dyDescent="0.25">
      <c r="A78" s="16"/>
      <c r="B78" s="17" t="s">
        <v>6</v>
      </c>
      <c r="C78" s="18">
        <v>13184.682000000001</v>
      </c>
      <c r="D78" s="18">
        <v>7351.97</v>
      </c>
      <c r="E78" s="18">
        <v>5785.6710000000003</v>
      </c>
    </row>
    <row r="79" spans="1:5" ht="15" x14ac:dyDescent="0.25">
      <c r="A79" s="16"/>
      <c r="B79" s="17" t="s">
        <v>7</v>
      </c>
      <c r="C79" s="18">
        <v>0</v>
      </c>
      <c r="D79" s="18">
        <v>0</v>
      </c>
      <c r="E79" s="18">
        <v>0</v>
      </c>
    </row>
    <row r="80" spans="1:5" ht="15.75" customHeight="1" x14ac:dyDescent="0.25">
      <c r="A80" s="13"/>
      <c r="B80" s="34" t="s">
        <v>29</v>
      </c>
      <c r="C80" s="33">
        <f>((((((((+C81+C82))))))))</f>
        <v>7666.2380000000003</v>
      </c>
      <c r="D80" s="33">
        <f>((((((((+D81+D82))))))))</f>
        <v>2296.4549999999999</v>
      </c>
      <c r="E80" s="33">
        <f>((((((((+E81+E82))))))))</f>
        <v>2296.4549999999999</v>
      </c>
    </row>
    <row r="81" spans="1:5" ht="15" x14ac:dyDescent="0.25">
      <c r="A81" s="16"/>
      <c r="B81" s="17" t="s">
        <v>6</v>
      </c>
      <c r="C81" s="18">
        <v>7666.2380000000003</v>
      </c>
      <c r="D81" s="18">
        <v>2296.4549999999999</v>
      </c>
      <c r="E81" s="18">
        <v>2296.4549999999999</v>
      </c>
    </row>
    <row r="82" spans="1:5" ht="15" x14ac:dyDescent="0.25">
      <c r="A82" s="16"/>
      <c r="B82" s="17" t="s">
        <v>7</v>
      </c>
      <c r="C82" s="18">
        <v>0</v>
      </c>
      <c r="D82" s="18">
        <v>0</v>
      </c>
      <c r="E82" s="18">
        <v>0</v>
      </c>
    </row>
    <row r="83" spans="1:5" ht="15" x14ac:dyDescent="0.25">
      <c r="A83" s="13"/>
      <c r="B83" s="34" t="s">
        <v>30</v>
      </c>
      <c r="C83" s="33">
        <f>((((((((+C84+C85))))))))</f>
        <v>8225.8539999999994</v>
      </c>
      <c r="D83" s="33">
        <f>((((((((+D84+D85))))))))</f>
        <v>4779.2520000000004</v>
      </c>
      <c r="E83" s="33">
        <f>((((((((+E84+E85))))))))</f>
        <v>3853.7109999999998</v>
      </c>
    </row>
    <row r="84" spans="1:5" ht="15" x14ac:dyDescent="0.25">
      <c r="A84" s="16"/>
      <c r="B84" s="17" t="s">
        <v>6</v>
      </c>
      <c r="C84" s="18">
        <v>8225.8539999999994</v>
      </c>
      <c r="D84" s="18">
        <v>4779.2520000000004</v>
      </c>
      <c r="E84" s="18">
        <v>3853.7109999999998</v>
      </c>
    </row>
    <row r="85" spans="1:5" ht="15" x14ac:dyDescent="0.25">
      <c r="A85" s="16"/>
      <c r="B85" s="17" t="s">
        <v>7</v>
      </c>
      <c r="C85" s="18">
        <v>0</v>
      </c>
      <c r="D85" s="18">
        <v>0</v>
      </c>
      <c r="E85" s="18">
        <v>0</v>
      </c>
    </row>
    <row r="86" spans="1:5" ht="13.5" customHeight="1" x14ac:dyDescent="0.25">
      <c r="A86" s="13"/>
      <c r="B86" s="34" t="s">
        <v>31</v>
      </c>
      <c r="C86" s="33">
        <f>((((((((+C87+C88))))))))</f>
        <v>1380.3430000000001</v>
      </c>
      <c r="D86" s="33">
        <f>((((((((+D87+D88))))))))</f>
        <v>850.09500000000003</v>
      </c>
      <c r="E86" s="33">
        <f>((((((((+E87+E88))))))))</f>
        <v>707.70299999999997</v>
      </c>
    </row>
    <row r="87" spans="1:5" ht="15" x14ac:dyDescent="0.25">
      <c r="A87" s="16"/>
      <c r="B87" s="17" t="s">
        <v>6</v>
      </c>
      <c r="C87" s="18">
        <v>1380.3430000000001</v>
      </c>
      <c r="D87" s="18">
        <v>850.09500000000003</v>
      </c>
      <c r="E87" s="18">
        <v>707.70299999999997</v>
      </c>
    </row>
    <row r="88" spans="1:5" ht="15" x14ac:dyDescent="0.25">
      <c r="A88" s="16"/>
      <c r="B88" s="17" t="s">
        <v>7</v>
      </c>
      <c r="C88" s="18">
        <v>0</v>
      </c>
      <c r="D88" s="18">
        <v>0</v>
      </c>
      <c r="E88" s="18">
        <v>0</v>
      </c>
    </row>
    <row r="89" spans="1:5" ht="12.75" customHeight="1" x14ac:dyDescent="0.25">
      <c r="A89" s="13"/>
      <c r="B89" s="34" t="s">
        <v>32</v>
      </c>
      <c r="C89" s="33">
        <f>((((((((+C90+C91))))))))</f>
        <v>47893.701000000001</v>
      </c>
      <c r="D89" s="33">
        <f>((((((((+D90+D91))))))))</f>
        <v>31190.936000000002</v>
      </c>
      <c r="E89" s="33">
        <f>((((((((+E90+E91))))))))</f>
        <v>26705.621999999999</v>
      </c>
    </row>
    <row r="90" spans="1:5" ht="15" x14ac:dyDescent="0.25">
      <c r="A90" s="16"/>
      <c r="B90" s="17" t="s">
        <v>6</v>
      </c>
      <c r="C90" s="18">
        <v>47893.701000000001</v>
      </c>
      <c r="D90" s="18">
        <v>31190.936000000002</v>
      </c>
      <c r="E90" s="18">
        <v>26705.621999999999</v>
      </c>
    </row>
    <row r="91" spans="1:5" ht="15" x14ac:dyDescent="0.25">
      <c r="A91" s="16"/>
      <c r="B91" s="17" t="s">
        <v>7</v>
      </c>
      <c r="C91" s="18">
        <v>0</v>
      </c>
      <c r="D91" s="18">
        <v>0</v>
      </c>
      <c r="E91" s="18">
        <v>0</v>
      </c>
    </row>
    <row r="92" spans="1:5" ht="15" x14ac:dyDescent="0.25">
      <c r="A92" s="13"/>
      <c r="B92" s="34" t="s">
        <v>33</v>
      </c>
      <c r="C92" s="33">
        <f>((((((((+C93+C94))))))))</f>
        <v>206.7</v>
      </c>
      <c r="D92" s="33">
        <f>((((((((+D93+D94))))))))</f>
        <v>206.7</v>
      </c>
      <c r="E92" s="33">
        <f>((((((((+E93+E94))))))))</f>
        <v>0</v>
      </c>
    </row>
    <row r="93" spans="1:5" ht="15" x14ac:dyDescent="0.25">
      <c r="A93" s="16"/>
      <c r="B93" s="17" t="s">
        <v>6</v>
      </c>
      <c r="C93" s="18">
        <v>206.7</v>
      </c>
      <c r="D93" s="18">
        <v>206.7</v>
      </c>
      <c r="E93" s="18">
        <v>0</v>
      </c>
    </row>
    <row r="94" spans="1:5" ht="15" x14ac:dyDescent="0.25">
      <c r="A94" s="16"/>
      <c r="B94" s="17" t="s">
        <v>7</v>
      </c>
      <c r="C94" s="18">
        <v>0</v>
      </c>
      <c r="D94" s="18">
        <v>0</v>
      </c>
      <c r="E94" s="18">
        <v>0</v>
      </c>
    </row>
    <row r="95" spans="1:5" ht="15" x14ac:dyDescent="0.25">
      <c r="A95" s="13"/>
      <c r="B95" s="34" t="s">
        <v>34</v>
      </c>
      <c r="C95" s="33">
        <f>((((((((+C96+C97))))))))</f>
        <v>64659.499999999993</v>
      </c>
      <c r="D95" s="33">
        <f>((((((((+D96+D97))))))))</f>
        <v>18575.016</v>
      </c>
      <c r="E95" s="33">
        <f>((((((((+E96+E97))))))))</f>
        <v>11772.38</v>
      </c>
    </row>
    <row r="96" spans="1:5" ht="15" x14ac:dyDescent="0.25">
      <c r="A96" s="16"/>
      <c r="B96" s="17" t="s">
        <v>6</v>
      </c>
      <c r="C96" s="18">
        <v>64659.499999999993</v>
      </c>
      <c r="D96" s="18">
        <v>18575.016</v>
      </c>
      <c r="E96" s="18">
        <v>11772.38</v>
      </c>
    </row>
    <row r="97" spans="1:5" ht="15" x14ac:dyDescent="0.25">
      <c r="A97" s="16"/>
      <c r="B97" s="17" t="s">
        <v>7</v>
      </c>
      <c r="C97" s="18">
        <v>0</v>
      </c>
      <c r="D97" s="18">
        <v>0</v>
      </c>
      <c r="E97" s="18">
        <v>0</v>
      </c>
    </row>
    <row r="98" spans="1:5" ht="14.25" customHeight="1" x14ac:dyDescent="0.25">
      <c r="A98" s="35" t="s">
        <v>35</v>
      </c>
      <c r="B98" s="14"/>
      <c r="C98" s="32">
        <f>((((((+C99+C102+C105+C108+C111+C114))))))</f>
        <v>15247123.277000001</v>
      </c>
      <c r="D98" s="32">
        <f>((((((+D99+D102+D105+D108+D111+D114))))))</f>
        <v>3438123.4189999998</v>
      </c>
      <c r="E98" s="32">
        <f>((((((+E99+E102+E105+E108+E111+E114))))))</f>
        <v>858093.98180000007</v>
      </c>
    </row>
    <row r="99" spans="1:5" ht="15" x14ac:dyDescent="0.25">
      <c r="A99" s="13"/>
      <c r="B99" s="34" t="s">
        <v>11</v>
      </c>
      <c r="C99" s="33">
        <f>((((((((+C100+C101))))))))</f>
        <v>5882343.3000000007</v>
      </c>
      <c r="D99" s="33">
        <f>((((((((+D100+D101))))))))</f>
        <v>1186994.578</v>
      </c>
      <c r="E99" s="33">
        <f>((((((((+E100+E101))))))))</f>
        <v>374524.76500000001</v>
      </c>
    </row>
    <row r="100" spans="1:5" ht="15" x14ac:dyDescent="0.25">
      <c r="A100" s="16"/>
      <c r="B100" s="17" t="s">
        <v>6</v>
      </c>
      <c r="C100" s="18">
        <v>3344943.7000000007</v>
      </c>
      <c r="D100" s="18">
        <v>874860.34199999995</v>
      </c>
      <c r="E100" s="18">
        <v>79435.960999999996</v>
      </c>
    </row>
    <row r="101" spans="1:5" ht="15" x14ac:dyDescent="0.25">
      <c r="A101" s="16"/>
      <c r="B101" s="17" t="s">
        <v>7</v>
      </c>
      <c r="C101" s="18">
        <v>2537399.6</v>
      </c>
      <c r="D101" s="18">
        <v>312134.23599999998</v>
      </c>
      <c r="E101" s="18">
        <v>295088.804</v>
      </c>
    </row>
    <row r="102" spans="1:5" ht="15" x14ac:dyDescent="0.25">
      <c r="A102" s="13"/>
      <c r="B102" s="34" t="s">
        <v>186</v>
      </c>
      <c r="C102" s="33">
        <f>((((((((+C103+C104))))))))</f>
        <v>512.20000000000016</v>
      </c>
      <c r="D102" s="33">
        <f>((((((((+D103+D104))))))))</f>
        <v>320.154</v>
      </c>
      <c r="E102" s="33">
        <f>((((((((+E103+E104))))))))</f>
        <v>320.154</v>
      </c>
    </row>
    <row r="103" spans="1:5" ht="15" x14ac:dyDescent="0.25">
      <c r="A103" s="16"/>
      <c r="B103" s="17" t="s">
        <v>6</v>
      </c>
      <c r="C103" s="18">
        <v>512.20000000000016</v>
      </c>
      <c r="D103" s="18">
        <v>320.154</v>
      </c>
      <c r="E103" s="18">
        <v>320.154</v>
      </c>
    </row>
    <row r="104" spans="1:5" ht="15" x14ac:dyDescent="0.25">
      <c r="A104" s="16"/>
      <c r="B104" s="17" t="s">
        <v>7</v>
      </c>
      <c r="C104" s="18">
        <v>0</v>
      </c>
      <c r="D104" s="18">
        <v>0</v>
      </c>
      <c r="E104" s="18">
        <v>0</v>
      </c>
    </row>
    <row r="105" spans="1:5" ht="15" x14ac:dyDescent="0.25">
      <c r="A105" s="16"/>
      <c r="B105" s="34" t="s">
        <v>187</v>
      </c>
      <c r="C105" s="33">
        <f>((((((((+C106+C107))))))))</f>
        <v>1759816.977</v>
      </c>
      <c r="D105" s="33">
        <f>((((((((+D106+D107))))))))</f>
        <v>1759816.977</v>
      </c>
      <c r="E105" s="33">
        <f>((((((((+E106+E107))))))))</f>
        <v>0</v>
      </c>
    </row>
    <row r="106" spans="1:5" ht="15" x14ac:dyDescent="0.25">
      <c r="A106" s="16"/>
      <c r="B106" s="17" t="s">
        <v>6</v>
      </c>
      <c r="C106" s="18">
        <v>1759816.977</v>
      </c>
      <c r="D106" s="18">
        <v>1759816.977</v>
      </c>
      <c r="E106" s="18">
        <v>0</v>
      </c>
    </row>
    <row r="107" spans="1:5" ht="15" x14ac:dyDescent="0.25">
      <c r="A107" s="16"/>
      <c r="B107" s="17" t="s">
        <v>7</v>
      </c>
      <c r="C107" s="18">
        <v>0</v>
      </c>
      <c r="D107" s="18">
        <v>0</v>
      </c>
      <c r="E107" s="18">
        <v>0</v>
      </c>
    </row>
    <row r="108" spans="1:5" ht="16.5" x14ac:dyDescent="0.25">
      <c r="A108" s="16"/>
      <c r="B108" s="34" t="s">
        <v>188</v>
      </c>
      <c r="C108" s="33">
        <f>((((((((+C109+C110))))))))</f>
        <v>4849563.9000000004</v>
      </c>
      <c r="D108" s="33">
        <f>((((((((+D109+D110))))))))</f>
        <v>488055.10499999998</v>
      </c>
      <c r="E108" s="33">
        <f>((((((((+E109+E110))))))))</f>
        <v>481581.06300000002</v>
      </c>
    </row>
    <row r="109" spans="1:5" ht="15" x14ac:dyDescent="0.25">
      <c r="A109" s="16"/>
      <c r="B109" s="17" t="s">
        <v>6</v>
      </c>
      <c r="C109" s="18">
        <v>51834.7</v>
      </c>
      <c r="D109" s="18">
        <v>8339.9850000000006</v>
      </c>
      <c r="E109" s="18">
        <v>1865.943</v>
      </c>
    </row>
    <row r="110" spans="1:5" ht="15" x14ac:dyDescent="0.25">
      <c r="A110" s="16"/>
      <c r="B110" s="17" t="s">
        <v>7</v>
      </c>
      <c r="C110" s="18">
        <v>4797729.2</v>
      </c>
      <c r="D110" s="18">
        <v>479715.12</v>
      </c>
      <c r="E110" s="18">
        <v>479715.12</v>
      </c>
    </row>
    <row r="111" spans="1:5" ht="15" x14ac:dyDescent="0.25">
      <c r="A111" s="16"/>
      <c r="B111" s="34" t="s">
        <v>189</v>
      </c>
      <c r="C111" s="33">
        <f>((((((((+C112+C113))))))))</f>
        <v>2746893.3</v>
      </c>
      <c r="D111" s="33">
        <f>((((((((+D112+D113))))))))</f>
        <v>0</v>
      </c>
      <c r="E111" s="33">
        <f>((((((((+E112+E113))))))))</f>
        <v>0</v>
      </c>
    </row>
    <row r="112" spans="1:5" ht="15" x14ac:dyDescent="0.25">
      <c r="A112" s="16"/>
      <c r="B112" s="17" t="s">
        <v>6</v>
      </c>
      <c r="C112" s="18">
        <v>940265.3</v>
      </c>
      <c r="D112" s="18">
        <v>0</v>
      </c>
      <c r="E112" s="18">
        <v>0</v>
      </c>
    </row>
    <row r="113" spans="1:5" ht="15" x14ac:dyDescent="0.25">
      <c r="A113" s="16"/>
      <c r="B113" s="17" t="s">
        <v>7</v>
      </c>
      <c r="C113" s="18">
        <v>1806628</v>
      </c>
      <c r="D113" s="18">
        <v>0</v>
      </c>
      <c r="E113" s="18">
        <v>0</v>
      </c>
    </row>
    <row r="114" spans="1:5" ht="15" x14ac:dyDescent="0.25">
      <c r="A114" s="16"/>
      <c r="B114" s="34" t="s">
        <v>36</v>
      </c>
      <c r="C114" s="33">
        <f>((((((((+C115+C116))))))))</f>
        <v>7993.6000000000013</v>
      </c>
      <c r="D114" s="33">
        <f>((((((((+D115+D116))))))))</f>
        <v>2936.605</v>
      </c>
      <c r="E114" s="33">
        <f>((((((((+E115+E116))))))))</f>
        <v>1667.9998000000001</v>
      </c>
    </row>
    <row r="115" spans="1:5" ht="15" x14ac:dyDescent="0.25">
      <c r="A115" s="16"/>
      <c r="B115" s="17" t="s">
        <v>6</v>
      </c>
      <c r="C115" s="18">
        <v>7993.6000000000013</v>
      </c>
      <c r="D115" s="18">
        <v>2936.605</v>
      </c>
      <c r="E115" s="18">
        <v>1667.9998000000001</v>
      </c>
    </row>
    <row r="116" spans="1:5" ht="15" x14ac:dyDescent="0.25">
      <c r="A116" s="16"/>
      <c r="B116" s="17" t="s">
        <v>7</v>
      </c>
      <c r="C116" s="18">
        <v>0</v>
      </c>
      <c r="D116" s="18">
        <v>0</v>
      </c>
      <c r="E116" s="18">
        <v>0</v>
      </c>
    </row>
    <row r="117" spans="1:5" ht="15" x14ac:dyDescent="0.25">
      <c r="A117" s="35" t="s">
        <v>37</v>
      </c>
      <c r="B117" s="14"/>
      <c r="C117" s="33">
        <f>(C118+C121+C124+C127+C130+C133+C136+C139+C142+C145+C148+C151+C154+C157+C160+C163)</f>
        <v>295505.94408999995</v>
      </c>
      <c r="D117" s="33">
        <f>(D118+D121+D124+D127+D130+D133+D136+D139+D142+D145+D148+D151+D154+D157+D160+D163)</f>
        <v>168744.45964999998</v>
      </c>
      <c r="E117" s="33">
        <f>(E118+E121+E124+E127+E130+E133+E136+E139+E142+E145+E148+E151+E154+E157+E160+E163)</f>
        <v>94748.168749999997</v>
      </c>
    </row>
    <row r="118" spans="1:5" ht="15" x14ac:dyDescent="0.25">
      <c r="A118" s="13"/>
      <c r="B118" s="34" t="s">
        <v>11</v>
      </c>
      <c r="C118" s="33">
        <f>((((((((+C119+C120))))))))</f>
        <v>32128.153999999999</v>
      </c>
      <c r="D118" s="33">
        <f>((((((((+D119+D120))))))))</f>
        <v>10363.437250000001</v>
      </c>
      <c r="E118" s="33">
        <f>((((((((+E119+E120))))))))</f>
        <v>8748.9692100000011</v>
      </c>
    </row>
    <row r="119" spans="1:5" ht="15" x14ac:dyDescent="0.25">
      <c r="A119" s="16"/>
      <c r="B119" s="17" t="s">
        <v>6</v>
      </c>
      <c r="C119" s="18">
        <v>32128.153999999999</v>
      </c>
      <c r="D119" s="18">
        <v>10363.437250000001</v>
      </c>
      <c r="E119" s="18">
        <v>8748.9692100000011</v>
      </c>
    </row>
    <row r="120" spans="1:5" ht="15" x14ac:dyDescent="0.25">
      <c r="A120" s="16"/>
      <c r="B120" s="17" t="s">
        <v>7</v>
      </c>
      <c r="C120" s="18">
        <v>0</v>
      </c>
      <c r="D120" s="18">
        <v>0</v>
      </c>
      <c r="E120" s="18">
        <v>0</v>
      </c>
    </row>
    <row r="121" spans="1:5" ht="15" x14ac:dyDescent="0.25">
      <c r="A121" s="13"/>
      <c r="B121" s="34" t="s">
        <v>38</v>
      </c>
      <c r="C121" s="33">
        <f>((((((((+C122+C123))))))))</f>
        <v>22746.276000000002</v>
      </c>
      <c r="D121" s="33">
        <f>((((((((+D122+D123))))))))</f>
        <v>2047.73019</v>
      </c>
      <c r="E121" s="33">
        <f>((((((((+E122+E123))))))))</f>
        <v>2047.73019</v>
      </c>
    </row>
    <row r="122" spans="1:5" ht="15" x14ac:dyDescent="0.25">
      <c r="A122" s="16"/>
      <c r="B122" s="17" t="s">
        <v>6</v>
      </c>
      <c r="C122" s="18">
        <v>22746.276000000002</v>
      </c>
      <c r="D122" s="18">
        <v>2047.73019</v>
      </c>
      <c r="E122" s="18">
        <v>2047.73019</v>
      </c>
    </row>
    <row r="123" spans="1:5" ht="15" x14ac:dyDescent="0.25">
      <c r="A123" s="16"/>
      <c r="B123" s="17" t="s">
        <v>7</v>
      </c>
      <c r="C123" s="18">
        <v>0</v>
      </c>
      <c r="D123" s="18">
        <v>0</v>
      </c>
      <c r="E123" s="18">
        <v>0</v>
      </c>
    </row>
    <row r="124" spans="1:5" ht="15" x14ac:dyDescent="0.25">
      <c r="A124" s="13"/>
      <c r="B124" s="34" t="s">
        <v>39</v>
      </c>
      <c r="C124" s="33">
        <f>((((((((+C125+C126))))))))</f>
        <v>502.93700000000001</v>
      </c>
      <c r="D124" s="33">
        <f>((((((((+D125+D126))))))))</f>
        <v>98.697999999999993</v>
      </c>
      <c r="E124" s="33">
        <f>((((((((+E125+E126))))))))</f>
        <v>96.409610000000001</v>
      </c>
    </row>
    <row r="125" spans="1:5" ht="15" x14ac:dyDescent="0.25">
      <c r="A125" s="16"/>
      <c r="B125" s="17" t="s">
        <v>6</v>
      </c>
      <c r="C125" s="18">
        <v>502.93700000000001</v>
      </c>
      <c r="D125" s="18">
        <v>98.697999999999993</v>
      </c>
      <c r="E125" s="18">
        <v>96.409610000000001</v>
      </c>
    </row>
    <row r="126" spans="1:5" ht="15" x14ac:dyDescent="0.25">
      <c r="A126" s="16"/>
      <c r="B126" s="17" t="s">
        <v>7</v>
      </c>
      <c r="C126" s="18">
        <v>0</v>
      </c>
      <c r="D126" s="18">
        <v>0</v>
      </c>
      <c r="E126" s="18">
        <v>0</v>
      </c>
    </row>
    <row r="127" spans="1:5" ht="15" x14ac:dyDescent="0.25">
      <c r="A127" s="13"/>
      <c r="B127" s="34" t="s">
        <v>40</v>
      </c>
      <c r="C127" s="33">
        <f>((((((((+C128+C129))))))))</f>
        <v>7014.1135199999999</v>
      </c>
      <c r="D127" s="33">
        <f>((((((((+D128+D129))))))))</f>
        <v>2825.3631399999999</v>
      </c>
      <c r="E127" s="33">
        <f>((((((((+E128+E129))))))))</f>
        <v>2465.0620299999996</v>
      </c>
    </row>
    <row r="128" spans="1:5" ht="15" x14ac:dyDescent="0.25">
      <c r="A128" s="16"/>
      <c r="B128" s="17" t="s">
        <v>6</v>
      </c>
      <c r="C128" s="18">
        <v>7014.1135199999999</v>
      </c>
      <c r="D128" s="18">
        <v>2825.3631399999999</v>
      </c>
      <c r="E128" s="18">
        <v>2465.0620299999996</v>
      </c>
    </row>
    <row r="129" spans="1:5" ht="15" x14ac:dyDescent="0.25">
      <c r="A129" s="16"/>
      <c r="B129" s="17" t="s">
        <v>7</v>
      </c>
      <c r="C129" s="18">
        <v>0</v>
      </c>
      <c r="D129" s="18">
        <v>0</v>
      </c>
      <c r="E129" s="18">
        <v>0</v>
      </c>
    </row>
    <row r="130" spans="1:5" ht="15" x14ac:dyDescent="0.25">
      <c r="A130" s="13"/>
      <c r="B130" s="34" t="s">
        <v>41</v>
      </c>
      <c r="C130" s="33">
        <f>((((((((+C131+C132))))))))</f>
        <v>2115.4029</v>
      </c>
      <c r="D130" s="33">
        <f>((((((((+D131+D132))))))))</f>
        <v>1388.6943999999999</v>
      </c>
      <c r="E130" s="33">
        <f>((((((((+E131+E132))))))))</f>
        <v>1261.2309599999999</v>
      </c>
    </row>
    <row r="131" spans="1:5" ht="15" x14ac:dyDescent="0.25">
      <c r="A131" s="16"/>
      <c r="B131" s="17" t="s">
        <v>6</v>
      </c>
      <c r="C131" s="18">
        <v>2115.4029</v>
      </c>
      <c r="D131" s="18">
        <v>1388.6943999999999</v>
      </c>
      <c r="E131" s="18">
        <v>1261.2309599999999</v>
      </c>
    </row>
    <row r="132" spans="1:5" ht="15" x14ac:dyDescent="0.25">
      <c r="A132" s="16"/>
      <c r="B132" s="17" t="s">
        <v>7</v>
      </c>
      <c r="C132" s="18">
        <v>0</v>
      </c>
      <c r="D132" s="18">
        <v>0</v>
      </c>
      <c r="E132" s="18">
        <v>0</v>
      </c>
    </row>
    <row r="133" spans="1:5" ht="15" x14ac:dyDescent="0.25">
      <c r="A133" s="13"/>
      <c r="B133" s="34" t="s">
        <v>42</v>
      </c>
      <c r="C133" s="33">
        <f>((((((((+C134+C135))))))))</f>
        <v>480.28199999999998</v>
      </c>
      <c r="D133" s="33">
        <f>((((((((+D134+D135))))))))</f>
        <v>154.911</v>
      </c>
      <c r="E133" s="33">
        <f>((((((((+E134+E135))))))))</f>
        <v>146.73107000000002</v>
      </c>
    </row>
    <row r="134" spans="1:5" ht="15" x14ac:dyDescent="0.25">
      <c r="A134" s="16"/>
      <c r="B134" s="17" t="s">
        <v>6</v>
      </c>
      <c r="C134" s="18">
        <v>480.28199999999998</v>
      </c>
      <c r="D134" s="18">
        <v>154.911</v>
      </c>
      <c r="E134" s="18">
        <v>146.73107000000002</v>
      </c>
    </row>
    <row r="135" spans="1:5" ht="15" x14ac:dyDescent="0.25">
      <c r="A135" s="16"/>
      <c r="B135" s="17" t="s">
        <v>7</v>
      </c>
      <c r="C135" s="18">
        <v>0</v>
      </c>
      <c r="D135" s="18">
        <v>0</v>
      </c>
      <c r="E135" s="18">
        <v>0</v>
      </c>
    </row>
    <row r="136" spans="1:5" ht="15" x14ac:dyDescent="0.25">
      <c r="A136" s="13"/>
      <c r="B136" s="34" t="s">
        <v>43</v>
      </c>
      <c r="C136" s="33">
        <f>((((((((+C137+C138))))))))</f>
        <v>524.18600000000004</v>
      </c>
      <c r="D136" s="33">
        <f>((((((((+D137+D138))))))))</f>
        <v>122.49</v>
      </c>
      <c r="E136" s="33">
        <f>((((((((+E137+E138))))))))</f>
        <v>108.07569000000001</v>
      </c>
    </row>
    <row r="137" spans="1:5" ht="15" x14ac:dyDescent="0.25">
      <c r="A137" s="16"/>
      <c r="B137" s="17" t="s">
        <v>6</v>
      </c>
      <c r="C137" s="18">
        <v>524.18600000000004</v>
      </c>
      <c r="D137" s="18">
        <v>122.49</v>
      </c>
      <c r="E137" s="18">
        <v>108.07569000000001</v>
      </c>
    </row>
    <row r="138" spans="1:5" ht="15" x14ac:dyDescent="0.25">
      <c r="A138" s="16"/>
      <c r="B138" s="17" t="s">
        <v>7</v>
      </c>
      <c r="C138" s="18">
        <v>0</v>
      </c>
      <c r="D138" s="18">
        <v>0</v>
      </c>
      <c r="E138" s="18">
        <v>0</v>
      </c>
    </row>
    <row r="139" spans="1:5" ht="15" x14ac:dyDescent="0.25">
      <c r="A139" s="13"/>
      <c r="B139" s="34" t="s">
        <v>44</v>
      </c>
      <c r="C139" s="33">
        <f>((((((((+C140+C141))))))))</f>
        <v>71440.192379999993</v>
      </c>
      <c r="D139" s="33">
        <f>((((((((+D140+D141))))))))</f>
        <v>71440.192379999993</v>
      </c>
      <c r="E139" s="33">
        <f>((((((((+E140+E141))))))))</f>
        <v>705.64341999999999</v>
      </c>
    </row>
    <row r="140" spans="1:5" ht="15" x14ac:dyDescent="0.25">
      <c r="A140" s="16"/>
      <c r="B140" s="17" t="s">
        <v>6</v>
      </c>
      <c r="C140" s="18">
        <v>71440.192379999993</v>
      </c>
      <c r="D140" s="18">
        <v>71440.192379999993</v>
      </c>
      <c r="E140" s="18">
        <v>705.64341999999999</v>
      </c>
    </row>
    <row r="141" spans="1:5" ht="15" x14ac:dyDescent="0.25">
      <c r="A141" s="16"/>
      <c r="B141" s="17" t="s">
        <v>7</v>
      </c>
      <c r="C141" s="18">
        <v>0</v>
      </c>
      <c r="D141" s="18">
        <v>0</v>
      </c>
      <c r="E141" s="18">
        <v>0</v>
      </c>
    </row>
    <row r="142" spans="1:5" ht="15" x14ac:dyDescent="0.25">
      <c r="A142" s="13"/>
      <c r="B142" s="34" t="s">
        <v>192</v>
      </c>
      <c r="C142" s="33">
        <f>((((((((+C143+C144))))))))</f>
        <v>2447.96119</v>
      </c>
      <c r="D142" s="33">
        <f>((((((((+D143+D144))))))))</f>
        <v>586.30441000000008</v>
      </c>
      <c r="E142" s="33">
        <f>((((((((+E143+E144))))))))</f>
        <v>583.94469000000004</v>
      </c>
    </row>
    <row r="143" spans="1:5" ht="15" x14ac:dyDescent="0.25">
      <c r="A143" s="16"/>
      <c r="B143" s="17" t="s">
        <v>6</v>
      </c>
      <c r="C143" s="21">
        <v>2447.96119</v>
      </c>
      <c r="D143" s="22">
        <v>586.30441000000008</v>
      </c>
      <c r="E143" s="22">
        <v>583.94469000000004</v>
      </c>
    </row>
    <row r="144" spans="1:5" ht="15" x14ac:dyDescent="0.25">
      <c r="A144" s="16"/>
      <c r="B144" s="17" t="s">
        <v>7</v>
      </c>
      <c r="C144" s="18">
        <v>0</v>
      </c>
      <c r="D144" s="18">
        <v>0</v>
      </c>
      <c r="E144" s="18">
        <v>0</v>
      </c>
    </row>
    <row r="145" spans="1:5" ht="15" x14ac:dyDescent="0.25">
      <c r="A145" s="13"/>
      <c r="B145" s="34" t="s">
        <v>45</v>
      </c>
      <c r="C145" s="33">
        <f>((((((((+C146+C147))))))))</f>
        <v>129885.88931999999</v>
      </c>
      <c r="D145" s="33">
        <f>((((((((+D146+D147))))))))</f>
        <v>55380.252999999997</v>
      </c>
      <c r="E145" s="33">
        <f>((((((((+E146+E147))))))))</f>
        <v>55380.252999999997</v>
      </c>
    </row>
    <row r="146" spans="1:5" ht="15" x14ac:dyDescent="0.25">
      <c r="A146" s="16"/>
      <c r="B146" s="17" t="s">
        <v>6</v>
      </c>
      <c r="C146" s="18">
        <v>129885.88931999999</v>
      </c>
      <c r="D146" s="18">
        <v>55380.252999999997</v>
      </c>
      <c r="E146" s="18">
        <v>55380.252999999997</v>
      </c>
    </row>
    <row r="147" spans="1:5" ht="15" x14ac:dyDescent="0.25">
      <c r="A147" s="16"/>
      <c r="B147" s="17" t="s">
        <v>7</v>
      </c>
      <c r="C147" s="18">
        <v>0</v>
      </c>
      <c r="D147" s="18">
        <v>0</v>
      </c>
      <c r="E147" s="18">
        <v>0</v>
      </c>
    </row>
    <row r="148" spans="1:5" ht="15" customHeight="1" x14ac:dyDescent="0.25">
      <c r="A148" s="23"/>
      <c r="B148" s="34" t="s">
        <v>46</v>
      </c>
      <c r="C148" s="33">
        <f>((((((((+C149+C150))))))))</f>
        <v>5796.1440000000002</v>
      </c>
      <c r="D148" s="33">
        <f>((((((((+D149+D150))))))))</f>
        <v>5071.6260000000002</v>
      </c>
      <c r="E148" s="33">
        <f>((((((((+E149+E150))))))))</f>
        <v>5071.6260000000002</v>
      </c>
    </row>
    <row r="149" spans="1:5" ht="15" x14ac:dyDescent="0.25">
      <c r="A149" s="24"/>
      <c r="B149" s="17" t="s">
        <v>6</v>
      </c>
      <c r="C149" s="18">
        <v>5796.1440000000002</v>
      </c>
      <c r="D149" s="18">
        <v>5071.6260000000002</v>
      </c>
      <c r="E149" s="18">
        <v>5071.6260000000002</v>
      </c>
    </row>
    <row r="150" spans="1:5" ht="15" x14ac:dyDescent="0.25">
      <c r="A150" s="24"/>
      <c r="B150" s="17" t="s">
        <v>7</v>
      </c>
      <c r="C150" s="18">
        <v>0</v>
      </c>
      <c r="D150" s="18">
        <v>0</v>
      </c>
      <c r="E150" s="18">
        <v>0</v>
      </c>
    </row>
    <row r="151" spans="1:5" ht="15" x14ac:dyDescent="0.25">
      <c r="A151" s="23"/>
      <c r="B151" s="34" t="s">
        <v>47</v>
      </c>
      <c r="C151" s="33">
        <f>((((((((+C152+C153))))))))</f>
        <v>3901.8</v>
      </c>
      <c r="D151" s="33">
        <f>((((((((+D152+D153))))))))</f>
        <v>3414.0749999999998</v>
      </c>
      <c r="E151" s="33">
        <f>((((((((+E152+E153))))))))</f>
        <v>3414.0749999999998</v>
      </c>
    </row>
    <row r="152" spans="1:5" ht="15" x14ac:dyDescent="0.25">
      <c r="A152" s="24"/>
      <c r="B152" s="17" t="s">
        <v>6</v>
      </c>
      <c r="C152" s="18">
        <v>3901.8</v>
      </c>
      <c r="D152" s="18">
        <v>3414.0749999999998</v>
      </c>
      <c r="E152" s="18">
        <v>3414.0749999999998</v>
      </c>
    </row>
    <row r="153" spans="1:5" ht="15" x14ac:dyDescent="0.25">
      <c r="A153" s="24"/>
      <c r="B153" s="17" t="s">
        <v>7</v>
      </c>
      <c r="C153" s="18">
        <v>0</v>
      </c>
      <c r="D153" s="18">
        <v>0</v>
      </c>
      <c r="E153" s="18">
        <v>0</v>
      </c>
    </row>
    <row r="154" spans="1:5" ht="15" x14ac:dyDescent="0.25">
      <c r="A154" s="23"/>
      <c r="B154" s="34" t="s">
        <v>48</v>
      </c>
      <c r="C154" s="33">
        <f>((((((((+C155+C156))))))))</f>
        <v>14423.138299999997</v>
      </c>
      <c r="D154" s="33">
        <f>((((((((+D155+D156))))))))</f>
        <v>14423.138299999997</v>
      </c>
      <c r="E154" s="33">
        <f>((((((((+E155+E156))))))))</f>
        <v>14423.138299999997</v>
      </c>
    </row>
    <row r="155" spans="1:5" ht="15" x14ac:dyDescent="0.25">
      <c r="A155" s="24"/>
      <c r="B155" s="17" t="s">
        <v>6</v>
      </c>
      <c r="C155" s="18">
        <v>14423.138299999997</v>
      </c>
      <c r="D155" s="18">
        <v>14423.138299999997</v>
      </c>
      <c r="E155" s="18">
        <v>14423.138299999997</v>
      </c>
    </row>
    <row r="156" spans="1:5" ht="15" x14ac:dyDescent="0.25">
      <c r="A156" s="24"/>
      <c r="B156" s="17" t="s">
        <v>7</v>
      </c>
      <c r="C156" s="18">
        <v>0</v>
      </c>
      <c r="D156" s="18">
        <v>0</v>
      </c>
      <c r="E156" s="18">
        <v>0</v>
      </c>
    </row>
    <row r="157" spans="1:5" ht="15" x14ac:dyDescent="0.25">
      <c r="A157" s="23"/>
      <c r="B157" s="34" t="s">
        <v>49</v>
      </c>
      <c r="C157" s="33">
        <f>((((((((+C158+C159))))))))</f>
        <v>209.535</v>
      </c>
      <c r="D157" s="33">
        <f>((((((((+D158+D159))))))))</f>
        <v>59.797750000000001</v>
      </c>
      <c r="E157" s="33">
        <f>((((((((+E158+E159))))))))</f>
        <v>59.797750000000001</v>
      </c>
    </row>
    <row r="158" spans="1:5" ht="15" x14ac:dyDescent="0.25">
      <c r="A158" s="24"/>
      <c r="B158" s="17" t="s">
        <v>6</v>
      </c>
      <c r="C158" s="18">
        <v>209.535</v>
      </c>
      <c r="D158" s="18">
        <v>59.797750000000001</v>
      </c>
      <c r="E158" s="18">
        <v>59.797750000000001</v>
      </c>
    </row>
    <row r="159" spans="1:5" ht="15" x14ac:dyDescent="0.25">
      <c r="A159" s="24"/>
      <c r="B159" s="17" t="s">
        <v>7</v>
      </c>
      <c r="C159" s="18">
        <v>0</v>
      </c>
      <c r="D159" s="18">
        <v>0</v>
      </c>
      <c r="E159" s="18">
        <v>0</v>
      </c>
    </row>
    <row r="160" spans="1:5" ht="15" x14ac:dyDescent="0.25">
      <c r="A160" s="23"/>
      <c r="B160" s="34" t="s">
        <v>50</v>
      </c>
      <c r="C160" s="33">
        <f>((((((((+C161+C162))))))))</f>
        <v>114.02548</v>
      </c>
      <c r="D160" s="33">
        <f>((((((((+D161+D162))))))))</f>
        <v>21.170830000000002</v>
      </c>
      <c r="E160" s="33">
        <f>((((((((+E161+E162))))))))</f>
        <v>21.170830000000002</v>
      </c>
    </row>
    <row r="161" spans="1:5" ht="15" x14ac:dyDescent="0.25">
      <c r="A161" s="24"/>
      <c r="B161" s="17" t="s">
        <v>6</v>
      </c>
      <c r="C161" s="18">
        <v>114.02548</v>
      </c>
      <c r="D161" s="18">
        <v>21.170830000000002</v>
      </c>
      <c r="E161" s="18">
        <v>21.170830000000002</v>
      </c>
    </row>
    <row r="162" spans="1:5" ht="15" x14ac:dyDescent="0.25">
      <c r="A162" s="24"/>
      <c r="B162" s="17" t="s">
        <v>7</v>
      </c>
      <c r="C162" s="18">
        <v>0</v>
      </c>
      <c r="D162" s="18">
        <v>0</v>
      </c>
      <c r="E162" s="18">
        <v>0</v>
      </c>
    </row>
    <row r="163" spans="1:5" ht="16.5" customHeight="1" x14ac:dyDescent="0.25">
      <c r="A163" s="23"/>
      <c r="B163" s="34" t="s">
        <v>51</v>
      </c>
      <c r="C163" s="33">
        <f>((((((((+C164+C165))))))))</f>
        <v>1775.9069999999999</v>
      </c>
      <c r="D163" s="33">
        <f>((((((((+D164+D165))))))))</f>
        <v>1346.578</v>
      </c>
      <c r="E163" s="33">
        <f>((((((((+E164+E165))))))))</f>
        <v>214.31100000000001</v>
      </c>
    </row>
    <row r="164" spans="1:5" ht="15" x14ac:dyDescent="0.25">
      <c r="A164" s="24"/>
      <c r="B164" s="17" t="s">
        <v>6</v>
      </c>
      <c r="C164" s="18">
        <v>1775.9069999999999</v>
      </c>
      <c r="D164" s="18">
        <v>1346.578</v>
      </c>
      <c r="E164" s="18">
        <v>214.31100000000001</v>
      </c>
    </row>
    <row r="165" spans="1:5" ht="15" x14ac:dyDescent="0.25">
      <c r="A165" s="24"/>
      <c r="B165" s="17" t="s">
        <v>7</v>
      </c>
      <c r="C165" s="18">
        <v>0</v>
      </c>
      <c r="D165" s="18">
        <v>0</v>
      </c>
      <c r="E165" s="18">
        <v>0</v>
      </c>
    </row>
    <row r="166" spans="1:5" ht="15.75" customHeight="1" x14ac:dyDescent="0.25">
      <c r="A166" s="35" t="s">
        <v>52</v>
      </c>
      <c r="B166" s="34"/>
      <c r="C166" s="32">
        <f>+C170+C173+C176+C179+C182+C185+C167+C188</f>
        <v>9096954.26877</v>
      </c>
      <c r="D166" s="32">
        <f>+D170+D173+D176+D179+D182+D185+D167+D188</f>
        <v>2490571.3073000005</v>
      </c>
      <c r="E166" s="32">
        <f>+E170+E173+E176+E179+E182+E185+E167+E188</f>
        <v>2484768.2028300003</v>
      </c>
    </row>
    <row r="167" spans="1:5" ht="15" x14ac:dyDescent="0.25">
      <c r="A167" s="13"/>
      <c r="B167" s="34" t="s">
        <v>11</v>
      </c>
      <c r="C167" s="33">
        <f>((((((((+C168+C169))))))))</f>
        <v>8779587.962989999</v>
      </c>
      <c r="D167" s="33">
        <f>((((((((+D168+D169))))))))</f>
        <v>2463287.59681</v>
      </c>
      <c r="E167" s="33">
        <f>((((((((+E168+E169))))))))</f>
        <v>2457946.3568199999</v>
      </c>
    </row>
    <row r="168" spans="1:5" ht="15" x14ac:dyDescent="0.25">
      <c r="A168" s="16"/>
      <c r="B168" s="17" t="s">
        <v>6</v>
      </c>
      <c r="C168" s="18">
        <v>140796.86198999998</v>
      </c>
      <c r="D168" s="18">
        <v>110826.93027</v>
      </c>
      <c r="E168" s="18">
        <v>110698.76422</v>
      </c>
    </row>
    <row r="169" spans="1:5" ht="15.75" customHeight="1" x14ac:dyDescent="0.25">
      <c r="A169" s="16"/>
      <c r="B169" s="17" t="s">
        <v>7</v>
      </c>
      <c r="C169" s="18">
        <v>8638791.1009999998</v>
      </c>
      <c r="D169" s="18">
        <v>2352460.6665400001</v>
      </c>
      <c r="E169" s="18">
        <v>2347247.5926000001</v>
      </c>
    </row>
    <row r="170" spans="1:5" ht="15" x14ac:dyDescent="0.25">
      <c r="A170" s="13"/>
      <c r="B170" s="34" t="s">
        <v>53</v>
      </c>
      <c r="C170" s="33">
        <f>((((((((+C171+C172))))))))</f>
        <v>277411</v>
      </c>
      <c r="D170" s="33">
        <f>((((((((+D171+D172))))))))</f>
        <v>15555.33733</v>
      </c>
      <c r="E170" s="33">
        <f>((((((((+E171+E172))))))))</f>
        <v>15555.33733</v>
      </c>
    </row>
    <row r="171" spans="1:5" ht="15" x14ac:dyDescent="0.25">
      <c r="A171" s="16"/>
      <c r="B171" s="17" t="s">
        <v>6</v>
      </c>
      <c r="C171" s="18">
        <v>277411</v>
      </c>
      <c r="D171" s="18">
        <v>15555.33733</v>
      </c>
      <c r="E171" s="18">
        <v>15555.33733</v>
      </c>
    </row>
    <row r="172" spans="1:5" ht="15" x14ac:dyDescent="0.25">
      <c r="A172" s="16"/>
      <c r="B172" s="17" t="s">
        <v>7</v>
      </c>
      <c r="C172" s="18">
        <v>0</v>
      </c>
      <c r="D172" s="18">
        <v>0</v>
      </c>
      <c r="E172" s="18">
        <v>0</v>
      </c>
    </row>
    <row r="173" spans="1:5" ht="15" x14ac:dyDescent="0.25">
      <c r="A173" s="13"/>
      <c r="B173" s="34" t="s">
        <v>55</v>
      </c>
      <c r="C173" s="33">
        <f>((((((((+C174+C175))))))))</f>
        <v>6411.7</v>
      </c>
      <c r="D173" s="33">
        <f>((((((((+D174+D175))))))))</f>
        <v>5915.6255000000001</v>
      </c>
      <c r="E173" s="33">
        <f>((((((((+E174+E175))))))))</f>
        <v>5915.6255000000001</v>
      </c>
    </row>
    <row r="174" spans="1:5" ht="15" x14ac:dyDescent="0.25">
      <c r="A174" s="16"/>
      <c r="B174" s="17" t="s">
        <v>6</v>
      </c>
      <c r="C174" s="18">
        <v>6411.7</v>
      </c>
      <c r="D174" s="18">
        <v>5915.6255000000001</v>
      </c>
      <c r="E174" s="18">
        <v>5915.6255000000001</v>
      </c>
    </row>
    <row r="175" spans="1:5" ht="15" x14ac:dyDescent="0.25">
      <c r="A175" s="16"/>
      <c r="B175" s="17" t="s">
        <v>7</v>
      </c>
      <c r="C175" s="18">
        <v>0</v>
      </c>
      <c r="D175" s="18">
        <v>0</v>
      </c>
      <c r="E175" s="18">
        <v>0</v>
      </c>
    </row>
    <row r="176" spans="1:5" ht="15" x14ac:dyDescent="0.25">
      <c r="A176" s="13"/>
      <c r="B176" s="34" t="s">
        <v>56</v>
      </c>
      <c r="C176" s="33">
        <f>((((((((+C177+C178))))))))</f>
        <v>6337.4</v>
      </c>
      <c r="D176" s="33">
        <f>((((((((+D177+D178))))))))</f>
        <v>1992.251</v>
      </c>
      <c r="E176" s="33">
        <f>((((((((+E177+E178))))))))</f>
        <v>1530.7415000000003</v>
      </c>
    </row>
    <row r="177" spans="1:5" ht="15" x14ac:dyDescent="0.25">
      <c r="A177" s="16"/>
      <c r="B177" s="17" t="s">
        <v>6</v>
      </c>
      <c r="C177" s="18">
        <v>6337.4</v>
      </c>
      <c r="D177" s="18">
        <v>1992.251</v>
      </c>
      <c r="E177" s="18">
        <v>1530.7415000000003</v>
      </c>
    </row>
    <row r="178" spans="1:5" ht="15" x14ac:dyDescent="0.25">
      <c r="A178" s="16"/>
      <c r="B178" s="17" t="s">
        <v>7</v>
      </c>
      <c r="C178" s="18">
        <v>0</v>
      </c>
      <c r="D178" s="18">
        <v>0</v>
      </c>
      <c r="E178" s="18">
        <v>0</v>
      </c>
    </row>
    <row r="179" spans="1:5" ht="15" x14ac:dyDescent="0.25">
      <c r="A179" s="13"/>
      <c r="B179" s="34" t="s">
        <v>58</v>
      </c>
      <c r="C179" s="33">
        <f>((((((((+C180+C181))))))))</f>
        <v>18222.746780000001</v>
      </c>
      <c r="D179" s="33">
        <f>((((((((+D180+D181))))))))</f>
        <v>968.90652999999998</v>
      </c>
      <c r="E179" s="33">
        <f>((((((((+E180+E181))))))))</f>
        <v>968.90652999999998</v>
      </c>
    </row>
    <row r="180" spans="1:5" ht="15" x14ac:dyDescent="0.25">
      <c r="A180" s="16"/>
      <c r="B180" s="17" t="s">
        <v>6</v>
      </c>
      <c r="C180" s="18">
        <v>18222.746780000001</v>
      </c>
      <c r="D180" s="18">
        <v>968.90652999999998</v>
      </c>
      <c r="E180" s="18">
        <v>968.90652999999998</v>
      </c>
    </row>
    <row r="181" spans="1:5" ht="15" x14ac:dyDescent="0.25">
      <c r="A181" s="16"/>
      <c r="B181" s="17" t="s">
        <v>7</v>
      </c>
      <c r="C181" s="18">
        <v>0</v>
      </c>
      <c r="D181" s="18">
        <v>0</v>
      </c>
      <c r="E181" s="18">
        <v>0</v>
      </c>
    </row>
    <row r="182" spans="1:5" ht="15" x14ac:dyDescent="0.25">
      <c r="A182" s="13"/>
      <c r="B182" s="34" t="s">
        <v>59</v>
      </c>
      <c r="C182" s="33">
        <f>((((((((+C183+C184))))))))</f>
        <v>508.32928000000004</v>
      </c>
      <c r="D182" s="33">
        <f>((((((((+D183+D184))))))))</f>
        <v>128.81503000000001</v>
      </c>
      <c r="E182" s="33">
        <f>((((((((+E183+E184))))))))</f>
        <v>128.46005</v>
      </c>
    </row>
    <row r="183" spans="1:5" ht="15" x14ac:dyDescent="0.25">
      <c r="A183" s="16"/>
      <c r="B183" s="17" t="s">
        <v>6</v>
      </c>
      <c r="C183" s="18">
        <v>508.32928000000004</v>
      </c>
      <c r="D183" s="18">
        <v>128.81503000000001</v>
      </c>
      <c r="E183" s="18">
        <v>128.46005</v>
      </c>
    </row>
    <row r="184" spans="1:5" ht="15" x14ac:dyDescent="0.25">
      <c r="A184" s="16"/>
      <c r="B184" s="17" t="s">
        <v>7</v>
      </c>
      <c r="C184" s="18">
        <v>0</v>
      </c>
      <c r="D184" s="18">
        <v>0</v>
      </c>
      <c r="E184" s="18">
        <v>0</v>
      </c>
    </row>
    <row r="185" spans="1:5" ht="15" x14ac:dyDescent="0.25">
      <c r="A185" s="13"/>
      <c r="B185" s="34" t="s">
        <v>60</v>
      </c>
      <c r="C185" s="33">
        <f>((((((((+C186+C187))))))))</f>
        <v>673.47156999999993</v>
      </c>
      <c r="D185" s="33">
        <f>((((((((+D186+D187))))))))</f>
        <v>534.38893999999993</v>
      </c>
      <c r="E185" s="33">
        <f>((((((((+E186+E187))))))))</f>
        <v>534.38893999999993</v>
      </c>
    </row>
    <row r="186" spans="1:5" ht="15" x14ac:dyDescent="0.25">
      <c r="A186" s="16"/>
      <c r="B186" s="17" t="s">
        <v>6</v>
      </c>
      <c r="C186" s="18">
        <v>673.47156999999993</v>
      </c>
      <c r="D186" s="18">
        <v>534.38893999999993</v>
      </c>
      <c r="E186" s="18">
        <v>534.38893999999993</v>
      </c>
    </row>
    <row r="187" spans="1:5" ht="15" x14ac:dyDescent="0.25">
      <c r="A187" s="16"/>
      <c r="B187" s="17" t="s">
        <v>7</v>
      </c>
      <c r="C187" s="18">
        <v>0</v>
      </c>
      <c r="D187" s="18">
        <v>0</v>
      </c>
      <c r="E187" s="18">
        <v>0</v>
      </c>
    </row>
    <row r="188" spans="1:5" ht="15" x14ac:dyDescent="0.25">
      <c r="A188" s="13"/>
      <c r="B188" s="34" t="s">
        <v>61</v>
      </c>
      <c r="C188" s="33">
        <f>((((((((+C189+C190))))))))</f>
        <v>7801.6581500000002</v>
      </c>
      <c r="D188" s="33">
        <f>((((((((+D189+D190))))))))</f>
        <v>2188.38616</v>
      </c>
      <c r="E188" s="33">
        <f>((((((((+E189+E190))))))))</f>
        <v>2188.38616</v>
      </c>
    </row>
    <row r="189" spans="1:5" ht="15" x14ac:dyDescent="0.25">
      <c r="A189" s="16"/>
      <c r="B189" s="17" t="s">
        <v>6</v>
      </c>
      <c r="C189" s="18">
        <v>7801.6581500000002</v>
      </c>
      <c r="D189" s="18">
        <v>2188.38616</v>
      </c>
      <c r="E189" s="18">
        <v>2188.38616</v>
      </c>
    </row>
    <row r="190" spans="1:5" ht="15" x14ac:dyDescent="0.25">
      <c r="A190" s="16"/>
      <c r="B190" s="17" t="s">
        <v>7</v>
      </c>
      <c r="C190" s="18">
        <v>0</v>
      </c>
      <c r="D190" s="18">
        <v>0</v>
      </c>
      <c r="E190" s="18">
        <v>0</v>
      </c>
    </row>
    <row r="191" spans="1:5" ht="15" x14ac:dyDescent="0.25">
      <c r="A191" s="35" t="s">
        <v>62</v>
      </c>
      <c r="B191" s="14"/>
      <c r="C191" s="32">
        <f>(+C192+C195+C198+C201+C204+C207)</f>
        <v>87158.495759999991</v>
      </c>
      <c r="D191" s="32">
        <f>(+D192+D195+D198+D201+D204+D207)</f>
        <v>39086.466938275866</v>
      </c>
      <c r="E191" s="32">
        <f>(+E192+E195+E198+E201+E204+E207)</f>
        <v>16928.225378275863</v>
      </c>
    </row>
    <row r="192" spans="1:5" ht="15" x14ac:dyDescent="0.25">
      <c r="A192" s="13"/>
      <c r="B192" s="34" t="s">
        <v>11</v>
      </c>
      <c r="C192" s="33">
        <f>((((((((+C193+C194))))))))</f>
        <v>41592.174069999994</v>
      </c>
      <c r="D192" s="33">
        <f>((((((((+D193+D194))))))))</f>
        <v>22586.46343</v>
      </c>
      <c r="E192" s="33">
        <f>((((((((+E193+E194))))))))</f>
        <v>7638.0059799999999</v>
      </c>
    </row>
    <row r="193" spans="1:5" ht="15" x14ac:dyDescent="0.25">
      <c r="A193" s="16"/>
      <c r="B193" s="17" t="s">
        <v>6</v>
      </c>
      <c r="C193" s="18">
        <v>41592.174069999994</v>
      </c>
      <c r="D193" s="18">
        <v>22586.46343</v>
      </c>
      <c r="E193" s="18">
        <v>7638.0059799999999</v>
      </c>
    </row>
    <row r="194" spans="1:5" ht="15" x14ac:dyDescent="0.25">
      <c r="A194" s="16"/>
      <c r="B194" s="17" t="s">
        <v>7</v>
      </c>
      <c r="C194" s="18">
        <v>0</v>
      </c>
      <c r="D194" s="18">
        <v>0</v>
      </c>
      <c r="E194" s="18">
        <v>0</v>
      </c>
    </row>
    <row r="195" spans="1:5" ht="15" x14ac:dyDescent="0.25">
      <c r="A195" s="13"/>
      <c r="B195" s="34" t="s">
        <v>63</v>
      </c>
      <c r="C195" s="33">
        <f>((((((((+C196+C197))))))))</f>
        <v>14425.046</v>
      </c>
      <c r="D195" s="33">
        <f>((((((((+D196+D197))))))))</f>
        <v>5550.7060000000001</v>
      </c>
      <c r="E195" s="33">
        <f>((((((((+E196+E197))))))))</f>
        <v>3306.3132000000001</v>
      </c>
    </row>
    <row r="196" spans="1:5" ht="15" x14ac:dyDescent="0.25">
      <c r="A196" s="16"/>
      <c r="B196" s="17" t="s">
        <v>6</v>
      </c>
      <c r="C196" s="18">
        <v>14425.046</v>
      </c>
      <c r="D196" s="18">
        <v>5550.7060000000001</v>
      </c>
      <c r="E196" s="18">
        <v>3306.3132000000001</v>
      </c>
    </row>
    <row r="197" spans="1:5" ht="15" x14ac:dyDescent="0.25">
      <c r="A197" s="16"/>
      <c r="B197" s="17" t="s">
        <v>7</v>
      </c>
      <c r="C197" s="18">
        <v>0</v>
      </c>
      <c r="D197" s="18">
        <v>0</v>
      </c>
      <c r="E197" s="18">
        <v>0</v>
      </c>
    </row>
    <row r="198" spans="1:5" ht="15" x14ac:dyDescent="0.25">
      <c r="A198" s="13"/>
      <c r="B198" s="34" t="s">
        <v>64</v>
      </c>
      <c r="C198" s="33">
        <f>((((((((+C199+C200))))))))</f>
        <v>1301.2336</v>
      </c>
      <c r="D198" s="33">
        <f>((((((((+D199+D200))))))))</f>
        <v>770.34400000000005</v>
      </c>
      <c r="E198" s="33">
        <f>((((((((+E199+E200))))))))</f>
        <v>770.26957000000004</v>
      </c>
    </row>
    <row r="199" spans="1:5" ht="15" x14ac:dyDescent="0.25">
      <c r="A199" s="16"/>
      <c r="B199" s="17" t="s">
        <v>6</v>
      </c>
      <c r="C199" s="18">
        <v>1301.2336</v>
      </c>
      <c r="D199" s="18">
        <v>770.34400000000005</v>
      </c>
      <c r="E199" s="18">
        <v>770.26957000000004</v>
      </c>
    </row>
    <row r="200" spans="1:5" ht="15" x14ac:dyDescent="0.25">
      <c r="A200" s="16"/>
      <c r="B200" s="17" t="s">
        <v>7</v>
      </c>
      <c r="C200" s="18">
        <v>0</v>
      </c>
      <c r="D200" s="18">
        <v>0</v>
      </c>
      <c r="E200" s="18">
        <v>0</v>
      </c>
    </row>
    <row r="201" spans="1:5" ht="15" x14ac:dyDescent="0.25">
      <c r="A201" s="13"/>
      <c r="B201" s="34" t="s">
        <v>65</v>
      </c>
      <c r="C201" s="33">
        <f>((((((((+C202+C203))))))))</f>
        <v>18780.001869999996</v>
      </c>
      <c r="D201" s="33">
        <f>((((((((+D202+D203))))))))</f>
        <v>7010.161708275863</v>
      </c>
      <c r="E201" s="33">
        <f>((((((((+E202+E203))))))))</f>
        <v>2255.0498282758622</v>
      </c>
    </row>
    <row r="202" spans="1:5" ht="15" x14ac:dyDescent="0.25">
      <c r="A202" s="16"/>
      <c r="B202" s="17" t="s">
        <v>6</v>
      </c>
      <c r="C202" s="18">
        <v>18780.001869999996</v>
      </c>
      <c r="D202" s="18">
        <v>7010.161708275863</v>
      </c>
      <c r="E202" s="18">
        <v>2255.0498282758622</v>
      </c>
    </row>
    <row r="203" spans="1:5" ht="15" x14ac:dyDescent="0.25">
      <c r="A203" s="16"/>
      <c r="B203" s="17" t="s">
        <v>7</v>
      </c>
      <c r="C203" s="18">
        <v>0</v>
      </c>
      <c r="D203" s="18">
        <v>0</v>
      </c>
      <c r="E203" s="18">
        <v>0</v>
      </c>
    </row>
    <row r="204" spans="1:5" ht="15" x14ac:dyDescent="0.25">
      <c r="A204" s="13"/>
      <c r="B204" s="34" t="s">
        <v>66</v>
      </c>
      <c r="C204" s="33">
        <f>((((((((+C205+C206))))))))</f>
        <v>10019.83142</v>
      </c>
      <c r="D204" s="33">
        <f>((((((((+D205+D206))))))))</f>
        <v>2518.6612999999993</v>
      </c>
      <c r="E204" s="33">
        <f>((((((((+E205+E206))))))))</f>
        <v>2308.4562999999994</v>
      </c>
    </row>
    <row r="205" spans="1:5" ht="15" x14ac:dyDescent="0.25">
      <c r="A205" s="16"/>
      <c r="B205" s="17" t="s">
        <v>6</v>
      </c>
      <c r="C205" s="18">
        <v>10019.83142</v>
      </c>
      <c r="D205" s="18">
        <v>2518.6612999999993</v>
      </c>
      <c r="E205" s="18">
        <v>2308.4562999999994</v>
      </c>
    </row>
    <row r="206" spans="1:5" ht="15" x14ac:dyDescent="0.25">
      <c r="A206" s="16"/>
      <c r="B206" s="17" t="s">
        <v>7</v>
      </c>
      <c r="C206" s="18">
        <v>0</v>
      </c>
      <c r="D206" s="18">
        <v>0</v>
      </c>
      <c r="E206" s="18">
        <v>0</v>
      </c>
    </row>
    <row r="207" spans="1:5" ht="15" x14ac:dyDescent="0.25">
      <c r="A207" s="13"/>
      <c r="B207" s="34" t="s">
        <v>67</v>
      </c>
      <c r="C207" s="33">
        <f>((((((((+C208+C209))))))))</f>
        <v>1040.2088000000001</v>
      </c>
      <c r="D207" s="33">
        <f>((((((((+D208+D209))))))))</f>
        <v>650.13049999999998</v>
      </c>
      <c r="E207" s="33">
        <f>((((((((+E208+E209))))))))</f>
        <v>650.13049999999998</v>
      </c>
    </row>
    <row r="208" spans="1:5" ht="15" x14ac:dyDescent="0.25">
      <c r="A208" s="16"/>
      <c r="B208" s="17" t="s">
        <v>6</v>
      </c>
      <c r="C208" s="18">
        <v>1040.2088000000001</v>
      </c>
      <c r="D208" s="18">
        <v>650.13049999999998</v>
      </c>
      <c r="E208" s="18">
        <v>650.13049999999998</v>
      </c>
    </row>
    <row r="209" spans="1:5" ht="15" x14ac:dyDescent="0.25">
      <c r="A209" s="16"/>
      <c r="B209" s="17" t="s">
        <v>7</v>
      </c>
      <c r="C209" s="18">
        <v>0</v>
      </c>
      <c r="D209" s="18">
        <v>0</v>
      </c>
      <c r="E209" s="18">
        <v>0</v>
      </c>
    </row>
    <row r="210" spans="1:5" ht="15" x14ac:dyDescent="0.25">
      <c r="A210" s="35" t="s">
        <v>68</v>
      </c>
      <c r="B210" s="14"/>
      <c r="C210" s="33">
        <f>(C211+C214+C217+C220+C226+C229+C232+C235+C238+C241+C244+C247+C250+C223+C253)</f>
        <v>325224.22948999994</v>
      </c>
      <c r="D210" s="33">
        <f>(D211+D214+D217+D220+D226+D229+D232+D235+D238+D241+D244+D247+D250+D223+D253)</f>
        <v>272571.60182999994</v>
      </c>
      <c r="E210" s="33">
        <f>(E211+E214+E217+E220+E226+E229+E232+E235+E238+E241+E244+E247+E250+E223+E253)</f>
        <v>152828.46652999998</v>
      </c>
    </row>
    <row r="211" spans="1:5" ht="15" x14ac:dyDescent="0.25">
      <c r="A211" s="13"/>
      <c r="B211" s="34" t="s">
        <v>11</v>
      </c>
      <c r="C211" s="33">
        <f>((((((((+C212+C213))))))))</f>
        <v>127078.10000999998</v>
      </c>
      <c r="D211" s="33">
        <f>((((((((+D212+D213))))))))</f>
        <v>127078.10000999998</v>
      </c>
      <c r="E211" s="33">
        <f>((((((((+E212+E213))))))))</f>
        <v>127078.10000999998</v>
      </c>
    </row>
    <row r="212" spans="1:5" ht="15" x14ac:dyDescent="0.25">
      <c r="A212" s="16"/>
      <c r="B212" s="17" t="s">
        <v>6</v>
      </c>
      <c r="C212" s="18">
        <v>127078.10000999998</v>
      </c>
      <c r="D212" s="18">
        <v>127078.10000999998</v>
      </c>
      <c r="E212" s="18">
        <v>127078.10000999998</v>
      </c>
    </row>
    <row r="213" spans="1:5" ht="15" x14ac:dyDescent="0.25">
      <c r="A213" s="16"/>
      <c r="B213" s="17" t="s">
        <v>7</v>
      </c>
      <c r="C213" s="18">
        <v>0</v>
      </c>
      <c r="D213" s="18">
        <v>0</v>
      </c>
      <c r="E213" s="18">
        <v>0</v>
      </c>
    </row>
    <row r="214" spans="1:5" ht="15" x14ac:dyDescent="0.25">
      <c r="A214" s="13"/>
      <c r="B214" s="34" t="s">
        <v>69</v>
      </c>
      <c r="C214" s="33">
        <f>((((((((+C215+C216))))))))</f>
        <v>5400.2504000000008</v>
      </c>
      <c r="D214" s="33">
        <f>((((((((+D215+D216))))))))</f>
        <v>1350.0626000000002</v>
      </c>
      <c r="E214" s="33">
        <f>((((((((+E215+E216))))))))</f>
        <v>1350.0626000000002</v>
      </c>
    </row>
    <row r="215" spans="1:5" ht="15" x14ac:dyDescent="0.25">
      <c r="A215" s="16"/>
      <c r="B215" s="17" t="s">
        <v>6</v>
      </c>
      <c r="C215" s="18">
        <v>5400.2504000000008</v>
      </c>
      <c r="D215" s="18">
        <v>1350.0626000000002</v>
      </c>
      <c r="E215" s="18">
        <v>1350.0626000000002</v>
      </c>
    </row>
    <row r="216" spans="1:5" ht="15" x14ac:dyDescent="0.25">
      <c r="A216" s="16"/>
      <c r="B216" s="17" t="s">
        <v>7</v>
      </c>
      <c r="C216" s="18">
        <v>0</v>
      </c>
      <c r="D216" s="18">
        <v>0</v>
      </c>
      <c r="E216" s="18">
        <v>0</v>
      </c>
    </row>
    <row r="217" spans="1:5" ht="15" x14ac:dyDescent="0.25">
      <c r="A217" s="13"/>
      <c r="B217" s="34" t="s">
        <v>70</v>
      </c>
      <c r="C217" s="33">
        <f>((((((((+C218+C219))))))))</f>
        <v>10389.560529999999</v>
      </c>
      <c r="D217" s="33">
        <f>((((((((+D218+D219))))))))</f>
        <v>3368.1838199999997</v>
      </c>
      <c r="E217" s="33">
        <f>((((((((+E218+E219))))))))</f>
        <v>3368.1838199999997</v>
      </c>
    </row>
    <row r="218" spans="1:5" ht="15" x14ac:dyDescent="0.25">
      <c r="A218" s="16"/>
      <c r="B218" s="17" t="s">
        <v>6</v>
      </c>
      <c r="C218" s="18">
        <v>10389.560529999999</v>
      </c>
      <c r="D218" s="18">
        <v>3368.1838199999997</v>
      </c>
      <c r="E218" s="18">
        <v>3368.1838199999997</v>
      </c>
    </row>
    <row r="219" spans="1:5" ht="15" x14ac:dyDescent="0.25">
      <c r="A219" s="16"/>
      <c r="B219" s="17" t="s">
        <v>7</v>
      </c>
      <c r="C219" s="18">
        <v>0</v>
      </c>
      <c r="D219" s="18">
        <v>0</v>
      </c>
      <c r="E219" s="18">
        <v>0</v>
      </c>
    </row>
    <row r="220" spans="1:5" ht="15" x14ac:dyDescent="0.25">
      <c r="A220" s="13"/>
      <c r="B220" s="34" t="s">
        <v>71</v>
      </c>
      <c r="C220" s="33">
        <f>((((((((+C221+C222))))))))</f>
        <v>24170.83654</v>
      </c>
      <c r="D220" s="33">
        <f>((((((((+D221+D222))))))))</f>
        <v>6033.4601500000008</v>
      </c>
      <c r="E220" s="33">
        <f>((((((((+E221+E222))))))))</f>
        <v>6033.4601500000008</v>
      </c>
    </row>
    <row r="221" spans="1:5" ht="15" x14ac:dyDescent="0.25">
      <c r="A221" s="16"/>
      <c r="B221" s="17" t="s">
        <v>6</v>
      </c>
      <c r="C221" s="18">
        <v>24170.83654</v>
      </c>
      <c r="D221" s="18">
        <v>6033.4601500000008</v>
      </c>
      <c r="E221" s="18">
        <v>6033.4601500000008</v>
      </c>
    </row>
    <row r="222" spans="1:5" ht="15" x14ac:dyDescent="0.25">
      <c r="A222" s="16"/>
      <c r="B222" s="17" t="s">
        <v>7</v>
      </c>
      <c r="C222" s="18">
        <v>0</v>
      </c>
      <c r="D222" s="18">
        <v>0</v>
      </c>
      <c r="E222" s="18">
        <v>0</v>
      </c>
    </row>
    <row r="223" spans="1:5" ht="16.5" x14ac:dyDescent="0.25">
      <c r="A223" s="16"/>
      <c r="B223" s="34" t="s">
        <v>173</v>
      </c>
      <c r="C223" s="33">
        <f>((((((((+C224+C225))))))))</f>
        <v>4093.6779999999999</v>
      </c>
      <c r="D223" s="33">
        <f>((((((((+D224+D225))))))))</f>
        <v>1192.41167</v>
      </c>
      <c r="E223" s="33">
        <f>((((((((+E224+E225))))))))</f>
        <v>421.05601000000001</v>
      </c>
    </row>
    <row r="224" spans="1:5" ht="15" x14ac:dyDescent="0.25">
      <c r="A224" s="16"/>
      <c r="B224" s="17" t="s">
        <v>6</v>
      </c>
      <c r="C224" s="18">
        <v>4093.6779999999999</v>
      </c>
      <c r="D224" s="18">
        <v>1192.41167</v>
      </c>
      <c r="E224" s="18">
        <v>421.05601000000001</v>
      </c>
    </row>
    <row r="225" spans="1:5" ht="15" x14ac:dyDescent="0.25">
      <c r="A225" s="16"/>
      <c r="B225" s="17" t="s">
        <v>7</v>
      </c>
      <c r="C225" s="18">
        <v>0</v>
      </c>
      <c r="D225" s="18">
        <v>0</v>
      </c>
      <c r="E225" s="18">
        <v>0</v>
      </c>
    </row>
    <row r="226" spans="1:5" ht="15" x14ac:dyDescent="0.25">
      <c r="A226" s="23"/>
      <c r="B226" s="34" t="s">
        <v>72</v>
      </c>
      <c r="C226" s="33">
        <f>((((((((+C227+C228))))))))</f>
        <v>119772.30559999999</v>
      </c>
      <c r="D226" s="33">
        <f>((((((((+D227+D228))))))))</f>
        <v>119772.30559999999</v>
      </c>
      <c r="E226" s="33">
        <f>((((((((+E227+E228))))))))</f>
        <v>1025.27395</v>
      </c>
    </row>
    <row r="227" spans="1:5" ht="15" x14ac:dyDescent="0.25">
      <c r="A227" s="24"/>
      <c r="B227" s="17" t="s">
        <v>6</v>
      </c>
      <c r="C227" s="18">
        <v>119772.30559999999</v>
      </c>
      <c r="D227" s="18">
        <v>119772.30559999999</v>
      </c>
      <c r="E227" s="18">
        <v>1025.27395</v>
      </c>
    </row>
    <row r="228" spans="1:5" ht="15" x14ac:dyDescent="0.25">
      <c r="A228" s="24"/>
      <c r="B228" s="17" t="s">
        <v>7</v>
      </c>
      <c r="C228" s="18">
        <v>0</v>
      </c>
      <c r="D228" s="18">
        <v>0</v>
      </c>
      <c r="E228" s="18">
        <v>0</v>
      </c>
    </row>
    <row r="229" spans="1:5" ht="15" x14ac:dyDescent="0.25">
      <c r="A229" s="23"/>
      <c r="B229" s="34" t="s">
        <v>73</v>
      </c>
      <c r="C229" s="33">
        <f>((((((((+C230+C231))))))))</f>
        <v>5224.5609999999997</v>
      </c>
      <c r="D229" s="33">
        <f>((((((((+D230+D231))))))))</f>
        <v>2673.6149999999998</v>
      </c>
      <c r="E229" s="33">
        <f>((((((((+E230+E231))))))))</f>
        <v>2673.6149999999998</v>
      </c>
    </row>
    <row r="230" spans="1:5" ht="15" x14ac:dyDescent="0.25">
      <c r="A230" s="24"/>
      <c r="B230" s="17" t="s">
        <v>6</v>
      </c>
      <c r="C230" s="18">
        <v>5224.5609999999997</v>
      </c>
      <c r="D230" s="18">
        <v>2673.6149999999998</v>
      </c>
      <c r="E230" s="18">
        <v>2673.6149999999998</v>
      </c>
    </row>
    <row r="231" spans="1:5" ht="15" x14ac:dyDescent="0.25">
      <c r="A231" s="24"/>
      <c r="B231" s="17" t="s">
        <v>7</v>
      </c>
      <c r="C231" s="18">
        <v>0</v>
      </c>
      <c r="D231" s="18">
        <v>0</v>
      </c>
      <c r="E231" s="18">
        <v>0</v>
      </c>
    </row>
    <row r="232" spans="1:5" ht="15" x14ac:dyDescent="0.25">
      <c r="A232" s="23"/>
      <c r="B232" s="34" t="s">
        <v>74</v>
      </c>
      <c r="C232" s="33">
        <f>((((((((+C233+C234))))))))</f>
        <v>18975.900309999997</v>
      </c>
      <c r="D232" s="33">
        <f>((((((((+D233+D234))))))))</f>
        <v>2789.3171999999995</v>
      </c>
      <c r="E232" s="33">
        <f>((((((((+E233+E234))))))))</f>
        <v>2789.3171999999995</v>
      </c>
    </row>
    <row r="233" spans="1:5" ht="15" x14ac:dyDescent="0.25">
      <c r="A233" s="24"/>
      <c r="B233" s="17" t="s">
        <v>6</v>
      </c>
      <c r="C233" s="18">
        <v>18975.900309999997</v>
      </c>
      <c r="D233" s="18">
        <v>2789.3171999999995</v>
      </c>
      <c r="E233" s="18">
        <v>2789.3171999999995</v>
      </c>
    </row>
    <row r="234" spans="1:5" ht="15" x14ac:dyDescent="0.25">
      <c r="A234" s="24"/>
      <c r="B234" s="17" t="s">
        <v>7</v>
      </c>
      <c r="C234" s="18">
        <v>0</v>
      </c>
      <c r="D234" s="18">
        <v>0</v>
      </c>
      <c r="E234" s="18">
        <v>0</v>
      </c>
    </row>
    <row r="235" spans="1:5" ht="16.5" x14ac:dyDescent="0.25">
      <c r="A235" s="23"/>
      <c r="B235" s="34" t="s">
        <v>75</v>
      </c>
      <c r="C235" s="33">
        <f>((((((((+C236+C237))))))))</f>
        <v>749.952</v>
      </c>
      <c r="D235" s="33">
        <f>((((((((+D236+D237))))))))</f>
        <v>153.309</v>
      </c>
      <c r="E235" s="33">
        <f>((((((((+E236+E237))))))))</f>
        <v>153.309</v>
      </c>
    </row>
    <row r="236" spans="1:5" ht="15" x14ac:dyDescent="0.25">
      <c r="A236" s="24"/>
      <c r="B236" s="17" t="s">
        <v>6</v>
      </c>
      <c r="C236" s="18">
        <v>749.952</v>
      </c>
      <c r="D236" s="18">
        <v>153.309</v>
      </c>
      <c r="E236" s="18">
        <v>153.309</v>
      </c>
    </row>
    <row r="237" spans="1:5" ht="15" x14ac:dyDescent="0.25">
      <c r="A237" s="24"/>
      <c r="B237" s="17" t="s">
        <v>7</v>
      </c>
      <c r="C237" s="18">
        <v>0</v>
      </c>
      <c r="D237" s="18">
        <v>0</v>
      </c>
      <c r="E237" s="18">
        <v>0</v>
      </c>
    </row>
    <row r="238" spans="1:5" ht="15" x14ac:dyDescent="0.25">
      <c r="A238" s="23"/>
      <c r="B238" s="34" t="s">
        <v>76</v>
      </c>
      <c r="C238" s="33">
        <f>((((((((+C239+C240))))))))</f>
        <v>298.74599999999998</v>
      </c>
      <c r="D238" s="33">
        <f>((((((((+D239+D240))))))))</f>
        <v>298.74599999999998</v>
      </c>
      <c r="E238" s="33">
        <f>((((((((+E239+E240))))))))</f>
        <v>186.7165</v>
      </c>
    </row>
    <row r="239" spans="1:5" ht="15" x14ac:dyDescent="0.25">
      <c r="A239" s="24"/>
      <c r="B239" s="17" t="s">
        <v>6</v>
      </c>
      <c r="C239" s="18">
        <v>298.74599999999998</v>
      </c>
      <c r="D239" s="18">
        <v>298.74599999999998</v>
      </c>
      <c r="E239" s="18">
        <v>186.7165</v>
      </c>
    </row>
    <row r="240" spans="1:5" ht="15" x14ac:dyDescent="0.25">
      <c r="A240" s="24"/>
      <c r="B240" s="17" t="s">
        <v>7</v>
      </c>
      <c r="C240" s="18">
        <v>0</v>
      </c>
      <c r="D240" s="18">
        <v>0</v>
      </c>
      <c r="E240" s="18">
        <v>0</v>
      </c>
    </row>
    <row r="241" spans="1:5" ht="15" x14ac:dyDescent="0.25">
      <c r="A241" s="23"/>
      <c r="B241" s="34" t="s">
        <v>77</v>
      </c>
      <c r="C241" s="33">
        <f>((((((((+C242+C243))))))))</f>
        <v>261.12</v>
      </c>
      <c r="D241" s="33">
        <f>((((((((+D242+D243))))))))</f>
        <v>190.29103000000001</v>
      </c>
      <c r="E241" s="33">
        <f>((((((((+E242+E243))))))))</f>
        <v>190.29103000000001</v>
      </c>
    </row>
    <row r="242" spans="1:5" ht="15" x14ac:dyDescent="0.25">
      <c r="A242" s="24"/>
      <c r="B242" s="17" t="s">
        <v>6</v>
      </c>
      <c r="C242" s="18">
        <v>261.12</v>
      </c>
      <c r="D242" s="18">
        <v>190.29103000000001</v>
      </c>
      <c r="E242" s="18">
        <v>190.29103000000001</v>
      </c>
    </row>
    <row r="243" spans="1:5" ht="15" x14ac:dyDescent="0.25">
      <c r="A243" s="24"/>
      <c r="B243" s="17" t="s">
        <v>7</v>
      </c>
      <c r="C243" s="18">
        <v>0</v>
      </c>
      <c r="D243" s="18">
        <v>0</v>
      </c>
      <c r="E243" s="18">
        <v>0</v>
      </c>
    </row>
    <row r="244" spans="1:5" ht="15" x14ac:dyDescent="0.25">
      <c r="A244" s="23"/>
      <c r="B244" s="34" t="s">
        <v>78</v>
      </c>
      <c r="C244" s="33">
        <f>((((((((+C245+C246))))))))</f>
        <v>134.8518</v>
      </c>
      <c r="D244" s="33">
        <f>((((((((+D245+D246))))))))</f>
        <v>20.366070000000001</v>
      </c>
      <c r="E244" s="33">
        <f>((((((((+E245+E246))))))))</f>
        <v>20.366070000000001</v>
      </c>
    </row>
    <row r="245" spans="1:5" ht="15" x14ac:dyDescent="0.25">
      <c r="A245" s="24"/>
      <c r="B245" s="17" t="s">
        <v>6</v>
      </c>
      <c r="C245" s="18">
        <v>134.8518</v>
      </c>
      <c r="D245" s="18">
        <v>20.366070000000001</v>
      </c>
      <c r="E245" s="18">
        <v>20.366070000000001</v>
      </c>
    </row>
    <row r="246" spans="1:5" ht="15" x14ac:dyDescent="0.25">
      <c r="A246" s="24"/>
      <c r="B246" s="17" t="s">
        <v>7</v>
      </c>
      <c r="C246" s="18">
        <v>0</v>
      </c>
      <c r="D246" s="18">
        <v>0</v>
      </c>
      <c r="E246" s="18">
        <v>0</v>
      </c>
    </row>
    <row r="247" spans="1:5" ht="15" x14ac:dyDescent="0.25">
      <c r="A247" s="23"/>
      <c r="B247" s="34" t="s">
        <v>79</v>
      </c>
      <c r="C247" s="33">
        <f>((((((((+C248+C249))))))))</f>
        <v>379.93200000000002</v>
      </c>
      <c r="D247" s="33">
        <f>((((((((+D248+D249))))))))</f>
        <v>83.652380000000008</v>
      </c>
      <c r="E247" s="33">
        <f>((((((((+E248+E249))))))))</f>
        <v>83.652380000000008</v>
      </c>
    </row>
    <row r="248" spans="1:5" ht="15" x14ac:dyDescent="0.25">
      <c r="A248" s="24"/>
      <c r="B248" s="17" t="s">
        <v>6</v>
      </c>
      <c r="C248" s="18">
        <v>379.93200000000002</v>
      </c>
      <c r="D248" s="18">
        <v>83.652380000000008</v>
      </c>
      <c r="E248" s="18">
        <v>83.652380000000008</v>
      </c>
    </row>
    <row r="249" spans="1:5" ht="15" x14ac:dyDescent="0.25">
      <c r="A249" s="24"/>
      <c r="B249" s="17" t="s">
        <v>7</v>
      </c>
      <c r="C249" s="18">
        <v>0</v>
      </c>
      <c r="D249" s="18">
        <v>0</v>
      </c>
      <c r="E249" s="18">
        <v>0</v>
      </c>
    </row>
    <row r="250" spans="1:5" ht="15" x14ac:dyDescent="0.25">
      <c r="A250" s="23"/>
      <c r="B250" s="34" t="s">
        <v>80</v>
      </c>
      <c r="C250" s="33">
        <f>((((((((+C251+C252))))))))</f>
        <v>6356.6922999999997</v>
      </c>
      <c r="D250" s="33">
        <f>((((((((+D251+D252))))))))</f>
        <v>6356.6922999999997</v>
      </c>
      <c r="E250" s="33">
        <f>((((((((+E251+E252))))))))</f>
        <v>6243.9738099999995</v>
      </c>
    </row>
    <row r="251" spans="1:5" ht="15" x14ac:dyDescent="0.25">
      <c r="A251" s="24"/>
      <c r="B251" s="17" t="s">
        <v>6</v>
      </c>
      <c r="C251" s="18">
        <v>6356.6922999999997</v>
      </c>
      <c r="D251" s="18">
        <v>6356.6922999999997</v>
      </c>
      <c r="E251" s="18">
        <v>6243.9738099999995</v>
      </c>
    </row>
    <row r="252" spans="1:5" ht="15" x14ac:dyDescent="0.25">
      <c r="A252" s="24"/>
      <c r="B252" s="17" t="s">
        <v>7</v>
      </c>
      <c r="C252" s="18">
        <v>0</v>
      </c>
      <c r="D252" s="18">
        <v>0</v>
      </c>
      <c r="E252" s="18">
        <v>0</v>
      </c>
    </row>
    <row r="253" spans="1:5" ht="15" x14ac:dyDescent="0.25">
      <c r="A253" s="24"/>
      <c r="B253" s="34" t="s">
        <v>198</v>
      </c>
      <c r="C253" s="33">
        <f>((((((((+C254+C255))))))))</f>
        <v>1937.7429999999999</v>
      </c>
      <c r="D253" s="33">
        <f>((((((((+D254+D255))))))))</f>
        <v>1211.0889999999999</v>
      </c>
      <c r="E253" s="33">
        <f>((((((((+E254+E255))))))))</f>
        <v>1211.0889999999999</v>
      </c>
    </row>
    <row r="254" spans="1:5" ht="15" x14ac:dyDescent="0.25">
      <c r="A254" s="17"/>
      <c r="B254" s="17" t="s">
        <v>6</v>
      </c>
      <c r="C254" s="18">
        <v>1937.7429999999999</v>
      </c>
      <c r="D254" s="18">
        <v>1211.0889999999999</v>
      </c>
      <c r="E254" s="18">
        <v>1211.0889999999999</v>
      </c>
    </row>
    <row r="255" spans="1:5" ht="15" x14ac:dyDescent="0.25">
      <c r="A255" s="17"/>
      <c r="B255" s="17" t="s">
        <v>7</v>
      </c>
      <c r="C255" s="18">
        <v>0</v>
      </c>
      <c r="D255" s="18">
        <v>0</v>
      </c>
      <c r="E255" s="18">
        <v>0</v>
      </c>
    </row>
    <row r="256" spans="1:5" ht="15" x14ac:dyDescent="0.25">
      <c r="A256" s="39" t="s">
        <v>81</v>
      </c>
      <c r="B256" s="14"/>
      <c r="C256" s="32">
        <f>+C257+C260+C263+C266+C269+C272+C275+C278+C281+C284+C287+C290+C293+C296+C299+C302+C305+C308</f>
        <v>4624050.4456140008</v>
      </c>
      <c r="D256" s="32">
        <f>+D257+D260+D263+D266+D269+D272+D275+D278+D281+D284+D287+D290+D293+D296+D299+D302+D305+D308</f>
        <v>786288.04493360012</v>
      </c>
      <c r="E256" s="32">
        <f>+E257+E260+E263+E266+E269+E272+E275+E278+E281+E284+E287+E290+E293+E296+E299+E302+E305+E308</f>
        <v>634730.63137040031</v>
      </c>
    </row>
    <row r="257" spans="1:5" ht="15" x14ac:dyDescent="0.25">
      <c r="A257" s="23"/>
      <c r="B257" s="34" t="s">
        <v>11</v>
      </c>
      <c r="C257" s="33">
        <f>((((((((+C258+C259))))))))</f>
        <v>1062914.199174</v>
      </c>
      <c r="D257" s="33">
        <f>((((((((+D258+D259))))))))</f>
        <v>126951.27711360026</v>
      </c>
      <c r="E257" s="33">
        <f>((((((((+E258+E259))))))))</f>
        <v>67506.425614800246</v>
      </c>
    </row>
    <row r="258" spans="1:5" ht="15" x14ac:dyDescent="0.25">
      <c r="A258" s="24"/>
      <c r="B258" s="17" t="s">
        <v>6</v>
      </c>
      <c r="C258" s="18">
        <v>1034287.031174</v>
      </c>
      <c r="D258" s="18">
        <v>124995.30568360025</v>
      </c>
      <c r="E258" s="18">
        <v>65550.454184800241</v>
      </c>
    </row>
    <row r="259" spans="1:5" ht="15" x14ac:dyDescent="0.25">
      <c r="A259" s="24"/>
      <c r="B259" s="17" t="s">
        <v>7</v>
      </c>
      <c r="C259" s="18">
        <v>28627.168000000001</v>
      </c>
      <c r="D259" s="18">
        <v>1955.9714299999998</v>
      </c>
      <c r="E259" s="18">
        <v>1955.9714299999998</v>
      </c>
    </row>
    <row r="260" spans="1:5" ht="15" x14ac:dyDescent="0.25">
      <c r="A260" s="23"/>
      <c r="B260" s="34" t="s">
        <v>82</v>
      </c>
      <c r="C260" s="33">
        <f>((((((((+C261+C262))))))))</f>
        <v>28534.3</v>
      </c>
      <c r="D260" s="33">
        <f>((((((((+D261+D262))))))))</f>
        <v>2856.1844999999998</v>
      </c>
      <c r="E260" s="33">
        <f>((((((((+E261+E262))))))))</f>
        <v>2517.5362999999998</v>
      </c>
    </row>
    <row r="261" spans="1:5" ht="15" x14ac:dyDescent="0.25">
      <c r="A261" s="24"/>
      <c r="B261" s="17" t="s">
        <v>6</v>
      </c>
      <c r="C261" s="18">
        <v>28534.3</v>
      </c>
      <c r="D261" s="18">
        <v>2856.1844999999998</v>
      </c>
      <c r="E261" s="18">
        <v>2517.5362999999998</v>
      </c>
    </row>
    <row r="262" spans="1:5" ht="15" x14ac:dyDescent="0.25">
      <c r="A262" s="24"/>
      <c r="B262" s="17" t="s">
        <v>7</v>
      </c>
      <c r="C262" s="18">
        <v>0</v>
      </c>
      <c r="D262" s="18">
        <v>0</v>
      </c>
      <c r="E262" s="18">
        <v>0</v>
      </c>
    </row>
    <row r="263" spans="1:5" ht="15" x14ac:dyDescent="0.25">
      <c r="A263" s="23"/>
      <c r="B263" s="34" t="s">
        <v>83</v>
      </c>
      <c r="C263" s="33">
        <f>((((((((+C264+C265))))))))</f>
        <v>30686.799999999996</v>
      </c>
      <c r="D263" s="33">
        <f>((((((((+D264+D265))))))))</f>
        <v>8114.9273800000001</v>
      </c>
      <c r="E263" s="33">
        <f>((((((((+E264+E265))))))))</f>
        <v>8114.9273800000001</v>
      </c>
    </row>
    <row r="264" spans="1:5" ht="15" x14ac:dyDescent="0.25">
      <c r="A264" s="24"/>
      <c r="B264" s="17" t="s">
        <v>6</v>
      </c>
      <c r="C264" s="18">
        <v>30686.799999999996</v>
      </c>
      <c r="D264" s="18">
        <v>8114.9273800000001</v>
      </c>
      <c r="E264" s="18">
        <v>8114.9273800000001</v>
      </c>
    </row>
    <row r="265" spans="1:5" ht="15" x14ac:dyDescent="0.25">
      <c r="A265" s="24"/>
      <c r="B265" s="17" t="s">
        <v>7</v>
      </c>
      <c r="C265" s="18">
        <v>0</v>
      </c>
      <c r="D265" s="18">
        <v>0</v>
      </c>
      <c r="E265" s="18">
        <v>0</v>
      </c>
    </row>
    <row r="266" spans="1:5" ht="15" x14ac:dyDescent="0.25">
      <c r="A266" s="23"/>
      <c r="B266" s="34" t="s">
        <v>84</v>
      </c>
      <c r="C266" s="33">
        <f>((((((((+C267+C268))))))))</f>
        <v>883371.69999999984</v>
      </c>
      <c r="D266" s="33">
        <f>((((((((+D267+D268))))))))</f>
        <v>104931.49623000003</v>
      </c>
      <c r="E266" s="33">
        <f>((((((((+E267+E268))))))))</f>
        <v>104931.49623000003</v>
      </c>
    </row>
    <row r="267" spans="1:5" ht="15" x14ac:dyDescent="0.25">
      <c r="A267" s="24"/>
      <c r="B267" s="17" t="s">
        <v>6</v>
      </c>
      <c r="C267" s="18">
        <v>883371.69999999984</v>
      </c>
      <c r="D267" s="18">
        <v>104931.49623000003</v>
      </c>
      <c r="E267" s="18">
        <v>104931.49623000003</v>
      </c>
    </row>
    <row r="268" spans="1:5" ht="15" x14ac:dyDescent="0.25">
      <c r="A268" s="24"/>
      <c r="B268" s="17" t="s">
        <v>7</v>
      </c>
      <c r="C268" s="18">
        <v>0</v>
      </c>
      <c r="D268" s="18">
        <v>0</v>
      </c>
      <c r="E268" s="18">
        <v>0</v>
      </c>
    </row>
    <row r="269" spans="1:5" ht="15" x14ac:dyDescent="0.25">
      <c r="A269" s="23"/>
      <c r="B269" s="34" t="s">
        <v>85</v>
      </c>
      <c r="C269" s="33">
        <f>((((((((+C270+C271))))))))</f>
        <v>315821.7</v>
      </c>
      <c r="D269" s="33">
        <f>((((((((+D270+D271))))))))</f>
        <v>10446.949389999998</v>
      </c>
      <c r="E269" s="33">
        <f>((((((((+E270+E271))))))))</f>
        <v>4260.0021799999995</v>
      </c>
    </row>
    <row r="270" spans="1:5" ht="15" x14ac:dyDescent="0.25">
      <c r="A270" s="24"/>
      <c r="B270" s="17" t="s">
        <v>6</v>
      </c>
      <c r="C270" s="18">
        <v>315821.7</v>
      </c>
      <c r="D270" s="18">
        <v>10446.949389999998</v>
      </c>
      <c r="E270" s="18">
        <v>4260.0021799999995</v>
      </c>
    </row>
    <row r="271" spans="1:5" ht="15" x14ac:dyDescent="0.25">
      <c r="A271" s="24"/>
      <c r="B271" s="17" t="s">
        <v>7</v>
      </c>
      <c r="C271" s="18">
        <v>0</v>
      </c>
      <c r="D271" s="18">
        <v>0</v>
      </c>
      <c r="E271" s="18">
        <v>0</v>
      </c>
    </row>
    <row r="272" spans="1:5" ht="15" x14ac:dyDescent="0.25">
      <c r="A272" s="23"/>
      <c r="B272" s="34" t="s">
        <v>86</v>
      </c>
      <c r="C272" s="33">
        <f>((((((((+C273+C274))))))))</f>
        <v>264371.65931999998</v>
      </c>
      <c r="D272" s="33">
        <f>((((((((+D273+D274))))))))</f>
        <v>152728.08502999999</v>
      </c>
      <c r="E272" s="33">
        <f>((((((((+E273+E274))))))))</f>
        <v>145012.64721000002</v>
      </c>
    </row>
    <row r="273" spans="1:5" ht="15" x14ac:dyDescent="0.25">
      <c r="A273" s="24"/>
      <c r="B273" s="17" t="s">
        <v>6</v>
      </c>
      <c r="C273" s="18">
        <v>264371.65931999998</v>
      </c>
      <c r="D273" s="18">
        <v>152728.08502999999</v>
      </c>
      <c r="E273" s="18">
        <v>145012.64721000002</v>
      </c>
    </row>
    <row r="274" spans="1:5" ht="15" x14ac:dyDescent="0.25">
      <c r="A274" s="24"/>
      <c r="B274" s="17" t="s">
        <v>7</v>
      </c>
      <c r="C274" s="18">
        <v>0</v>
      </c>
      <c r="D274" s="18">
        <v>0</v>
      </c>
      <c r="E274" s="18">
        <v>0</v>
      </c>
    </row>
    <row r="275" spans="1:5" ht="15" x14ac:dyDescent="0.25">
      <c r="A275" s="23"/>
      <c r="B275" s="34" t="s">
        <v>87</v>
      </c>
      <c r="C275" s="33">
        <f>((((((((+C276+C277))))))))</f>
        <v>251806.6</v>
      </c>
      <c r="D275" s="33">
        <f>((((((((+D276+D277))))))))</f>
        <v>62927.975269999995</v>
      </c>
      <c r="E275" s="33">
        <f>((((((((+E276+E277))))))))</f>
        <v>35910.920685599995</v>
      </c>
    </row>
    <row r="276" spans="1:5" ht="15" x14ac:dyDescent="0.25">
      <c r="A276" s="24"/>
      <c r="B276" s="17" t="s">
        <v>6</v>
      </c>
      <c r="C276" s="18">
        <v>251806.6</v>
      </c>
      <c r="D276" s="18">
        <v>62927.975269999995</v>
      </c>
      <c r="E276" s="18">
        <v>35910.920685599995</v>
      </c>
    </row>
    <row r="277" spans="1:5" ht="15" x14ac:dyDescent="0.25">
      <c r="A277" s="24"/>
      <c r="B277" s="17" t="s">
        <v>7</v>
      </c>
      <c r="C277" s="18">
        <v>0</v>
      </c>
      <c r="D277" s="18">
        <v>0</v>
      </c>
      <c r="E277" s="18">
        <v>0</v>
      </c>
    </row>
    <row r="278" spans="1:5" ht="15" x14ac:dyDescent="0.25">
      <c r="A278" s="23"/>
      <c r="B278" s="34" t="s">
        <v>88</v>
      </c>
      <c r="C278" s="33">
        <f>((((((((+C279+C280))))))))</f>
        <v>211563.6</v>
      </c>
      <c r="D278" s="33">
        <f>((((((((+D279+D280))))))))</f>
        <v>1923.0734199999999</v>
      </c>
      <c r="E278" s="33">
        <f>((((((((+E279+E280))))))))</f>
        <v>1923.0734199999999</v>
      </c>
    </row>
    <row r="279" spans="1:5" ht="15" x14ac:dyDescent="0.25">
      <c r="A279" s="24"/>
      <c r="B279" s="17" t="s">
        <v>6</v>
      </c>
      <c r="C279" s="18">
        <v>211563.6</v>
      </c>
      <c r="D279" s="18">
        <v>1923.0734199999999</v>
      </c>
      <c r="E279" s="18">
        <v>1923.0734199999999</v>
      </c>
    </row>
    <row r="280" spans="1:5" ht="15" x14ac:dyDescent="0.25">
      <c r="A280" s="24"/>
      <c r="B280" s="17" t="s">
        <v>7</v>
      </c>
      <c r="C280" s="18">
        <v>0</v>
      </c>
      <c r="D280" s="18">
        <v>0</v>
      </c>
      <c r="E280" s="18">
        <v>0</v>
      </c>
    </row>
    <row r="281" spans="1:5" ht="15" x14ac:dyDescent="0.25">
      <c r="A281" s="23"/>
      <c r="B281" s="34" t="s">
        <v>89</v>
      </c>
      <c r="C281" s="33">
        <f>((((((((+C282+C283))))))))</f>
        <v>323409.7</v>
      </c>
      <c r="D281" s="33">
        <f>((((((((+D282+D283))))))))</f>
        <v>34437.607000000004</v>
      </c>
      <c r="E281" s="33">
        <f>((((((((+E282+E283))))))))</f>
        <v>34437.607000000004</v>
      </c>
    </row>
    <row r="282" spans="1:5" ht="15.75" customHeight="1" x14ac:dyDescent="0.25">
      <c r="A282" s="24"/>
      <c r="B282" s="17" t="s">
        <v>6</v>
      </c>
      <c r="C282" s="18">
        <v>323409.7</v>
      </c>
      <c r="D282" s="18">
        <v>34437.607000000004</v>
      </c>
      <c r="E282" s="18">
        <v>34437.607000000004</v>
      </c>
    </row>
    <row r="283" spans="1:5" ht="15" x14ac:dyDescent="0.25">
      <c r="A283" s="24"/>
      <c r="B283" s="17" t="s">
        <v>7</v>
      </c>
      <c r="C283" s="18">
        <v>0</v>
      </c>
      <c r="D283" s="18">
        <v>0</v>
      </c>
      <c r="E283" s="18">
        <v>0</v>
      </c>
    </row>
    <row r="284" spans="1:5" ht="15" x14ac:dyDescent="0.25">
      <c r="A284" s="23"/>
      <c r="B284" s="34" t="s">
        <v>90</v>
      </c>
      <c r="C284" s="33">
        <f>((((((((+C285+C286))))))))</f>
        <v>14815</v>
      </c>
      <c r="D284" s="33">
        <f>((((((((+D285+D286))))))))</f>
        <v>1424.9252999999999</v>
      </c>
      <c r="E284" s="33">
        <f>((((((((+E285+E286))))))))</f>
        <v>792.99513999999999</v>
      </c>
    </row>
    <row r="285" spans="1:5" ht="15" x14ac:dyDescent="0.25">
      <c r="A285" s="24"/>
      <c r="B285" s="17" t="s">
        <v>6</v>
      </c>
      <c r="C285" s="18">
        <v>14815</v>
      </c>
      <c r="D285" s="18">
        <v>1424.9252999999999</v>
      </c>
      <c r="E285" s="18">
        <v>792.99513999999999</v>
      </c>
    </row>
    <row r="286" spans="1:5" ht="15" customHeight="1" x14ac:dyDescent="0.25">
      <c r="A286" s="24"/>
      <c r="B286" s="17" t="s">
        <v>7</v>
      </c>
      <c r="C286" s="18">
        <v>0</v>
      </c>
      <c r="D286" s="18">
        <v>0</v>
      </c>
      <c r="E286" s="18">
        <v>0</v>
      </c>
    </row>
    <row r="287" spans="1:5" ht="15" x14ac:dyDescent="0.25">
      <c r="A287" s="23"/>
      <c r="B287" s="34" t="s">
        <v>91</v>
      </c>
      <c r="C287" s="33">
        <f>((((((((+C288+C289))))))))</f>
        <v>143291.11911999999</v>
      </c>
      <c r="D287" s="33">
        <f>((((((((+D288+D289))))))))</f>
        <v>42938.83974000001</v>
      </c>
      <c r="E287" s="33">
        <f>((((((((+E288+E289))))))))</f>
        <v>15102.95757</v>
      </c>
    </row>
    <row r="288" spans="1:5" ht="15" x14ac:dyDescent="0.25">
      <c r="A288" s="24"/>
      <c r="B288" s="17" t="s">
        <v>6</v>
      </c>
      <c r="C288" s="18">
        <v>143291.11911999999</v>
      </c>
      <c r="D288" s="18">
        <v>42938.83974000001</v>
      </c>
      <c r="E288" s="18">
        <v>15102.95757</v>
      </c>
    </row>
    <row r="289" spans="1:5" ht="15" x14ac:dyDescent="0.25">
      <c r="A289" s="24"/>
      <c r="B289" s="17" t="s">
        <v>7</v>
      </c>
      <c r="C289" s="18">
        <v>0</v>
      </c>
      <c r="D289" s="18">
        <v>0</v>
      </c>
      <c r="E289" s="18">
        <v>0</v>
      </c>
    </row>
    <row r="290" spans="1:5" ht="15" x14ac:dyDescent="0.25">
      <c r="A290" s="23"/>
      <c r="B290" s="34" t="s">
        <v>92</v>
      </c>
      <c r="C290" s="33">
        <f>((((((((+C291+C292))))))))</f>
        <v>1095.4680000000001</v>
      </c>
      <c r="D290" s="33">
        <f>((((((((+D291+D292))))))))</f>
        <v>369.41535999999996</v>
      </c>
      <c r="E290" s="33">
        <f>((((((((+E291+E292))))))))</f>
        <v>369.41535999999996</v>
      </c>
    </row>
    <row r="291" spans="1:5" ht="15" x14ac:dyDescent="0.25">
      <c r="A291" s="24"/>
      <c r="B291" s="17" t="s">
        <v>6</v>
      </c>
      <c r="C291" s="18">
        <v>1095.4680000000001</v>
      </c>
      <c r="D291" s="18">
        <v>369.41535999999996</v>
      </c>
      <c r="E291" s="18">
        <v>369.41535999999996</v>
      </c>
    </row>
    <row r="292" spans="1:5" ht="15" x14ac:dyDescent="0.25">
      <c r="A292" s="24"/>
      <c r="B292" s="17" t="s">
        <v>7</v>
      </c>
      <c r="C292" s="18">
        <v>0</v>
      </c>
      <c r="D292" s="18">
        <v>0</v>
      </c>
      <c r="E292" s="18">
        <v>0</v>
      </c>
    </row>
    <row r="293" spans="1:5" ht="15" x14ac:dyDescent="0.25">
      <c r="A293" s="23"/>
      <c r="B293" s="34" t="s">
        <v>93</v>
      </c>
      <c r="C293" s="33">
        <f>((((((((+C294+C295))))))))</f>
        <v>313284.90000000008</v>
      </c>
      <c r="D293" s="33">
        <f>((((((((+D294+D295))))))))</f>
        <v>18.040150000000001</v>
      </c>
      <c r="E293" s="33">
        <f>((((((((+E294+E295))))))))</f>
        <v>18.040150000000001</v>
      </c>
    </row>
    <row r="294" spans="1:5" ht="15" x14ac:dyDescent="0.25">
      <c r="A294" s="24"/>
      <c r="B294" s="17" t="s">
        <v>6</v>
      </c>
      <c r="C294" s="18">
        <v>313284.90000000008</v>
      </c>
      <c r="D294" s="18">
        <v>18.040150000000001</v>
      </c>
      <c r="E294" s="18">
        <v>18.040150000000001</v>
      </c>
    </row>
    <row r="295" spans="1:5" ht="15" x14ac:dyDescent="0.25">
      <c r="A295" s="24"/>
      <c r="B295" s="17" t="s">
        <v>7</v>
      </c>
      <c r="C295" s="18">
        <v>0</v>
      </c>
      <c r="D295" s="18">
        <v>0</v>
      </c>
      <c r="E295" s="18">
        <v>0</v>
      </c>
    </row>
    <row r="296" spans="1:5" ht="15" x14ac:dyDescent="0.25">
      <c r="A296" s="23"/>
      <c r="B296" s="34" t="s">
        <v>94</v>
      </c>
      <c r="C296" s="33">
        <f>((((((((+C297+C298))))))))</f>
        <v>515577.70000000007</v>
      </c>
      <c r="D296" s="33">
        <f>((((((((+D297+D298))))))))</f>
        <v>192428.84073</v>
      </c>
      <c r="E296" s="33">
        <f>((((((((+E297+E298))))))))</f>
        <v>170042.17881000001</v>
      </c>
    </row>
    <row r="297" spans="1:5" ht="15" x14ac:dyDescent="0.25">
      <c r="A297" s="24"/>
      <c r="B297" s="17" t="s">
        <v>6</v>
      </c>
      <c r="C297" s="18">
        <v>515577.70000000007</v>
      </c>
      <c r="D297" s="18">
        <v>192428.84073</v>
      </c>
      <c r="E297" s="18">
        <v>170042.17881000001</v>
      </c>
    </row>
    <row r="298" spans="1:5" s="41" customFormat="1" ht="15" x14ac:dyDescent="0.25">
      <c r="A298" s="24"/>
      <c r="B298" s="17" t="s">
        <v>7</v>
      </c>
      <c r="C298" s="18">
        <v>0</v>
      </c>
      <c r="D298" s="18">
        <v>0</v>
      </c>
      <c r="E298" s="18">
        <v>0</v>
      </c>
    </row>
    <row r="299" spans="1:5" s="41" customFormat="1" ht="15" x14ac:dyDescent="0.25">
      <c r="A299" s="23"/>
      <c r="B299" s="34" t="s">
        <v>95</v>
      </c>
      <c r="C299" s="33">
        <f>((((((((+C300+C301))))))))</f>
        <v>33641.400000000009</v>
      </c>
      <c r="D299" s="33">
        <f>((((((((+D300+D301))))))))</f>
        <v>812.98900000000003</v>
      </c>
      <c r="E299" s="33">
        <f>((((((((+E300+E301))))))))</f>
        <v>812.98900000000003</v>
      </c>
    </row>
    <row r="300" spans="1:5" s="41" customFormat="1" ht="15" x14ac:dyDescent="0.25">
      <c r="A300" s="24"/>
      <c r="B300" s="17" t="s">
        <v>6</v>
      </c>
      <c r="C300" s="18">
        <v>33641.400000000009</v>
      </c>
      <c r="D300" s="18">
        <v>812.98900000000003</v>
      </c>
      <c r="E300" s="18">
        <v>812.98900000000003</v>
      </c>
    </row>
    <row r="301" spans="1:5" ht="15" x14ac:dyDescent="0.25">
      <c r="A301" s="24"/>
      <c r="B301" s="17" t="s">
        <v>7</v>
      </c>
      <c r="C301" s="18">
        <v>0</v>
      </c>
      <c r="D301" s="18">
        <v>0</v>
      </c>
      <c r="E301" s="18">
        <v>0</v>
      </c>
    </row>
    <row r="302" spans="1:5" ht="15" x14ac:dyDescent="0.25">
      <c r="A302" s="23"/>
      <c r="B302" s="34" t="s">
        <v>96</v>
      </c>
      <c r="C302" s="33">
        <f>((((((((+C303+C304))))))))</f>
        <v>174787.5</v>
      </c>
      <c r="D302" s="33">
        <f>((((((((+D303+D304))))))))</f>
        <v>35677.596509999996</v>
      </c>
      <c r="E302" s="33">
        <f>((((((((+E303+E304))))))))</f>
        <v>35677.596509999996</v>
      </c>
    </row>
    <row r="303" spans="1:5" ht="15" x14ac:dyDescent="0.25">
      <c r="A303" s="24"/>
      <c r="B303" s="17" t="s">
        <v>6</v>
      </c>
      <c r="C303" s="18">
        <v>174787.5</v>
      </c>
      <c r="D303" s="18">
        <v>35677.596509999996</v>
      </c>
      <c r="E303" s="18">
        <v>35677.596509999996</v>
      </c>
    </row>
    <row r="304" spans="1:5" ht="15" x14ac:dyDescent="0.25">
      <c r="A304" s="24"/>
      <c r="B304" s="17" t="s">
        <v>7</v>
      </c>
      <c r="C304" s="18">
        <v>0</v>
      </c>
      <c r="D304" s="18">
        <v>0</v>
      </c>
      <c r="E304" s="18">
        <v>0</v>
      </c>
    </row>
    <row r="305" spans="1:5" ht="15" x14ac:dyDescent="0.25">
      <c r="A305" s="23"/>
      <c r="B305" s="34" t="s">
        <v>97</v>
      </c>
      <c r="C305" s="33">
        <f>((((((((+C306+C307))))))))</f>
        <v>17143.2</v>
      </c>
      <c r="D305" s="33">
        <f>((((((((+D306+D307))))))))</f>
        <v>4156.1634400000003</v>
      </c>
      <c r="E305" s="33">
        <f>((((((((+E306+E307))))))))</f>
        <v>4156.1634400000003</v>
      </c>
    </row>
    <row r="306" spans="1:5" ht="15" x14ac:dyDescent="0.25">
      <c r="A306" s="24"/>
      <c r="B306" s="17" t="s">
        <v>6</v>
      </c>
      <c r="C306" s="18">
        <v>17143.2</v>
      </c>
      <c r="D306" s="18">
        <v>4156.1634400000003</v>
      </c>
      <c r="E306" s="18">
        <v>4156.1634400000003</v>
      </c>
    </row>
    <row r="307" spans="1:5" ht="15" x14ac:dyDescent="0.25">
      <c r="A307" s="24"/>
      <c r="B307" s="17" t="s">
        <v>7</v>
      </c>
      <c r="C307" s="18">
        <v>0</v>
      </c>
      <c r="D307" s="18">
        <v>0</v>
      </c>
      <c r="E307" s="18">
        <v>0</v>
      </c>
    </row>
    <row r="308" spans="1:5" ht="15" x14ac:dyDescent="0.25">
      <c r="A308" s="23"/>
      <c r="B308" s="34" t="s">
        <v>98</v>
      </c>
      <c r="C308" s="33">
        <f>((((((((+C309+C310))))))))</f>
        <v>37933.9</v>
      </c>
      <c r="D308" s="33">
        <f>((((((((+D309+D310))))))))</f>
        <v>3143.6593700000003</v>
      </c>
      <c r="E308" s="33">
        <f>((((((((+E309+E310))))))))</f>
        <v>3143.6593700000003</v>
      </c>
    </row>
    <row r="309" spans="1:5" ht="15" x14ac:dyDescent="0.25">
      <c r="A309" s="24"/>
      <c r="B309" s="17" t="s">
        <v>6</v>
      </c>
      <c r="C309" s="18">
        <v>37933.9</v>
      </c>
      <c r="D309" s="18">
        <v>3143.6593700000003</v>
      </c>
      <c r="E309" s="18">
        <v>3143.6593700000003</v>
      </c>
    </row>
    <row r="310" spans="1:5" ht="15" x14ac:dyDescent="0.25">
      <c r="A310" s="24"/>
      <c r="B310" s="17" t="s">
        <v>7</v>
      </c>
      <c r="C310" s="18">
        <v>0</v>
      </c>
      <c r="D310" s="18">
        <v>0</v>
      </c>
      <c r="E310" s="18">
        <v>0</v>
      </c>
    </row>
    <row r="311" spans="1:5" ht="15" x14ac:dyDescent="0.25">
      <c r="A311" s="39" t="s">
        <v>99</v>
      </c>
      <c r="B311" s="14"/>
      <c r="C311" s="32">
        <f>+C312+C315+C324+C327+C330+C333+C336+C339+C318+C321+C342+C345+C348+C351</f>
        <v>10751956.5</v>
      </c>
      <c r="D311" s="32">
        <f>+D312+D315+D324+D327+D330+D333+D336+D339+D318+D321+D342+D345+D348+D351</f>
        <v>2122736.6396376234</v>
      </c>
      <c r="E311" s="32">
        <f>+E312+E315+E324+E327+E330+E333+E336+E339+E318+E321+E342+E345+E348+E351</f>
        <v>1067809.5185773983</v>
      </c>
    </row>
    <row r="312" spans="1:5" ht="15" x14ac:dyDescent="0.25">
      <c r="A312" s="13"/>
      <c r="B312" s="34" t="s">
        <v>11</v>
      </c>
      <c r="C312" s="33">
        <f>((((((((+C313+C314))))))))</f>
        <v>3514191.0999999996</v>
      </c>
      <c r="D312" s="33">
        <f>((((((((+D313+D314))))))))</f>
        <v>820300.95068000001</v>
      </c>
      <c r="E312" s="33">
        <f>((((((((+E313+E314))))))))</f>
        <v>820300.95068000001</v>
      </c>
    </row>
    <row r="313" spans="1:5" ht="15" x14ac:dyDescent="0.25">
      <c r="A313" s="24"/>
      <c r="B313" s="17" t="s">
        <v>6</v>
      </c>
      <c r="C313" s="18">
        <v>860620.3</v>
      </c>
      <c r="D313" s="18">
        <v>318003.07097</v>
      </c>
      <c r="E313" s="18">
        <v>318003.07097</v>
      </c>
    </row>
    <row r="314" spans="1:5" ht="15" x14ac:dyDescent="0.25">
      <c r="A314" s="24"/>
      <c r="B314" s="17" t="s">
        <v>7</v>
      </c>
      <c r="C314" s="18">
        <v>2653570.7999999998</v>
      </c>
      <c r="D314" s="18">
        <v>502297.87970999995</v>
      </c>
      <c r="E314" s="18">
        <v>502297.87970999995</v>
      </c>
    </row>
    <row r="315" spans="1:5" ht="15" x14ac:dyDescent="0.25">
      <c r="A315" s="13"/>
      <c r="B315" s="34" t="s">
        <v>193</v>
      </c>
      <c r="C315" s="33">
        <f>((((((((+C316+C317))))))))</f>
        <v>856.7</v>
      </c>
      <c r="D315" s="33">
        <f>((((((((+D316+D317))))))))</f>
        <v>426.22500000000002</v>
      </c>
      <c r="E315" s="33">
        <f>((((((((+E316+E317))))))))</f>
        <v>142.07499999999999</v>
      </c>
    </row>
    <row r="316" spans="1:5" ht="15" x14ac:dyDescent="0.25">
      <c r="A316" s="24"/>
      <c r="B316" s="17" t="s">
        <v>6</v>
      </c>
      <c r="C316" s="18">
        <v>856.7</v>
      </c>
      <c r="D316" s="18">
        <v>426.22500000000002</v>
      </c>
      <c r="E316" s="18">
        <v>142.07499999999999</v>
      </c>
    </row>
    <row r="317" spans="1:5" ht="15" x14ac:dyDescent="0.25">
      <c r="A317" s="24"/>
      <c r="B317" s="17" t="s">
        <v>7</v>
      </c>
      <c r="C317" s="18">
        <v>0</v>
      </c>
      <c r="D317" s="18">
        <v>0</v>
      </c>
      <c r="E317" s="18">
        <v>0</v>
      </c>
    </row>
    <row r="318" spans="1:5" ht="15" x14ac:dyDescent="0.25">
      <c r="A318" s="24"/>
      <c r="B318" s="34" t="s">
        <v>174</v>
      </c>
      <c r="C318" s="33">
        <f>((((((((+C319+C320))))))))</f>
        <v>164726.29999999996</v>
      </c>
      <c r="D318" s="33">
        <f>((((((((+D319+D320))))))))</f>
        <v>39297.889619999994</v>
      </c>
      <c r="E318" s="33">
        <f>((((((((+E319+E320))))))))</f>
        <v>23621.466840000001</v>
      </c>
    </row>
    <row r="319" spans="1:5" ht="15" x14ac:dyDescent="0.25">
      <c r="A319" s="24"/>
      <c r="B319" s="17" t="s">
        <v>6</v>
      </c>
      <c r="C319" s="18">
        <v>164726.29999999996</v>
      </c>
      <c r="D319" s="18">
        <v>39297.889619999994</v>
      </c>
      <c r="E319" s="18">
        <v>23621.466840000001</v>
      </c>
    </row>
    <row r="320" spans="1:5" ht="15" x14ac:dyDescent="0.25">
      <c r="A320" s="24"/>
      <c r="B320" s="17" t="s">
        <v>7</v>
      </c>
      <c r="C320" s="18">
        <v>0</v>
      </c>
      <c r="D320" s="18">
        <v>0</v>
      </c>
      <c r="E320" s="18">
        <v>0</v>
      </c>
    </row>
    <row r="321" spans="1:5" ht="15" x14ac:dyDescent="0.25">
      <c r="A321" s="13"/>
      <c r="B321" s="34" t="s">
        <v>100</v>
      </c>
      <c r="C321" s="33">
        <f>((((((((+C322+C323))))))))</f>
        <v>104506.89999999998</v>
      </c>
      <c r="D321" s="33">
        <f>((((((((+D322+D323))))))))</f>
        <v>26360.315549999996</v>
      </c>
      <c r="E321" s="33">
        <f>((((((((+E322+E323))))))))</f>
        <v>8786.7718499999992</v>
      </c>
    </row>
    <row r="322" spans="1:5" ht="15" x14ac:dyDescent="0.25">
      <c r="A322" s="24"/>
      <c r="B322" s="17" t="s">
        <v>6</v>
      </c>
      <c r="C322" s="18">
        <v>104506.89999999998</v>
      </c>
      <c r="D322" s="18">
        <v>26360.315549999996</v>
      </c>
      <c r="E322" s="18">
        <v>8786.7718499999992</v>
      </c>
    </row>
    <row r="323" spans="1:5" ht="15" x14ac:dyDescent="0.25">
      <c r="A323" s="24"/>
      <c r="B323" s="17" t="s">
        <v>7</v>
      </c>
      <c r="C323" s="18">
        <v>0</v>
      </c>
      <c r="D323" s="18">
        <v>0</v>
      </c>
      <c r="E323" s="18">
        <v>0</v>
      </c>
    </row>
    <row r="324" spans="1:5" ht="15" x14ac:dyDescent="0.25">
      <c r="A324" s="13"/>
      <c r="B324" s="36" t="s">
        <v>181</v>
      </c>
      <c r="C324" s="33">
        <f>((((((((+C325+C326))))))))</f>
        <v>125422.49999999999</v>
      </c>
      <c r="D324" s="33">
        <f>((((((((+D325+D326))))))))</f>
        <v>51997.191749999998</v>
      </c>
      <c r="E324" s="33">
        <f>((((((((+E325+E326))))))))</f>
        <v>12701.646881000001</v>
      </c>
    </row>
    <row r="325" spans="1:5" ht="15" x14ac:dyDescent="0.25">
      <c r="A325" s="24"/>
      <c r="B325" s="17" t="s">
        <v>6</v>
      </c>
      <c r="C325" s="18">
        <v>3953.6</v>
      </c>
      <c r="D325" s="18">
        <v>3840.3579900000004</v>
      </c>
      <c r="E325" s="18">
        <v>3840.3579900000004</v>
      </c>
    </row>
    <row r="326" spans="1:5" ht="15" customHeight="1" x14ac:dyDescent="0.25">
      <c r="A326" s="24"/>
      <c r="B326" s="17" t="s">
        <v>7</v>
      </c>
      <c r="C326" s="18">
        <v>121468.89999999998</v>
      </c>
      <c r="D326" s="18">
        <v>48156.833760000001</v>
      </c>
      <c r="E326" s="18">
        <v>8861.2888910000001</v>
      </c>
    </row>
    <row r="327" spans="1:5" ht="15" x14ac:dyDescent="0.25">
      <c r="A327" s="13"/>
      <c r="B327" s="36" t="s">
        <v>180</v>
      </c>
      <c r="C327" s="33">
        <f>((((((((+C328+C329))))))))</f>
        <v>75856.7</v>
      </c>
      <c r="D327" s="33">
        <f>((((((((+D328+D329))))))))</f>
        <v>18401.987712000002</v>
      </c>
      <c r="E327" s="33">
        <f>((((((((+E328+E329))))))))</f>
        <v>12273.986830000002</v>
      </c>
    </row>
    <row r="328" spans="1:5" ht="15" x14ac:dyDescent="0.25">
      <c r="A328" s="24"/>
      <c r="B328" s="17" t="s">
        <v>6</v>
      </c>
      <c r="C328" s="18">
        <v>75856.7</v>
      </c>
      <c r="D328" s="22">
        <v>18401.987712000002</v>
      </c>
      <c r="E328" s="22">
        <v>12273.986830000002</v>
      </c>
    </row>
    <row r="329" spans="1:5" ht="15" x14ac:dyDescent="0.25">
      <c r="A329" s="24"/>
      <c r="B329" s="17" t="s">
        <v>7</v>
      </c>
      <c r="C329" s="18">
        <v>0</v>
      </c>
      <c r="D329" s="18">
        <v>0</v>
      </c>
      <c r="E329" s="18">
        <v>0</v>
      </c>
    </row>
    <row r="330" spans="1:5" ht="15" x14ac:dyDescent="0.25">
      <c r="A330" s="13"/>
      <c r="B330" s="36" t="s">
        <v>179</v>
      </c>
      <c r="C330" s="33">
        <f>((((((((+C331+C332))))))))</f>
        <v>23297.400000000005</v>
      </c>
      <c r="D330" s="33">
        <f>((((((((+D331+D332))))))))</f>
        <v>9316.724259999999</v>
      </c>
      <c r="E330" s="33">
        <f>((((((((+E331+E332))))))))</f>
        <v>5841.8402699999997</v>
      </c>
    </row>
    <row r="331" spans="1:5" ht="15" x14ac:dyDescent="0.25">
      <c r="A331" s="24"/>
      <c r="B331" s="17" t="s">
        <v>6</v>
      </c>
      <c r="C331" s="18">
        <v>23297.400000000005</v>
      </c>
      <c r="D331" s="18">
        <v>9316.724259999999</v>
      </c>
      <c r="E331" s="18">
        <v>5841.8402699999997</v>
      </c>
    </row>
    <row r="332" spans="1:5" ht="15" x14ac:dyDescent="0.25">
      <c r="A332" s="24"/>
      <c r="B332" s="17" t="s">
        <v>7</v>
      </c>
      <c r="C332" s="18">
        <v>0</v>
      </c>
      <c r="D332" s="18">
        <v>0</v>
      </c>
      <c r="E332" s="18">
        <v>0</v>
      </c>
    </row>
    <row r="333" spans="1:5" ht="15" x14ac:dyDescent="0.25">
      <c r="A333" s="13"/>
      <c r="B333" s="36" t="s">
        <v>178</v>
      </c>
      <c r="C333" s="33">
        <f>((((((((+C334+C335))))))))</f>
        <v>18466.099999999995</v>
      </c>
      <c r="D333" s="33">
        <f>((((((((+D334+D335))))))))</f>
        <v>8873.0192200000001</v>
      </c>
      <c r="E333" s="33">
        <f>((((((((+E334+E335))))))))</f>
        <v>7821.4234699999997</v>
      </c>
    </row>
    <row r="334" spans="1:5" ht="15" x14ac:dyDescent="0.25">
      <c r="A334" s="24"/>
      <c r="B334" s="17" t="s">
        <v>6</v>
      </c>
      <c r="C334" s="18">
        <v>18466.099999999995</v>
      </c>
      <c r="D334" s="18">
        <v>8873.0192200000001</v>
      </c>
      <c r="E334" s="18">
        <v>7821.4234699999997</v>
      </c>
    </row>
    <row r="335" spans="1:5" ht="15" x14ac:dyDescent="0.25">
      <c r="A335" s="24"/>
      <c r="B335" s="17" t="s">
        <v>7</v>
      </c>
      <c r="C335" s="18">
        <v>0</v>
      </c>
      <c r="D335" s="18">
        <v>0</v>
      </c>
      <c r="E335" s="18">
        <v>0</v>
      </c>
    </row>
    <row r="336" spans="1:5" ht="15" x14ac:dyDescent="0.25">
      <c r="A336" s="13"/>
      <c r="B336" s="36" t="s">
        <v>177</v>
      </c>
      <c r="C336" s="33">
        <f>((((((((+C337+C338))))))))</f>
        <v>15054.7</v>
      </c>
      <c r="D336" s="33">
        <f>((((((((+D337+D338))))))))</f>
        <v>7529.630470000001</v>
      </c>
      <c r="E336" s="33">
        <f>((((((((+E337+E338))))))))</f>
        <v>5450.5921300000009</v>
      </c>
    </row>
    <row r="337" spans="1:5" ht="15" x14ac:dyDescent="0.25">
      <c r="A337" s="24"/>
      <c r="B337" s="17" t="s">
        <v>6</v>
      </c>
      <c r="C337" s="18">
        <v>15054.7</v>
      </c>
      <c r="D337" s="18">
        <v>7529.630470000001</v>
      </c>
      <c r="E337" s="18">
        <v>5450.5921300000009</v>
      </c>
    </row>
    <row r="338" spans="1:5" ht="15" x14ac:dyDescent="0.25">
      <c r="A338" s="24"/>
      <c r="B338" s="17" t="s">
        <v>7</v>
      </c>
      <c r="C338" s="18">
        <v>0</v>
      </c>
      <c r="D338" s="18">
        <v>0</v>
      </c>
      <c r="E338" s="18">
        <v>0</v>
      </c>
    </row>
    <row r="339" spans="1:5" ht="15" x14ac:dyDescent="0.25">
      <c r="A339" s="13"/>
      <c r="B339" s="38" t="s">
        <v>176</v>
      </c>
      <c r="C339" s="33">
        <f>((((((((+C340+C341))))))))</f>
        <v>209651.4</v>
      </c>
      <c r="D339" s="33">
        <f>((((((((+D340+D341))))))))</f>
        <v>82658.477467999997</v>
      </c>
      <c r="E339" s="33">
        <f>((((((((+E340+E341))))))))</f>
        <v>49017.253057999995</v>
      </c>
    </row>
    <row r="340" spans="1:5" ht="15" x14ac:dyDescent="0.25">
      <c r="A340" s="24"/>
      <c r="B340" s="17" t="s">
        <v>6</v>
      </c>
      <c r="C340" s="18">
        <v>206295.9</v>
      </c>
      <c r="D340" s="18">
        <v>79302.952217999991</v>
      </c>
      <c r="E340" s="18">
        <v>45661.727807999996</v>
      </c>
    </row>
    <row r="341" spans="1:5" ht="14.25" customHeight="1" x14ac:dyDescent="0.25">
      <c r="A341" s="24"/>
      <c r="B341" s="17" t="s">
        <v>7</v>
      </c>
      <c r="C341" s="18">
        <v>3355.5</v>
      </c>
      <c r="D341" s="18">
        <v>3355.5252500000001</v>
      </c>
      <c r="E341" s="18">
        <v>3355.5252500000001</v>
      </c>
    </row>
    <row r="342" spans="1:5" ht="15" x14ac:dyDescent="0.25">
      <c r="A342" s="24"/>
      <c r="B342" s="36" t="s">
        <v>175</v>
      </c>
      <c r="C342" s="33">
        <f>((((((((+C343+C344))))))))</f>
        <v>404743.8</v>
      </c>
      <c r="D342" s="33">
        <f>((((((((+D343+D344))))))))</f>
        <v>190310.06143662339</v>
      </c>
      <c r="E342" s="33">
        <f>((((((((+E343+E344))))))))</f>
        <v>15862.325938398266</v>
      </c>
    </row>
    <row r="343" spans="1:5" ht="15" x14ac:dyDescent="0.25">
      <c r="A343" s="24"/>
      <c r="B343" s="17" t="s">
        <v>6</v>
      </c>
      <c r="C343" s="18">
        <v>110853.3</v>
      </c>
      <c r="D343" s="18">
        <v>47304.772006623389</v>
      </c>
      <c r="E343" s="18">
        <v>14452.759088398267</v>
      </c>
    </row>
    <row r="344" spans="1:5" ht="15" x14ac:dyDescent="0.25">
      <c r="A344" s="24"/>
      <c r="B344" s="17" t="s">
        <v>7</v>
      </c>
      <c r="C344" s="18">
        <v>293890.5</v>
      </c>
      <c r="D344" s="18">
        <v>143005.28943</v>
      </c>
      <c r="E344" s="18">
        <v>1409.5668500000002</v>
      </c>
    </row>
    <row r="345" spans="1:5" ht="15" x14ac:dyDescent="0.25">
      <c r="A345" s="13"/>
      <c r="B345" s="34" t="s">
        <v>171</v>
      </c>
      <c r="C345" s="33">
        <f>((((((((+C346+C347))))))))</f>
        <v>12792.399999999998</v>
      </c>
      <c r="D345" s="33">
        <f>((((((((+D346+D347))))))))</f>
        <v>2664.9</v>
      </c>
      <c r="E345" s="33">
        <f>((((((((+E346+E347))))))))</f>
        <v>2664.9</v>
      </c>
    </row>
    <row r="346" spans="1:5" ht="15" x14ac:dyDescent="0.25">
      <c r="A346" s="24"/>
      <c r="B346" s="17" t="s">
        <v>6</v>
      </c>
      <c r="C346" s="18">
        <v>12792.399999999998</v>
      </c>
      <c r="D346" s="18">
        <v>2664.9</v>
      </c>
      <c r="E346" s="18">
        <v>2664.9</v>
      </c>
    </row>
    <row r="347" spans="1:5" ht="15" x14ac:dyDescent="0.25">
      <c r="A347" s="24"/>
      <c r="B347" s="17" t="s">
        <v>7</v>
      </c>
      <c r="C347" s="18">
        <v>0</v>
      </c>
      <c r="D347" s="18">
        <v>0</v>
      </c>
      <c r="E347" s="18">
        <v>0</v>
      </c>
    </row>
    <row r="348" spans="1:5" ht="15" x14ac:dyDescent="0.25">
      <c r="A348" s="24"/>
      <c r="B348" s="34" t="s">
        <v>194</v>
      </c>
      <c r="C348" s="33">
        <f>((((((((+C349+C350))))))))</f>
        <v>4234.5</v>
      </c>
      <c r="D348" s="33">
        <f>((((((((+D349+D350))))))))</f>
        <v>471.57210909090907</v>
      </c>
      <c r="E348" s="33">
        <f>((((((((+E349+E350))))))))</f>
        <v>261.08764000000002</v>
      </c>
    </row>
    <row r="349" spans="1:5" ht="15" x14ac:dyDescent="0.25">
      <c r="A349" s="24"/>
      <c r="B349" s="17" t="s">
        <v>6</v>
      </c>
      <c r="C349" s="18">
        <v>4234.5</v>
      </c>
      <c r="D349" s="18">
        <v>471.57210909090907</v>
      </c>
      <c r="E349" s="18">
        <v>261.08764000000002</v>
      </c>
    </row>
    <row r="350" spans="1:5" ht="15" x14ac:dyDescent="0.25">
      <c r="A350" s="24"/>
      <c r="B350" s="17" t="s">
        <v>7</v>
      </c>
      <c r="C350" s="18">
        <v>0</v>
      </c>
      <c r="D350" s="18">
        <v>0</v>
      </c>
      <c r="E350" s="18">
        <v>0</v>
      </c>
    </row>
    <row r="351" spans="1:5" ht="15" x14ac:dyDescent="0.25">
      <c r="A351" s="24"/>
      <c r="B351" s="34" t="s">
        <v>195</v>
      </c>
      <c r="C351" s="33">
        <f>((((((((+C352+C353))))))))</f>
        <v>6078156.0000000009</v>
      </c>
      <c r="D351" s="33">
        <f>((((((((+D352+D353))))))))</f>
        <v>864127.69436190918</v>
      </c>
      <c r="E351" s="33">
        <f>((((((((+E352+E353))))))))</f>
        <v>103063.19799000002</v>
      </c>
    </row>
    <row r="352" spans="1:5" ht="15" x14ac:dyDescent="0.25">
      <c r="A352" s="24"/>
      <c r="B352" s="17" t="s">
        <v>6</v>
      </c>
      <c r="C352" s="18">
        <v>4387851.4000000004</v>
      </c>
      <c r="D352" s="18">
        <v>694817.3493619092</v>
      </c>
      <c r="E352" s="18">
        <v>103063.19799000002</v>
      </c>
    </row>
    <row r="353" spans="1:5" ht="15" x14ac:dyDescent="0.25">
      <c r="A353" s="24"/>
      <c r="B353" s="17" t="s">
        <v>7</v>
      </c>
      <c r="C353" s="18">
        <v>1690304.6000000003</v>
      </c>
      <c r="D353" s="18">
        <v>169310.345</v>
      </c>
      <c r="E353" s="18">
        <v>0</v>
      </c>
    </row>
    <row r="354" spans="1:5" ht="15" x14ac:dyDescent="0.25">
      <c r="A354" s="39" t="s">
        <v>101</v>
      </c>
      <c r="B354" s="14"/>
      <c r="C354" s="32">
        <f>C355+C358+C361+C364</f>
        <v>722000.13476000004</v>
      </c>
      <c r="D354" s="32">
        <f>D355+D358+D361+D364</f>
        <v>53069.876990000012</v>
      </c>
      <c r="E354" s="32">
        <f>E355+E358+E361+E364</f>
        <v>52951.42399000001</v>
      </c>
    </row>
    <row r="355" spans="1:5" ht="15" x14ac:dyDescent="0.25">
      <c r="A355" s="39"/>
      <c r="B355" s="34" t="s">
        <v>11</v>
      </c>
      <c r="C355" s="33">
        <f>((((((((+C356+C357))))))))</f>
        <v>63999.02276</v>
      </c>
      <c r="D355" s="33">
        <f>((((((((+D356+D357))))))))</f>
        <v>25966.668280000002</v>
      </c>
      <c r="E355" s="33">
        <f>((((((((+E356+E357))))))))</f>
        <v>25966.668280000002</v>
      </c>
    </row>
    <row r="356" spans="1:5" ht="15" x14ac:dyDescent="0.25">
      <c r="A356" s="24"/>
      <c r="B356" s="17" t="s">
        <v>6</v>
      </c>
      <c r="C356" s="18">
        <v>63999.02276</v>
      </c>
      <c r="D356" s="18">
        <v>25966.668280000002</v>
      </c>
      <c r="E356" s="18">
        <v>25966.668280000002</v>
      </c>
    </row>
    <row r="357" spans="1:5" ht="15" x14ac:dyDescent="0.25">
      <c r="A357" s="24"/>
      <c r="B357" s="17" t="s">
        <v>7</v>
      </c>
      <c r="C357" s="18">
        <v>0</v>
      </c>
      <c r="D357" s="18">
        <v>0</v>
      </c>
      <c r="E357" s="18">
        <v>0</v>
      </c>
    </row>
    <row r="358" spans="1:5" ht="15" x14ac:dyDescent="0.25">
      <c r="A358" s="23"/>
      <c r="B358" s="34" t="s">
        <v>102</v>
      </c>
      <c r="C358" s="33">
        <f>((((((((+C359+C360))))))))</f>
        <v>36.158999999999999</v>
      </c>
      <c r="D358" s="33">
        <f>((((((((+D359+D360))))))))</f>
        <v>30.734999999999999</v>
      </c>
      <c r="E358" s="33">
        <f>((((((((+E359+E360))))))))</f>
        <v>5.1929999999999996</v>
      </c>
    </row>
    <row r="359" spans="1:5" ht="15" x14ac:dyDescent="0.25">
      <c r="A359" s="24"/>
      <c r="B359" s="17" t="s">
        <v>6</v>
      </c>
      <c r="C359" s="18">
        <v>36.158999999999999</v>
      </c>
      <c r="D359" s="18">
        <v>30.734999999999999</v>
      </c>
      <c r="E359" s="18">
        <v>5.1929999999999996</v>
      </c>
    </row>
    <row r="360" spans="1:5" ht="15" x14ac:dyDescent="0.25">
      <c r="A360" s="24"/>
      <c r="B360" s="17" t="s">
        <v>7</v>
      </c>
      <c r="C360" s="18">
        <v>0</v>
      </c>
      <c r="D360" s="18">
        <v>0</v>
      </c>
      <c r="E360" s="18">
        <v>0</v>
      </c>
    </row>
    <row r="361" spans="1:5" ht="15" x14ac:dyDescent="0.25">
      <c r="A361" s="23"/>
      <c r="B361" s="34" t="s">
        <v>103</v>
      </c>
      <c r="C361" s="33">
        <f>((((((((+C362+C363))))))))</f>
        <v>651081.80000000005</v>
      </c>
      <c r="D361" s="33">
        <f>((((((((+D362+D363))))))))</f>
        <v>26592.043710000009</v>
      </c>
      <c r="E361" s="33">
        <f>((((((((+E362+E363))))))))</f>
        <v>26592.043710000009</v>
      </c>
    </row>
    <row r="362" spans="1:5" ht="15" x14ac:dyDescent="0.25">
      <c r="A362" s="24"/>
      <c r="B362" s="17" t="s">
        <v>6</v>
      </c>
      <c r="C362" s="18">
        <v>651081.80000000005</v>
      </c>
      <c r="D362" s="18">
        <v>26592.043710000009</v>
      </c>
      <c r="E362" s="18">
        <v>26592.043710000009</v>
      </c>
    </row>
    <row r="363" spans="1:5" ht="15" x14ac:dyDescent="0.25">
      <c r="A363" s="24"/>
      <c r="B363" s="17" t="s">
        <v>7</v>
      </c>
      <c r="C363" s="18">
        <v>0</v>
      </c>
      <c r="D363" s="18">
        <v>0</v>
      </c>
      <c r="E363" s="18">
        <v>0</v>
      </c>
    </row>
    <row r="364" spans="1:5" ht="15" x14ac:dyDescent="0.25">
      <c r="A364" s="23"/>
      <c r="B364" s="34" t="s">
        <v>104</v>
      </c>
      <c r="C364" s="33">
        <f>((((((((+C365+C366))))))))</f>
        <v>6883.1530000000002</v>
      </c>
      <c r="D364" s="33">
        <f>((((((((+D365+D366))))))))</f>
        <v>480.43</v>
      </c>
      <c r="E364" s="33">
        <f>((((((((+E365+E366))))))))</f>
        <v>387.51900000000001</v>
      </c>
    </row>
    <row r="365" spans="1:5" ht="15" x14ac:dyDescent="0.25">
      <c r="A365" s="24"/>
      <c r="B365" s="17" t="s">
        <v>6</v>
      </c>
      <c r="C365" s="18">
        <v>6883.1530000000002</v>
      </c>
      <c r="D365" s="18">
        <v>480.43</v>
      </c>
      <c r="E365" s="18">
        <v>387.51900000000001</v>
      </c>
    </row>
    <row r="366" spans="1:5" s="41" customFormat="1" ht="15" x14ac:dyDescent="0.25">
      <c r="A366" s="24"/>
      <c r="B366" s="17" t="s">
        <v>7</v>
      </c>
      <c r="C366" s="18">
        <v>0</v>
      </c>
      <c r="D366" s="18">
        <v>0</v>
      </c>
      <c r="E366" s="18">
        <v>0</v>
      </c>
    </row>
    <row r="367" spans="1:5" s="41" customFormat="1" ht="15" x14ac:dyDescent="0.25">
      <c r="A367" s="39" t="s">
        <v>105</v>
      </c>
      <c r="B367" s="14"/>
      <c r="C367" s="32">
        <f>C368+C371+C374+C377+C380</f>
        <v>25935.621769999998</v>
      </c>
      <c r="D367" s="32">
        <f>D368+D371+D374+D377+D380</f>
        <v>4804.1087299999999</v>
      </c>
      <c r="E367" s="32">
        <f>E368+E371+E374+E377+E380</f>
        <v>2621.1777300000003</v>
      </c>
    </row>
    <row r="368" spans="1:5" s="41" customFormat="1" ht="15" x14ac:dyDescent="0.25">
      <c r="A368" s="23"/>
      <c r="B368" s="34" t="s">
        <v>11</v>
      </c>
      <c r="C368" s="33">
        <f>((((((((+C369+C370))))))))</f>
        <v>11307.5</v>
      </c>
      <c r="D368" s="33">
        <f>((((((((+D369+D370))))))))</f>
        <v>1000.18866</v>
      </c>
      <c r="E368" s="33">
        <f>((((((((+E369+E370))))))))</f>
        <v>1000.18866</v>
      </c>
    </row>
    <row r="369" spans="1:5" ht="15" x14ac:dyDescent="0.25">
      <c r="A369" s="24"/>
      <c r="B369" s="17" t="s">
        <v>6</v>
      </c>
      <c r="C369" s="18">
        <v>11307.5</v>
      </c>
      <c r="D369" s="18">
        <v>1000.18866</v>
      </c>
      <c r="E369" s="18">
        <v>1000.18866</v>
      </c>
    </row>
    <row r="370" spans="1:5" ht="15" x14ac:dyDescent="0.25">
      <c r="A370" s="24"/>
      <c r="B370" s="17" t="s">
        <v>7</v>
      </c>
      <c r="C370" s="18">
        <v>0</v>
      </c>
      <c r="D370" s="18">
        <v>0</v>
      </c>
      <c r="E370" s="18">
        <v>0</v>
      </c>
    </row>
    <row r="371" spans="1:5" ht="15" x14ac:dyDescent="0.25">
      <c r="A371" s="23"/>
      <c r="B371" s="34" t="s">
        <v>106</v>
      </c>
      <c r="C371" s="33">
        <f>((((((((+C372+C373))))))))</f>
        <v>748.9</v>
      </c>
      <c r="D371" s="33">
        <f>((((((((+D372+D373))))))))</f>
        <v>70.817999999999998</v>
      </c>
      <c r="E371" s="33">
        <f>((((((((+E372+E373))))))))</f>
        <v>69.966999999999999</v>
      </c>
    </row>
    <row r="372" spans="1:5" ht="15" x14ac:dyDescent="0.25">
      <c r="A372" s="24"/>
      <c r="B372" s="17" t="s">
        <v>6</v>
      </c>
      <c r="C372" s="18">
        <v>748.9</v>
      </c>
      <c r="D372" s="18">
        <v>70.817999999999998</v>
      </c>
      <c r="E372" s="18">
        <v>69.966999999999999</v>
      </c>
    </row>
    <row r="373" spans="1:5" ht="15" x14ac:dyDescent="0.25">
      <c r="A373" s="24"/>
      <c r="B373" s="17" t="s">
        <v>7</v>
      </c>
      <c r="C373" s="18">
        <v>0</v>
      </c>
      <c r="D373" s="18">
        <v>0</v>
      </c>
      <c r="E373" s="18">
        <v>0</v>
      </c>
    </row>
    <row r="374" spans="1:5" ht="15" x14ac:dyDescent="0.25">
      <c r="A374" s="23"/>
      <c r="B374" s="34" t="s">
        <v>107</v>
      </c>
      <c r="C374" s="33">
        <f>((((((((+C375+C376))))))))</f>
        <v>8663.4</v>
      </c>
      <c r="D374" s="33">
        <f>((((((((+D375+D376))))))))</f>
        <v>2273.0590000000002</v>
      </c>
      <c r="E374" s="33">
        <f>((((((((+E375+E376))))))))</f>
        <v>226.374</v>
      </c>
    </row>
    <row r="375" spans="1:5" ht="15" x14ac:dyDescent="0.25">
      <c r="A375" s="24"/>
      <c r="B375" s="17" t="s">
        <v>6</v>
      </c>
      <c r="C375" s="18">
        <v>8663.4</v>
      </c>
      <c r="D375" s="18">
        <v>2273.0590000000002</v>
      </c>
      <c r="E375" s="18">
        <v>226.374</v>
      </c>
    </row>
    <row r="376" spans="1:5" ht="15" x14ac:dyDescent="0.25">
      <c r="A376" s="24"/>
      <c r="B376" s="17" t="s">
        <v>7</v>
      </c>
      <c r="C376" s="18">
        <v>0</v>
      </c>
      <c r="D376" s="18">
        <v>0</v>
      </c>
      <c r="E376" s="18">
        <v>0</v>
      </c>
    </row>
    <row r="377" spans="1:5" ht="15" x14ac:dyDescent="0.25">
      <c r="A377" s="23"/>
      <c r="B377" s="34" t="s">
        <v>108</v>
      </c>
      <c r="C377" s="33">
        <f>((((((((+C378+C379))))))))</f>
        <v>1035.376</v>
      </c>
      <c r="D377" s="33">
        <f>((((((((+D378+D379))))))))</f>
        <v>336.91</v>
      </c>
      <c r="E377" s="33">
        <f>((((((((+E378+E379))))))))</f>
        <v>201.51499999999999</v>
      </c>
    </row>
    <row r="378" spans="1:5" ht="15" x14ac:dyDescent="0.25">
      <c r="A378" s="24"/>
      <c r="B378" s="17" t="s">
        <v>6</v>
      </c>
      <c r="C378" s="18">
        <v>1035.376</v>
      </c>
      <c r="D378" s="18">
        <v>336.91</v>
      </c>
      <c r="E378" s="18">
        <v>201.51499999999999</v>
      </c>
    </row>
    <row r="379" spans="1:5" ht="15" x14ac:dyDescent="0.25">
      <c r="A379" s="24"/>
      <c r="B379" s="17" t="s">
        <v>7</v>
      </c>
      <c r="C379" s="18">
        <v>0</v>
      </c>
      <c r="D379" s="18">
        <v>0</v>
      </c>
      <c r="E379" s="18">
        <v>0</v>
      </c>
    </row>
    <row r="380" spans="1:5" ht="15" x14ac:dyDescent="0.25">
      <c r="A380" s="23"/>
      <c r="B380" s="34" t="s">
        <v>170</v>
      </c>
      <c r="C380" s="33">
        <f>((((((((+C381+C382))))))))</f>
        <v>4180.4457700000003</v>
      </c>
      <c r="D380" s="33">
        <f>((((((((+D381+D382))))))))</f>
        <v>1123.1330700000001</v>
      </c>
      <c r="E380" s="33">
        <f>((((((((+E381+E382))))))))</f>
        <v>1123.1330700000001</v>
      </c>
    </row>
    <row r="381" spans="1:5" ht="13.5" customHeight="1" x14ac:dyDescent="0.25">
      <c r="A381" s="24"/>
      <c r="B381" s="17" t="s">
        <v>6</v>
      </c>
      <c r="C381" s="18">
        <v>4180.4457700000003</v>
      </c>
      <c r="D381" s="18">
        <v>1123.1330700000001</v>
      </c>
      <c r="E381" s="18">
        <v>1123.1330700000001</v>
      </c>
    </row>
    <row r="382" spans="1:5" ht="15" x14ac:dyDescent="0.25">
      <c r="A382" s="24"/>
      <c r="B382" s="17" t="s">
        <v>7</v>
      </c>
      <c r="C382" s="18">
        <v>0</v>
      </c>
      <c r="D382" s="18">
        <v>0</v>
      </c>
      <c r="E382" s="18">
        <v>0</v>
      </c>
    </row>
    <row r="383" spans="1:5" ht="15" x14ac:dyDescent="0.25">
      <c r="A383" s="39" t="s">
        <v>109</v>
      </c>
      <c r="B383" s="14"/>
      <c r="C383" s="32">
        <f>((((+C384+C387+C390+C393))))</f>
        <v>1591271.9650000001</v>
      </c>
      <c r="D383" s="32">
        <f>((((+D384+D387+D390+D393))))</f>
        <v>742322.47011999995</v>
      </c>
      <c r="E383" s="32">
        <f>((((+E384+E387+E390+E393))))</f>
        <v>532992.42483999988</v>
      </c>
    </row>
    <row r="384" spans="1:5" ht="16.5" customHeight="1" x14ac:dyDescent="0.25">
      <c r="A384" s="23"/>
      <c r="B384" s="34" t="s">
        <v>11</v>
      </c>
      <c r="C384" s="33">
        <f>((((((((+C385+C386))))))))</f>
        <v>1484125.8</v>
      </c>
      <c r="D384" s="33">
        <f>((((((((+D385+D386))))))))</f>
        <v>701335.83643999998</v>
      </c>
      <c r="E384" s="33">
        <f>((((((((+E385+E386))))))))</f>
        <v>492405.7379999999</v>
      </c>
    </row>
    <row r="385" spans="1:5" ht="15" x14ac:dyDescent="0.25">
      <c r="A385" s="24"/>
      <c r="B385" s="17" t="s">
        <v>6</v>
      </c>
      <c r="C385" s="18">
        <v>1348422.6</v>
      </c>
      <c r="D385" s="18">
        <v>649030.82094000001</v>
      </c>
      <c r="E385" s="18">
        <v>440100.72249999992</v>
      </c>
    </row>
    <row r="386" spans="1:5" ht="15" x14ac:dyDescent="0.25">
      <c r="A386" s="24"/>
      <c r="B386" s="17" t="s">
        <v>7</v>
      </c>
      <c r="C386" s="18">
        <v>135703.20000000001</v>
      </c>
      <c r="D386" s="18">
        <v>52305.015500000001</v>
      </c>
      <c r="E386" s="18">
        <v>52305.015500000001</v>
      </c>
    </row>
    <row r="387" spans="1:5" ht="15" x14ac:dyDescent="0.25">
      <c r="A387" s="23"/>
      <c r="B387" s="34" t="s">
        <v>110</v>
      </c>
      <c r="C387" s="33">
        <f>((((((((+C388+C389))))))))</f>
        <v>34993.264999999999</v>
      </c>
      <c r="D387" s="33">
        <f>((((((((+D388+D389))))))))</f>
        <v>34993.264999999999</v>
      </c>
      <c r="E387" s="33">
        <f>((((((((+E388+E389))))))))</f>
        <v>34993.264999999999</v>
      </c>
    </row>
    <row r="388" spans="1:5" ht="15" x14ac:dyDescent="0.25">
      <c r="A388" s="24"/>
      <c r="B388" s="17" t="s">
        <v>6</v>
      </c>
      <c r="C388" s="18">
        <v>34993.264999999999</v>
      </c>
      <c r="D388" s="18">
        <v>34993.264999999999</v>
      </c>
      <c r="E388" s="18">
        <v>34993.264999999999</v>
      </c>
    </row>
    <row r="389" spans="1:5" ht="15" x14ac:dyDescent="0.25">
      <c r="A389" s="24"/>
      <c r="B389" s="17" t="s">
        <v>7</v>
      </c>
      <c r="C389" s="18">
        <v>0</v>
      </c>
      <c r="D389" s="18">
        <v>0</v>
      </c>
      <c r="E389" s="18">
        <v>0</v>
      </c>
    </row>
    <row r="390" spans="1:5" ht="15.75" customHeight="1" x14ac:dyDescent="0.25">
      <c r="A390" s="23"/>
      <c r="B390" s="34" t="s">
        <v>111</v>
      </c>
      <c r="C390" s="33">
        <f>((((((((+C391+C392))))))))</f>
        <v>69535.3</v>
      </c>
      <c r="D390" s="33">
        <f>((((((((+D391+D392))))))))</f>
        <v>5027.2323099999994</v>
      </c>
      <c r="E390" s="33">
        <f>((((((((+E391+E392))))))))</f>
        <v>4627.2854699999998</v>
      </c>
    </row>
    <row r="391" spans="1:5" ht="15" x14ac:dyDescent="0.25">
      <c r="A391" s="24"/>
      <c r="B391" s="17" t="s">
        <v>6</v>
      </c>
      <c r="C391" s="18">
        <v>69535.3</v>
      </c>
      <c r="D391" s="18">
        <v>5027.2323099999994</v>
      </c>
      <c r="E391" s="18">
        <v>4627.2854699999998</v>
      </c>
    </row>
    <row r="392" spans="1:5" ht="15" x14ac:dyDescent="0.25">
      <c r="A392" s="24"/>
      <c r="B392" s="17" t="s">
        <v>7</v>
      </c>
      <c r="C392" s="18">
        <v>0</v>
      </c>
      <c r="D392" s="18">
        <v>0</v>
      </c>
      <c r="E392" s="18">
        <v>0</v>
      </c>
    </row>
    <row r="393" spans="1:5" ht="15" customHeight="1" x14ac:dyDescent="0.25">
      <c r="A393" s="23"/>
      <c r="B393" s="34" t="s">
        <v>112</v>
      </c>
      <c r="C393" s="33">
        <f>((((((((+C394+C395))))))))</f>
        <v>2617.6</v>
      </c>
      <c r="D393" s="33">
        <f>((((((((+D394+D395))))))))</f>
        <v>966.13636999999994</v>
      </c>
      <c r="E393" s="33">
        <f>((((((((+E394+E395))))))))</f>
        <v>966.13636999999994</v>
      </c>
    </row>
    <row r="394" spans="1:5" ht="15" x14ac:dyDescent="0.25">
      <c r="A394" s="24"/>
      <c r="B394" s="17" t="s">
        <v>6</v>
      </c>
      <c r="C394" s="18">
        <v>2617.6</v>
      </c>
      <c r="D394" s="18">
        <v>966.13636999999994</v>
      </c>
      <c r="E394" s="18">
        <v>966.13636999999994</v>
      </c>
    </row>
    <row r="395" spans="1:5" ht="15" x14ac:dyDescent="0.25">
      <c r="A395" s="24"/>
      <c r="B395" s="17" t="s">
        <v>7</v>
      </c>
      <c r="C395" s="18">
        <v>0</v>
      </c>
      <c r="D395" s="18">
        <v>0</v>
      </c>
      <c r="E395" s="18">
        <v>0</v>
      </c>
    </row>
    <row r="396" spans="1:5" ht="15" x14ac:dyDescent="0.25">
      <c r="A396" s="39" t="s">
        <v>113</v>
      </c>
      <c r="B396" s="14"/>
      <c r="C396" s="33">
        <f>(+C397+C400+C403+C406+C409+C412+C415+C418+C421)</f>
        <v>4609892.0080000004</v>
      </c>
      <c r="D396" s="33">
        <f>(+D397+D400+D403+D406+D409+D412+D415+D418+D421)</f>
        <v>2257839.9580800007</v>
      </c>
      <c r="E396" s="33">
        <f>(+E397+E400+E403+E406+E409+E412+E415+E418+E421)</f>
        <v>881378.98260999983</v>
      </c>
    </row>
    <row r="397" spans="1:5" ht="15" x14ac:dyDescent="0.25">
      <c r="A397" s="23"/>
      <c r="B397" s="34" t="s">
        <v>11</v>
      </c>
      <c r="C397" s="33">
        <f>((((((((+C398+C399))))))))</f>
        <v>2455.873</v>
      </c>
      <c r="D397" s="33">
        <f>((((((((+D398+D399))))))))</f>
        <v>1393.6247599999999</v>
      </c>
      <c r="E397" s="33">
        <f>((((((((+E398+E399))))))))</f>
        <v>1348.2134199999998</v>
      </c>
    </row>
    <row r="398" spans="1:5" ht="15" x14ac:dyDescent="0.25">
      <c r="A398" s="24"/>
      <c r="B398" s="17" t="s">
        <v>6</v>
      </c>
      <c r="C398" s="18">
        <v>2455.873</v>
      </c>
      <c r="D398" s="18">
        <v>1393.6247599999999</v>
      </c>
      <c r="E398" s="18">
        <v>1348.2134199999998</v>
      </c>
    </row>
    <row r="399" spans="1:5" ht="15" x14ac:dyDescent="0.25">
      <c r="A399" s="24"/>
      <c r="B399" s="17" t="s">
        <v>7</v>
      </c>
      <c r="C399" s="18">
        <v>0</v>
      </c>
      <c r="D399" s="18">
        <v>0</v>
      </c>
      <c r="E399" s="18">
        <v>0</v>
      </c>
    </row>
    <row r="400" spans="1:5" ht="15" x14ac:dyDescent="0.25">
      <c r="A400" s="23"/>
      <c r="B400" s="34" t="s">
        <v>114</v>
      </c>
      <c r="C400" s="33">
        <f>((((((((+C401+C402))))))))</f>
        <v>25158.134999999998</v>
      </c>
      <c r="D400" s="33">
        <f>((((((((+D401+D402))))))))</f>
        <v>25158.134999999998</v>
      </c>
      <c r="E400" s="33">
        <f>((((((((+E401+E402))))))))</f>
        <v>24020.428680000001</v>
      </c>
    </row>
    <row r="401" spans="1:5" ht="15" x14ac:dyDescent="0.25">
      <c r="A401" s="24"/>
      <c r="B401" s="17" t="s">
        <v>6</v>
      </c>
      <c r="C401" s="18">
        <v>25158.134999999998</v>
      </c>
      <c r="D401" s="18">
        <v>25158.134999999998</v>
      </c>
      <c r="E401" s="18">
        <v>24020.428680000001</v>
      </c>
    </row>
    <row r="402" spans="1:5" ht="15" x14ac:dyDescent="0.25">
      <c r="A402" s="24"/>
      <c r="B402" s="17" t="s">
        <v>7</v>
      </c>
      <c r="C402" s="18">
        <v>0</v>
      </c>
      <c r="D402" s="18">
        <v>0</v>
      </c>
      <c r="E402" s="18">
        <v>0</v>
      </c>
    </row>
    <row r="403" spans="1:5" ht="15" x14ac:dyDescent="0.25">
      <c r="A403" s="23"/>
      <c r="B403" s="34" t="s">
        <v>115</v>
      </c>
      <c r="C403" s="33">
        <f>((((((((+C404+C405))))))))</f>
        <v>48110.9</v>
      </c>
      <c r="D403" s="33">
        <f>((((((((+D404+D405))))))))</f>
        <v>13969.439</v>
      </c>
      <c r="E403" s="33">
        <f>((((((((+E404+E405))))))))</f>
        <v>13969.439</v>
      </c>
    </row>
    <row r="404" spans="1:5" ht="15" x14ac:dyDescent="0.25">
      <c r="A404" s="24"/>
      <c r="B404" s="17" t="s">
        <v>6</v>
      </c>
      <c r="C404" s="18">
        <v>48110.9</v>
      </c>
      <c r="D404" s="18">
        <v>13969.439</v>
      </c>
      <c r="E404" s="18">
        <v>13969.439</v>
      </c>
    </row>
    <row r="405" spans="1:5" ht="15" x14ac:dyDescent="0.25">
      <c r="A405" s="24"/>
      <c r="B405" s="17" t="s">
        <v>7</v>
      </c>
      <c r="C405" s="18">
        <v>0</v>
      </c>
      <c r="D405" s="18">
        <v>0</v>
      </c>
      <c r="E405" s="18">
        <v>0</v>
      </c>
    </row>
    <row r="406" spans="1:5" ht="15" x14ac:dyDescent="0.25">
      <c r="A406" s="23"/>
      <c r="B406" s="34" t="s">
        <v>116</v>
      </c>
      <c r="C406" s="33">
        <f>((((((((+C407+C408))))))))</f>
        <v>17714.900000000001</v>
      </c>
      <c r="D406" s="33">
        <f>((((((((+D407+D408))))))))</f>
        <v>6121.9889999999996</v>
      </c>
      <c r="E406" s="33">
        <f>((((((((+E407+E408))))))))</f>
        <v>2292.84</v>
      </c>
    </row>
    <row r="407" spans="1:5" ht="15" x14ac:dyDescent="0.25">
      <c r="A407" s="24"/>
      <c r="B407" s="17" t="s">
        <v>6</v>
      </c>
      <c r="C407" s="18">
        <v>17714.900000000001</v>
      </c>
      <c r="D407" s="18">
        <v>6121.9889999999996</v>
      </c>
      <c r="E407" s="18">
        <v>2292.84</v>
      </c>
    </row>
    <row r="408" spans="1:5" ht="15" x14ac:dyDescent="0.25">
      <c r="A408" s="24"/>
      <c r="B408" s="17" t="s">
        <v>7</v>
      </c>
      <c r="C408" s="18">
        <v>0</v>
      </c>
      <c r="D408" s="18">
        <v>0</v>
      </c>
      <c r="E408" s="18">
        <v>0</v>
      </c>
    </row>
    <row r="409" spans="1:5" ht="15" x14ac:dyDescent="0.25">
      <c r="A409" s="23"/>
      <c r="B409" s="34" t="s">
        <v>117</v>
      </c>
      <c r="C409" s="33">
        <f>((((((((+C410+C411))))))))</f>
        <v>180876.7</v>
      </c>
      <c r="D409" s="33">
        <f>((((((((+D410+D411))))))))</f>
        <v>54029.760000000002</v>
      </c>
      <c r="E409" s="33">
        <f>((((((((+E410+E411))))))))</f>
        <v>48274.17</v>
      </c>
    </row>
    <row r="410" spans="1:5" ht="15" x14ac:dyDescent="0.25">
      <c r="A410" s="24"/>
      <c r="B410" s="17" t="s">
        <v>6</v>
      </c>
      <c r="C410" s="18">
        <v>180876.7</v>
      </c>
      <c r="D410" s="18">
        <v>54029.760000000002</v>
      </c>
      <c r="E410" s="18">
        <v>48274.17</v>
      </c>
    </row>
    <row r="411" spans="1:5" ht="15" x14ac:dyDescent="0.25">
      <c r="A411" s="24"/>
      <c r="B411" s="17" t="s">
        <v>7</v>
      </c>
      <c r="C411" s="18">
        <v>0</v>
      </c>
      <c r="D411" s="18">
        <v>0</v>
      </c>
      <c r="E411" s="18">
        <v>0</v>
      </c>
    </row>
    <row r="412" spans="1:5" ht="15" x14ac:dyDescent="0.25">
      <c r="A412" s="23"/>
      <c r="B412" s="34" t="s">
        <v>118</v>
      </c>
      <c r="C412" s="33">
        <f>((((((((+C413+C414))))))))</f>
        <v>4306726.8</v>
      </c>
      <c r="D412" s="33">
        <f>((((((((+D413+D414))))))))</f>
        <v>2156261.3913200004</v>
      </c>
      <c r="E412" s="33">
        <f>((((((((+E413+E414))))))))</f>
        <v>790568.89650999987</v>
      </c>
    </row>
    <row r="413" spans="1:5" ht="15" x14ac:dyDescent="0.25">
      <c r="A413" s="24"/>
      <c r="B413" s="17" t="s">
        <v>6</v>
      </c>
      <c r="C413" s="18">
        <v>2830472.5</v>
      </c>
      <c r="D413" s="18">
        <v>1089927.6638900002</v>
      </c>
      <c r="E413" s="18">
        <v>490197.43878999999</v>
      </c>
    </row>
    <row r="414" spans="1:5" ht="15" x14ac:dyDescent="0.25">
      <c r="A414" s="24"/>
      <c r="B414" s="17" t="s">
        <v>7</v>
      </c>
      <c r="C414" s="18">
        <v>1476254.3</v>
      </c>
      <c r="D414" s="18">
        <v>1066333.72743</v>
      </c>
      <c r="E414" s="18">
        <v>300371.45771999995</v>
      </c>
    </row>
    <row r="415" spans="1:5" ht="15" x14ac:dyDescent="0.25">
      <c r="A415" s="23"/>
      <c r="B415" s="34" t="s">
        <v>119</v>
      </c>
      <c r="C415" s="33">
        <f>((((((((+C416+C417))))))))</f>
        <v>24699.5</v>
      </c>
      <c r="D415" s="33">
        <f>((((((((+D416+D417))))))))</f>
        <v>703.779</v>
      </c>
      <c r="E415" s="33">
        <f>((((((((+E416+E417))))))))</f>
        <v>703.779</v>
      </c>
    </row>
    <row r="416" spans="1:5" ht="15" x14ac:dyDescent="0.25">
      <c r="A416" s="24"/>
      <c r="B416" s="17" t="s">
        <v>6</v>
      </c>
      <c r="C416" s="18">
        <v>2699.5</v>
      </c>
      <c r="D416" s="18">
        <v>703.779</v>
      </c>
      <c r="E416" s="18">
        <v>703.779</v>
      </c>
    </row>
    <row r="417" spans="1:5" ht="15" x14ac:dyDescent="0.25">
      <c r="A417" s="24"/>
      <c r="B417" s="17" t="s">
        <v>7</v>
      </c>
      <c r="C417" s="25">
        <v>22000</v>
      </c>
      <c r="D417" s="18">
        <v>0</v>
      </c>
      <c r="E417" s="18">
        <v>0</v>
      </c>
    </row>
    <row r="418" spans="1:5" ht="15" x14ac:dyDescent="0.25">
      <c r="A418" s="23"/>
      <c r="B418" s="34" t="s">
        <v>120</v>
      </c>
      <c r="C418" s="33">
        <f>((((((((+C419+C420))))))))</f>
        <v>4009.0000000000005</v>
      </c>
      <c r="D418" s="33">
        <f>((((((((+D419+D420))))))))</f>
        <v>152.59800000000001</v>
      </c>
      <c r="E418" s="33">
        <f>((((((((+E419+E420))))))))</f>
        <v>151.97399999999999</v>
      </c>
    </row>
    <row r="419" spans="1:5" ht="15" x14ac:dyDescent="0.25">
      <c r="A419" s="24"/>
      <c r="B419" s="17" t="s">
        <v>6</v>
      </c>
      <c r="C419" s="18">
        <v>4009.0000000000005</v>
      </c>
      <c r="D419" s="18">
        <v>152.59800000000001</v>
      </c>
      <c r="E419" s="18">
        <v>151.97399999999999</v>
      </c>
    </row>
    <row r="420" spans="1:5" ht="15" x14ac:dyDescent="0.25">
      <c r="A420" s="24"/>
      <c r="B420" s="17" t="s">
        <v>7</v>
      </c>
      <c r="C420" s="18">
        <v>0</v>
      </c>
      <c r="D420" s="18">
        <v>0</v>
      </c>
      <c r="E420" s="18">
        <v>0</v>
      </c>
    </row>
    <row r="421" spans="1:5" ht="15" x14ac:dyDescent="0.25">
      <c r="A421" s="24"/>
      <c r="B421" s="34" t="s">
        <v>182</v>
      </c>
      <c r="C421" s="33">
        <f>((((((((+C422+C423))))))))</f>
        <v>140.19999999999999</v>
      </c>
      <c r="D421" s="33">
        <f>((((((((+D422+D423))))))))</f>
        <v>49.241999999999997</v>
      </c>
      <c r="E421" s="33">
        <f>((((((((+E422+E423))))))))</f>
        <v>49.241999999999997</v>
      </c>
    </row>
    <row r="422" spans="1:5" ht="15" x14ac:dyDescent="0.25">
      <c r="A422" s="24"/>
      <c r="B422" s="17" t="s">
        <v>6</v>
      </c>
      <c r="C422" s="18">
        <v>140.19999999999999</v>
      </c>
      <c r="D422" s="18">
        <v>49.241999999999997</v>
      </c>
      <c r="E422" s="18">
        <v>49.241999999999997</v>
      </c>
    </row>
    <row r="423" spans="1:5" ht="15" x14ac:dyDescent="0.25">
      <c r="A423" s="24"/>
      <c r="B423" s="17" t="s">
        <v>7</v>
      </c>
      <c r="C423" s="18">
        <v>0</v>
      </c>
      <c r="D423" s="18">
        <v>0</v>
      </c>
      <c r="E423" s="18">
        <v>0</v>
      </c>
    </row>
    <row r="424" spans="1:5" ht="15" x14ac:dyDescent="0.25">
      <c r="A424" s="39" t="s">
        <v>121</v>
      </c>
      <c r="B424" s="14"/>
      <c r="C424" s="32">
        <f>(C425+C428+C431+C434+C437)</f>
        <v>21032.726000000002</v>
      </c>
      <c r="D424" s="32">
        <f>(D425+D428+D431+D434+D437)</f>
        <v>7908.2397499999988</v>
      </c>
      <c r="E424" s="32">
        <f>(E425+E428+E431+E434+E437)</f>
        <v>5659.6036700000004</v>
      </c>
    </row>
    <row r="425" spans="1:5" ht="15" x14ac:dyDescent="0.25">
      <c r="A425" s="23"/>
      <c r="B425" s="34" t="s">
        <v>11</v>
      </c>
      <c r="C425" s="33">
        <f>((((((((+C426+C427))))))))</f>
        <v>6059.88</v>
      </c>
      <c r="D425" s="33">
        <f>((((((((+D426+D427))))))))</f>
        <v>3503.991</v>
      </c>
      <c r="E425" s="33">
        <f>((((((((+E426+E427))))))))</f>
        <v>3337.0462699999998</v>
      </c>
    </row>
    <row r="426" spans="1:5" ht="15" x14ac:dyDescent="0.25">
      <c r="A426" s="24"/>
      <c r="B426" s="17" t="s">
        <v>6</v>
      </c>
      <c r="C426" s="18">
        <v>6059.88</v>
      </c>
      <c r="D426" s="18">
        <v>3503.991</v>
      </c>
      <c r="E426" s="18">
        <v>3337.0462699999998</v>
      </c>
    </row>
    <row r="427" spans="1:5" ht="15" x14ac:dyDescent="0.25">
      <c r="A427" s="24"/>
      <c r="B427" s="17" t="s">
        <v>7</v>
      </c>
      <c r="C427" s="18">
        <v>0</v>
      </c>
      <c r="D427" s="18">
        <v>0</v>
      </c>
      <c r="E427" s="18">
        <v>0</v>
      </c>
    </row>
    <row r="428" spans="1:5" ht="15" x14ac:dyDescent="0.25">
      <c r="A428" s="23"/>
      <c r="B428" s="34" t="s">
        <v>122</v>
      </c>
      <c r="C428" s="33">
        <f>((((((((+C429+C430))))))))</f>
        <v>4004.884</v>
      </c>
      <c r="D428" s="33">
        <f>((((((((+D429+D430))))))))</f>
        <v>897.39892000000009</v>
      </c>
      <c r="E428" s="33">
        <f>((((((((+E429+E430))))))))</f>
        <v>417.02991999999995</v>
      </c>
    </row>
    <row r="429" spans="1:5" ht="15" x14ac:dyDescent="0.25">
      <c r="A429" s="24"/>
      <c r="B429" s="17" t="s">
        <v>6</v>
      </c>
      <c r="C429" s="26">
        <v>4004.884</v>
      </c>
      <c r="D429" s="27">
        <v>897.39892000000009</v>
      </c>
      <c r="E429" s="27">
        <v>417.02991999999995</v>
      </c>
    </row>
    <row r="430" spans="1:5" ht="15" x14ac:dyDescent="0.25">
      <c r="A430" s="24"/>
      <c r="B430" s="17" t="s">
        <v>7</v>
      </c>
      <c r="C430" s="18">
        <v>0</v>
      </c>
      <c r="D430" s="18">
        <v>0</v>
      </c>
      <c r="E430" s="18">
        <v>0</v>
      </c>
    </row>
    <row r="431" spans="1:5" ht="15" x14ac:dyDescent="0.25">
      <c r="A431" s="23"/>
      <c r="B431" s="34" t="s">
        <v>123</v>
      </c>
      <c r="C431" s="15">
        <f>((((((((+C432+C433))))))))</f>
        <v>9808.4349999999995</v>
      </c>
      <c r="D431" s="15">
        <f>((((((((+D432+D433))))))))</f>
        <v>2936.3910000000001</v>
      </c>
      <c r="E431" s="15">
        <f>((((((((+E432+E433))))))))</f>
        <v>1360.6220000000001</v>
      </c>
    </row>
    <row r="432" spans="1:5" ht="15" x14ac:dyDescent="0.25">
      <c r="A432" s="24"/>
      <c r="B432" s="17" t="s">
        <v>6</v>
      </c>
      <c r="C432" s="18">
        <v>9808.4349999999995</v>
      </c>
      <c r="D432" s="18">
        <v>2936.3910000000001</v>
      </c>
      <c r="E432" s="18">
        <v>1360.6220000000001</v>
      </c>
    </row>
    <row r="433" spans="1:5" ht="15" x14ac:dyDescent="0.25">
      <c r="A433" s="24"/>
      <c r="B433" s="17" t="s">
        <v>7</v>
      </c>
      <c r="C433" s="18">
        <v>0</v>
      </c>
      <c r="D433" s="18">
        <v>0</v>
      </c>
      <c r="E433" s="18">
        <v>0</v>
      </c>
    </row>
    <row r="434" spans="1:5" ht="15" x14ac:dyDescent="0.25">
      <c r="A434" s="23"/>
      <c r="B434" s="40" t="s">
        <v>124</v>
      </c>
      <c r="C434" s="33">
        <f>((((((((+C435+C436))))))))</f>
        <v>208.453</v>
      </c>
      <c r="D434" s="33">
        <f>((((((((+D435+D436))))))))</f>
        <v>45.466999999999999</v>
      </c>
      <c r="E434" s="33">
        <f>((((((((+E435+E436))))))))</f>
        <v>39.850480000000005</v>
      </c>
    </row>
    <row r="435" spans="1:5" ht="15" x14ac:dyDescent="0.25">
      <c r="A435" s="24"/>
      <c r="B435" s="17" t="s">
        <v>6</v>
      </c>
      <c r="C435" s="18">
        <v>208.453</v>
      </c>
      <c r="D435" s="18">
        <v>45.466999999999999</v>
      </c>
      <c r="E435" s="18">
        <v>39.850480000000005</v>
      </c>
    </row>
    <row r="436" spans="1:5" ht="15" x14ac:dyDescent="0.25">
      <c r="A436" s="24"/>
      <c r="B436" s="17" t="s">
        <v>7</v>
      </c>
      <c r="C436" s="18">
        <v>0</v>
      </c>
      <c r="D436" s="18">
        <v>0</v>
      </c>
      <c r="E436" s="18">
        <v>0</v>
      </c>
    </row>
    <row r="437" spans="1:5" ht="15" x14ac:dyDescent="0.25">
      <c r="A437" s="23"/>
      <c r="B437" s="34" t="s">
        <v>125</v>
      </c>
      <c r="C437" s="33">
        <f>((((((((+C438+C439))))))))</f>
        <v>951.07399999999996</v>
      </c>
      <c r="D437" s="33">
        <f>((((((((+D438+D439))))))))</f>
        <v>524.99182999999994</v>
      </c>
      <c r="E437" s="33">
        <f>((((((((+E438+E439))))))))</f>
        <v>505.05500000000001</v>
      </c>
    </row>
    <row r="438" spans="1:5" ht="15" x14ac:dyDescent="0.25">
      <c r="A438" s="24"/>
      <c r="B438" s="17" t="s">
        <v>6</v>
      </c>
      <c r="C438" s="18">
        <v>951.07399999999996</v>
      </c>
      <c r="D438" s="18">
        <v>524.99182999999994</v>
      </c>
      <c r="E438" s="18">
        <v>505.05500000000001</v>
      </c>
    </row>
    <row r="439" spans="1:5" ht="15" x14ac:dyDescent="0.25">
      <c r="A439" s="24"/>
      <c r="B439" s="17" t="s">
        <v>7</v>
      </c>
      <c r="C439" s="18">
        <v>0</v>
      </c>
      <c r="D439" s="18">
        <v>0</v>
      </c>
      <c r="E439" s="18">
        <v>0</v>
      </c>
    </row>
    <row r="440" spans="1:5" ht="15" x14ac:dyDescent="0.25">
      <c r="A440" s="39" t="s">
        <v>127</v>
      </c>
      <c r="B440" s="14"/>
      <c r="C440" s="32">
        <f>(+C441+C444)</f>
        <v>9440.0720000000001</v>
      </c>
      <c r="D440" s="32">
        <f>(+D441+D444)</f>
        <v>4743.9386500000001</v>
      </c>
      <c r="E440" s="32">
        <f>(+E441+E444)</f>
        <v>4688.2885100000003</v>
      </c>
    </row>
    <row r="441" spans="1:5" ht="15" x14ac:dyDescent="0.25">
      <c r="A441" s="23"/>
      <c r="B441" s="34" t="s">
        <v>11</v>
      </c>
      <c r="C441" s="33">
        <f>((((((((+C442+C443))))))))</f>
        <v>4045.5720000000001</v>
      </c>
      <c r="D441" s="33">
        <f>((((((((+D442+D443))))))))</f>
        <v>1537.7386500000005</v>
      </c>
      <c r="E441" s="33">
        <f>((((((((+E442+E443))))))))</f>
        <v>1482.0885100000005</v>
      </c>
    </row>
    <row r="442" spans="1:5" ht="15" x14ac:dyDescent="0.25">
      <c r="A442" s="24"/>
      <c r="B442" s="17" t="s">
        <v>6</v>
      </c>
      <c r="C442" s="18">
        <v>4045.5720000000001</v>
      </c>
      <c r="D442" s="18">
        <v>1537.7386500000005</v>
      </c>
      <c r="E442" s="18">
        <v>1482.0885100000005</v>
      </c>
    </row>
    <row r="443" spans="1:5" ht="15" x14ac:dyDescent="0.25">
      <c r="A443" s="24"/>
      <c r="B443" s="17" t="s">
        <v>7</v>
      </c>
      <c r="C443" s="18">
        <v>0</v>
      </c>
      <c r="D443" s="18">
        <v>0</v>
      </c>
      <c r="E443" s="18">
        <v>0</v>
      </c>
    </row>
    <row r="444" spans="1:5" ht="15" x14ac:dyDescent="0.25">
      <c r="A444" s="23"/>
      <c r="B444" s="34" t="s">
        <v>128</v>
      </c>
      <c r="C444" s="33">
        <f>((((((((+C445+C446))))))))</f>
        <v>5394.5</v>
      </c>
      <c r="D444" s="33">
        <f>((((((((+D445+D446))))))))</f>
        <v>3206.2</v>
      </c>
      <c r="E444" s="33">
        <f>((((((((+E445+E446))))))))</f>
        <v>3206.2</v>
      </c>
    </row>
    <row r="445" spans="1:5" ht="15" x14ac:dyDescent="0.25">
      <c r="A445" s="24"/>
      <c r="B445" s="17" t="s">
        <v>6</v>
      </c>
      <c r="C445" s="18">
        <v>5394.5</v>
      </c>
      <c r="D445" s="18">
        <v>3206.2</v>
      </c>
      <c r="E445" s="18">
        <v>3206.2</v>
      </c>
    </row>
    <row r="446" spans="1:5" ht="14.25" customHeight="1" x14ac:dyDescent="0.25">
      <c r="A446" s="24"/>
      <c r="B446" s="17" t="s">
        <v>7</v>
      </c>
      <c r="C446" s="18">
        <v>0</v>
      </c>
      <c r="D446" s="18">
        <v>0</v>
      </c>
      <c r="E446" s="18">
        <v>0</v>
      </c>
    </row>
    <row r="447" spans="1:5" ht="15" x14ac:dyDescent="0.25">
      <c r="A447" s="39" t="s">
        <v>126</v>
      </c>
      <c r="B447" s="14"/>
      <c r="C447" s="32">
        <f>(+C448)</f>
        <v>764344.79486676399</v>
      </c>
      <c r="D447" s="32">
        <f>(+D448)</f>
        <v>546685.43400000001</v>
      </c>
      <c r="E447" s="32">
        <f>(+E448)</f>
        <v>399620.13374999998</v>
      </c>
    </row>
    <row r="448" spans="1:5" ht="15" x14ac:dyDescent="0.25">
      <c r="A448" s="23"/>
      <c r="B448" s="34" t="s">
        <v>11</v>
      </c>
      <c r="C448" s="33">
        <f>((((((((+C449+C450))))))))</f>
        <v>764344.79486676399</v>
      </c>
      <c r="D448" s="33">
        <f>((((((((+D449+D450))))))))</f>
        <v>546685.43400000001</v>
      </c>
      <c r="E448" s="33">
        <f>((((((((+E449+E450))))))))</f>
        <v>399620.13374999998</v>
      </c>
    </row>
    <row r="449" spans="1:5" ht="15" x14ac:dyDescent="0.25">
      <c r="A449" s="24"/>
      <c r="B449" s="17" t="s">
        <v>6</v>
      </c>
      <c r="C449" s="18">
        <v>764344.79486676399</v>
      </c>
      <c r="D449" s="18">
        <v>546685.43400000001</v>
      </c>
      <c r="E449" s="18">
        <v>399620.13374999998</v>
      </c>
    </row>
    <row r="450" spans="1:5" ht="15" x14ac:dyDescent="0.25">
      <c r="A450" s="24"/>
      <c r="B450" s="17" t="s">
        <v>7</v>
      </c>
      <c r="C450" s="18">
        <v>0</v>
      </c>
      <c r="D450" s="18">
        <v>0</v>
      </c>
      <c r="E450" s="18">
        <v>0</v>
      </c>
    </row>
    <row r="451" spans="1:5" ht="15" customHeight="1" x14ac:dyDescent="0.25">
      <c r="A451" s="56" t="s">
        <v>129</v>
      </c>
      <c r="B451" s="56"/>
      <c r="C451" s="33">
        <f>(+C452)</f>
        <v>461864.34805999999</v>
      </c>
      <c r="D451" s="33">
        <f>(+D452)</f>
        <v>225916.07831000001</v>
      </c>
      <c r="E451" s="33">
        <f>(+E452)</f>
        <v>201903.65596</v>
      </c>
    </row>
    <row r="452" spans="1:5" ht="15" x14ac:dyDescent="0.25">
      <c r="A452" s="23"/>
      <c r="B452" s="34" t="s">
        <v>11</v>
      </c>
      <c r="C452" s="33">
        <f>((((((((+C453+C454))))))))</f>
        <v>461864.34805999999</v>
      </c>
      <c r="D452" s="33">
        <f>((((((((+D453+D454))))))))</f>
        <v>225916.07831000001</v>
      </c>
      <c r="E452" s="33">
        <f>((((((((+E453+E454))))))))</f>
        <v>201903.65596</v>
      </c>
    </row>
    <row r="453" spans="1:5" ht="15" x14ac:dyDescent="0.25">
      <c r="A453" s="24"/>
      <c r="B453" s="17" t="s">
        <v>6</v>
      </c>
      <c r="C453" s="18">
        <v>461864.34805999999</v>
      </c>
      <c r="D453" s="18">
        <v>225916.07831000001</v>
      </c>
      <c r="E453" s="18">
        <v>201903.65596</v>
      </c>
    </row>
    <row r="454" spans="1:5" ht="15" x14ac:dyDescent="0.25">
      <c r="A454" s="24"/>
      <c r="B454" s="17" t="s">
        <v>7</v>
      </c>
      <c r="C454" s="18">
        <v>0</v>
      </c>
      <c r="D454" s="18">
        <v>0</v>
      </c>
      <c r="E454" s="18">
        <v>0</v>
      </c>
    </row>
    <row r="455" spans="1:5" ht="15" x14ac:dyDescent="0.25">
      <c r="A455" s="39" t="s">
        <v>201</v>
      </c>
      <c r="B455" s="14"/>
      <c r="C455" s="33">
        <f>(+C456)</f>
        <v>19695.099999999999</v>
      </c>
      <c r="D455" s="33">
        <f>(+D456)</f>
        <v>4182.7560000000003</v>
      </c>
      <c r="E455" s="33">
        <f>(+E456)</f>
        <v>4182.7560000000003</v>
      </c>
    </row>
    <row r="456" spans="1:5" ht="15" x14ac:dyDescent="0.25">
      <c r="A456" s="23"/>
      <c r="B456" s="34" t="s">
        <v>11</v>
      </c>
      <c r="C456" s="33">
        <f>((((((((+C457+C458))))))))</f>
        <v>19695.099999999999</v>
      </c>
      <c r="D456" s="33">
        <f>((((((((+D457+D458))))))))</f>
        <v>4182.7560000000003</v>
      </c>
      <c r="E456" s="33">
        <f>((((((((+E457+E458))))))))</f>
        <v>4182.7560000000003</v>
      </c>
    </row>
    <row r="457" spans="1:5" ht="15" x14ac:dyDescent="0.25">
      <c r="A457" s="24"/>
      <c r="B457" s="17" t="s">
        <v>6</v>
      </c>
      <c r="C457" s="18">
        <v>19695.099999999999</v>
      </c>
      <c r="D457" s="18">
        <v>4182.7560000000003</v>
      </c>
      <c r="E457" s="18">
        <v>4182.7560000000003</v>
      </c>
    </row>
    <row r="458" spans="1:5" ht="15" x14ac:dyDescent="0.25">
      <c r="A458" s="24"/>
      <c r="B458" s="17" t="s">
        <v>7</v>
      </c>
      <c r="C458" s="18">
        <v>0</v>
      </c>
      <c r="D458" s="18">
        <v>0</v>
      </c>
      <c r="E458" s="18">
        <v>0</v>
      </c>
    </row>
    <row r="459" spans="1:5" ht="15" x14ac:dyDescent="0.25">
      <c r="A459" s="39" t="s">
        <v>130</v>
      </c>
      <c r="B459" s="14"/>
      <c r="C459" s="33">
        <f>(+C460)</f>
        <v>7302.7</v>
      </c>
      <c r="D459" s="33">
        <f>(+D460)</f>
        <v>2137.5279899999996</v>
      </c>
      <c r="E459" s="33">
        <f>(+E460)</f>
        <v>2137.5279899999996</v>
      </c>
    </row>
    <row r="460" spans="1:5" ht="15" x14ac:dyDescent="0.25">
      <c r="A460" s="23"/>
      <c r="B460" s="34" t="s">
        <v>11</v>
      </c>
      <c r="C460" s="33">
        <f>((((((((+C461+C462))))))))</f>
        <v>7302.7</v>
      </c>
      <c r="D460" s="33">
        <f>((((((((+D461+D462))))))))</f>
        <v>2137.5279899999996</v>
      </c>
      <c r="E460" s="33">
        <f>((((((((+E461+E462))))))))</f>
        <v>2137.5279899999996</v>
      </c>
    </row>
    <row r="461" spans="1:5" ht="15" x14ac:dyDescent="0.25">
      <c r="A461" s="24"/>
      <c r="B461" s="17" t="s">
        <v>6</v>
      </c>
      <c r="C461" s="18">
        <v>7302.7</v>
      </c>
      <c r="D461" s="18">
        <v>2137.5279899999996</v>
      </c>
      <c r="E461" s="18">
        <v>2137.5279899999996</v>
      </c>
    </row>
    <row r="462" spans="1:5" ht="15" x14ac:dyDescent="0.25">
      <c r="A462" s="24"/>
      <c r="B462" s="17" t="s">
        <v>7</v>
      </c>
      <c r="C462" s="18">
        <v>0</v>
      </c>
      <c r="D462" s="18">
        <v>0</v>
      </c>
      <c r="E462" s="18">
        <v>0</v>
      </c>
    </row>
    <row r="463" spans="1:5" ht="15" x14ac:dyDescent="0.25">
      <c r="A463" s="39" t="s">
        <v>131</v>
      </c>
      <c r="B463" s="14"/>
      <c r="C463" s="33">
        <f>(+C464)</f>
        <v>276956.51076999988</v>
      </c>
      <c r="D463" s="33">
        <f>(+D464)</f>
        <v>92961.956919999997</v>
      </c>
      <c r="E463" s="33">
        <f>(+E464)</f>
        <v>56277.138640000026</v>
      </c>
    </row>
    <row r="464" spans="1:5" ht="15" x14ac:dyDescent="0.25">
      <c r="A464" s="23"/>
      <c r="B464" s="34" t="s">
        <v>11</v>
      </c>
      <c r="C464" s="33">
        <f>((((((((+C465+C466))))))))</f>
        <v>276956.51076999988</v>
      </c>
      <c r="D464" s="33">
        <f>((((((((+D465+D466))))))))</f>
        <v>92961.956919999997</v>
      </c>
      <c r="E464" s="33">
        <f>((((((((+E465+E466))))))))</f>
        <v>56277.138640000026</v>
      </c>
    </row>
    <row r="465" spans="1:5" ht="15" x14ac:dyDescent="0.25">
      <c r="A465" s="24"/>
      <c r="B465" s="17" t="s">
        <v>6</v>
      </c>
      <c r="C465" s="18">
        <v>250601.6705999999</v>
      </c>
      <c r="D465" s="18">
        <v>90107.116750000001</v>
      </c>
      <c r="E465" s="18">
        <v>53422.298470000023</v>
      </c>
    </row>
    <row r="466" spans="1:5" ht="15" x14ac:dyDescent="0.25">
      <c r="A466" s="24"/>
      <c r="B466" s="17" t="s">
        <v>7</v>
      </c>
      <c r="C466" s="18">
        <v>26354.840170000003</v>
      </c>
      <c r="D466" s="18">
        <v>2854.8401699999999</v>
      </c>
      <c r="E466" s="18">
        <v>2854.8401699999999</v>
      </c>
    </row>
    <row r="467" spans="1:5" ht="15" x14ac:dyDescent="0.25">
      <c r="A467" s="39" t="s">
        <v>132</v>
      </c>
      <c r="B467" s="14"/>
      <c r="C467" s="33">
        <f>(+C468)</f>
        <v>62193.320119999997</v>
      </c>
      <c r="D467" s="33">
        <f>(+D468)</f>
        <v>12670.58927</v>
      </c>
      <c r="E467" s="33">
        <f>(+E468)</f>
        <v>8631.0716400000001</v>
      </c>
    </row>
    <row r="468" spans="1:5" ht="15" x14ac:dyDescent="0.25">
      <c r="A468" s="23"/>
      <c r="B468" s="34" t="s">
        <v>11</v>
      </c>
      <c r="C468" s="33">
        <f>((((((((+C469+C470))))))))</f>
        <v>62193.320119999997</v>
      </c>
      <c r="D468" s="33">
        <f>((((((((+D469+D470))))))))</f>
        <v>12670.58927</v>
      </c>
      <c r="E468" s="33">
        <f>((((((((+E469+E470))))))))</f>
        <v>8631.0716400000001</v>
      </c>
    </row>
    <row r="469" spans="1:5" ht="15" x14ac:dyDescent="0.25">
      <c r="A469" s="24"/>
      <c r="B469" s="17" t="s">
        <v>6</v>
      </c>
      <c r="C469" s="18">
        <v>62193.320119999997</v>
      </c>
      <c r="D469" s="18">
        <v>12670.58927</v>
      </c>
      <c r="E469" s="18">
        <v>8631.0716400000001</v>
      </c>
    </row>
    <row r="470" spans="1:5" ht="15" x14ac:dyDescent="0.25">
      <c r="A470" s="24"/>
      <c r="B470" s="17" t="s">
        <v>7</v>
      </c>
      <c r="C470" s="18">
        <v>0</v>
      </c>
      <c r="D470" s="18">
        <v>0</v>
      </c>
      <c r="E470" s="18">
        <v>0</v>
      </c>
    </row>
    <row r="471" spans="1:5" ht="15" x14ac:dyDescent="0.25">
      <c r="A471" s="39" t="s">
        <v>133</v>
      </c>
      <c r="B471" s="14"/>
      <c r="C471" s="33">
        <f>(+C472)</f>
        <v>1784.70866</v>
      </c>
      <c r="D471" s="33">
        <f>(+D472)</f>
        <v>461.87565999999998</v>
      </c>
      <c r="E471" s="33">
        <f>(+E472)</f>
        <v>461.59280000000001</v>
      </c>
    </row>
    <row r="472" spans="1:5" ht="15" x14ac:dyDescent="0.25">
      <c r="A472" s="23"/>
      <c r="B472" s="34" t="s">
        <v>11</v>
      </c>
      <c r="C472" s="33">
        <f>((((((((+C473+C474))))))))</f>
        <v>1784.70866</v>
      </c>
      <c r="D472" s="33">
        <f>((((((((+D473+D474))))))))</f>
        <v>461.87565999999998</v>
      </c>
      <c r="E472" s="33">
        <f>((((((((+E473+E474))))))))</f>
        <v>461.59280000000001</v>
      </c>
    </row>
    <row r="473" spans="1:5" ht="15" x14ac:dyDescent="0.25">
      <c r="A473" s="24"/>
      <c r="B473" s="17" t="s">
        <v>6</v>
      </c>
      <c r="C473" s="18">
        <v>1784.70866</v>
      </c>
      <c r="D473" s="18">
        <v>461.87565999999998</v>
      </c>
      <c r="E473" s="18">
        <v>461.59280000000001</v>
      </c>
    </row>
    <row r="474" spans="1:5" ht="15" x14ac:dyDescent="0.25">
      <c r="A474" s="24"/>
      <c r="B474" s="17" t="s">
        <v>7</v>
      </c>
      <c r="C474" s="18">
        <v>0</v>
      </c>
      <c r="D474" s="18">
        <v>0</v>
      </c>
      <c r="E474" s="18">
        <v>0</v>
      </c>
    </row>
    <row r="475" spans="1:5" ht="15" x14ac:dyDescent="0.25">
      <c r="A475" s="37" t="s">
        <v>191</v>
      </c>
      <c r="B475" s="14"/>
      <c r="C475" s="32">
        <f>(C476+C479+C482+C485+C488+C491+C494+C497+C500+C503+C506+C509+C515+C518+C521+C524+C527+C530+C533+C536+C512)</f>
        <v>173165.69613999999</v>
      </c>
      <c r="D475" s="32">
        <f>(D476+D479+D482+D485+D488+D491+D494+D497+D500+D503+D506+D509+D515+D518+D521+D524+D527+D530+D533+D536+D512)</f>
        <v>42842.840209999995</v>
      </c>
      <c r="E475" s="32">
        <f>(E476+E479+E482+E485+E488+E491+E494+E497+E500+E503+E506+E509+E515+E518+E521+E524+E527+E530+E533+E536+E512)</f>
        <v>28162.742890000001</v>
      </c>
    </row>
    <row r="476" spans="1:5" ht="15" x14ac:dyDescent="0.25">
      <c r="A476" s="37"/>
      <c r="B476" s="34" t="s">
        <v>11</v>
      </c>
      <c r="C476" s="33">
        <f>((((((((+C477+C478))))))))</f>
        <v>23978.064920000001</v>
      </c>
      <c r="D476" s="33">
        <f>((((((((+D477+D478))))))))</f>
        <v>8221.4732999999997</v>
      </c>
      <c r="E476" s="33">
        <f>((((((((+E477+E478))))))))</f>
        <v>3300.5846699999997</v>
      </c>
    </row>
    <row r="477" spans="1:5" ht="15" x14ac:dyDescent="0.25">
      <c r="A477" s="37"/>
      <c r="B477" s="17" t="s">
        <v>6</v>
      </c>
      <c r="C477" s="43">
        <v>23978.064920000001</v>
      </c>
      <c r="D477" s="18">
        <v>8221.4732999999997</v>
      </c>
      <c r="E477" s="18">
        <v>3300.5846699999997</v>
      </c>
    </row>
    <row r="478" spans="1:5" ht="15" x14ac:dyDescent="0.25">
      <c r="A478" s="37"/>
      <c r="B478" s="17" t="s">
        <v>7</v>
      </c>
      <c r="C478" s="18">
        <v>0</v>
      </c>
      <c r="D478" s="18">
        <v>0</v>
      </c>
      <c r="E478" s="18">
        <v>0</v>
      </c>
    </row>
    <row r="479" spans="1:5" ht="15" x14ac:dyDescent="0.25">
      <c r="A479" s="23"/>
      <c r="B479" s="34" t="s">
        <v>134</v>
      </c>
      <c r="C479" s="33">
        <f>((((((((+C480+C481))))))))</f>
        <v>149.42192</v>
      </c>
      <c r="D479" s="33">
        <f>((((((((+D480+D481))))))))</f>
        <v>93.3887</v>
      </c>
      <c r="E479" s="33">
        <f>((((((((+E480+E481))))))))</f>
        <v>93.3887</v>
      </c>
    </row>
    <row r="480" spans="1:5" ht="15" x14ac:dyDescent="0.25">
      <c r="A480" s="24"/>
      <c r="B480" s="17" t="s">
        <v>6</v>
      </c>
      <c r="C480" s="18">
        <v>149.42192</v>
      </c>
      <c r="D480" s="18">
        <v>93.3887</v>
      </c>
      <c r="E480" s="18">
        <v>93.3887</v>
      </c>
    </row>
    <row r="481" spans="1:5" ht="15" x14ac:dyDescent="0.25">
      <c r="A481" s="24"/>
      <c r="B481" s="17" t="s">
        <v>7</v>
      </c>
      <c r="C481" s="18">
        <v>0</v>
      </c>
      <c r="D481" s="18">
        <v>0</v>
      </c>
      <c r="E481" s="18">
        <v>0</v>
      </c>
    </row>
    <row r="482" spans="1:5" ht="15" x14ac:dyDescent="0.25">
      <c r="A482" s="23"/>
      <c r="B482" s="34" t="s">
        <v>135</v>
      </c>
      <c r="C482" s="33">
        <f>((((((((+C483+C484))))))))</f>
        <v>8538.2000000000025</v>
      </c>
      <c r="D482" s="33">
        <f>((((((((+D483+D484))))))))</f>
        <v>6698.7983599999998</v>
      </c>
      <c r="E482" s="33">
        <f>((((((((+E483+E484))))))))</f>
        <v>6698.7983599999998</v>
      </c>
    </row>
    <row r="483" spans="1:5" ht="15" x14ac:dyDescent="0.25">
      <c r="A483" s="24"/>
      <c r="B483" s="17" t="s">
        <v>6</v>
      </c>
      <c r="C483" s="18">
        <v>8538.2000000000025</v>
      </c>
      <c r="D483" s="18">
        <v>6698.7983599999998</v>
      </c>
      <c r="E483" s="18">
        <v>6698.7983599999998</v>
      </c>
    </row>
    <row r="484" spans="1:5" ht="15" x14ac:dyDescent="0.25">
      <c r="A484" s="24"/>
      <c r="B484" s="17" t="s">
        <v>7</v>
      </c>
      <c r="C484" s="18">
        <v>0</v>
      </c>
      <c r="D484" s="18">
        <v>0</v>
      </c>
      <c r="E484" s="18">
        <v>0</v>
      </c>
    </row>
    <row r="485" spans="1:5" ht="16.5" x14ac:dyDescent="0.25">
      <c r="A485" s="23"/>
      <c r="B485" s="34" t="s">
        <v>202</v>
      </c>
      <c r="C485" s="33">
        <f>((((((((+C486+C487))))))))</f>
        <v>60090.27637</v>
      </c>
      <c r="D485" s="33">
        <f>((((((((+D486+D487))))))))</f>
        <v>1589.4911599999998</v>
      </c>
      <c r="E485" s="33">
        <f>((((((((+E486+E487))))))))</f>
        <v>1451.0206000000001</v>
      </c>
    </row>
    <row r="486" spans="1:5" ht="15" x14ac:dyDescent="0.25">
      <c r="A486" s="24"/>
      <c r="B486" s="17" t="s">
        <v>6</v>
      </c>
      <c r="C486" s="18">
        <v>60090.27637</v>
      </c>
      <c r="D486" s="18">
        <v>1589.4911599999998</v>
      </c>
      <c r="E486" s="18">
        <v>1451.0206000000001</v>
      </c>
    </row>
    <row r="487" spans="1:5" ht="15" x14ac:dyDescent="0.25">
      <c r="A487" s="24"/>
      <c r="B487" s="17" t="s">
        <v>7</v>
      </c>
      <c r="C487" s="18">
        <v>0</v>
      </c>
      <c r="D487" s="18">
        <v>0</v>
      </c>
      <c r="E487" s="18">
        <v>0</v>
      </c>
    </row>
    <row r="488" spans="1:5" ht="15" x14ac:dyDescent="0.25">
      <c r="A488" s="23"/>
      <c r="B488" s="34" t="s">
        <v>136</v>
      </c>
      <c r="C488" s="33">
        <f>((((((((+C489+C490))))))))</f>
        <v>5391</v>
      </c>
      <c r="D488" s="33">
        <f>((((((((+D489+D490))))))))</f>
        <v>613.03847999999994</v>
      </c>
      <c r="E488" s="33">
        <f>((((((((+E489+E490))))))))</f>
        <v>613.03847999999994</v>
      </c>
    </row>
    <row r="489" spans="1:5" ht="15" x14ac:dyDescent="0.25">
      <c r="A489" s="24"/>
      <c r="B489" s="17" t="s">
        <v>6</v>
      </c>
      <c r="C489" s="18">
        <v>5391</v>
      </c>
      <c r="D489" s="18">
        <v>613.03847999999994</v>
      </c>
      <c r="E489" s="18">
        <v>613.03847999999994</v>
      </c>
    </row>
    <row r="490" spans="1:5" ht="15" x14ac:dyDescent="0.25">
      <c r="A490" s="24"/>
      <c r="B490" s="17" t="s">
        <v>7</v>
      </c>
      <c r="C490" s="20">
        <v>0</v>
      </c>
      <c r="D490" s="20">
        <v>0</v>
      </c>
      <c r="E490" s="20">
        <v>0</v>
      </c>
    </row>
    <row r="491" spans="1:5" ht="15" x14ac:dyDescent="0.25">
      <c r="A491" s="23"/>
      <c r="B491" s="34" t="s">
        <v>137</v>
      </c>
      <c r="C491" s="33">
        <f>((((((((+C492+C493))))))))</f>
        <v>1701.0797600000001</v>
      </c>
      <c r="D491" s="33">
        <f>((((((((+D492+D493))))))))</f>
        <v>1701.0797600000001</v>
      </c>
      <c r="E491" s="33">
        <f>((((((((+E492+E493))))))))</f>
        <v>67.968000000000004</v>
      </c>
    </row>
    <row r="492" spans="1:5" ht="15" x14ac:dyDescent="0.25">
      <c r="A492" s="24"/>
      <c r="B492" s="17" t="s">
        <v>6</v>
      </c>
      <c r="C492" s="18">
        <v>1701.0797600000001</v>
      </c>
      <c r="D492" s="18">
        <v>1701.0797600000001</v>
      </c>
      <c r="E492" s="18">
        <v>67.968000000000004</v>
      </c>
    </row>
    <row r="493" spans="1:5" ht="15" x14ac:dyDescent="0.25">
      <c r="A493" s="24"/>
      <c r="B493" s="17" t="s">
        <v>7</v>
      </c>
      <c r="C493" s="18">
        <v>0</v>
      </c>
      <c r="D493" s="18">
        <v>0</v>
      </c>
      <c r="E493" s="18">
        <v>0</v>
      </c>
    </row>
    <row r="494" spans="1:5" ht="15" x14ac:dyDescent="0.25">
      <c r="A494" s="23"/>
      <c r="B494" s="34" t="s">
        <v>138</v>
      </c>
      <c r="C494" s="33">
        <f>((((((((+C495+C496))))))))</f>
        <v>273.31645999999995</v>
      </c>
      <c r="D494" s="33">
        <f>((((((((+D495+D496))))))))</f>
        <v>273.31645999999995</v>
      </c>
      <c r="E494" s="33">
        <f>((((((((+E495+E496))))))))</f>
        <v>258.38640999999996</v>
      </c>
    </row>
    <row r="495" spans="1:5" ht="15" x14ac:dyDescent="0.25">
      <c r="A495" s="24"/>
      <c r="B495" s="17" t="s">
        <v>6</v>
      </c>
      <c r="C495" s="18">
        <v>273.31645999999995</v>
      </c>
      <c r="D495" s="18">
        <v>273.31645999999995</v>
      </c>
      <c r="E495" s="18">
        <v>258.38640999999996</v>
      </c>
    </row>
    <row r="496" spans="1:5" ht="15" x14ac:dyDescent="0.25">
      <c r="A496" s="24"/>
      <c r="B496" s="17" t="s">
        <v>7</v>
      </c>
      <c r="C496" s="18">
        <v>0</v>
      </c>
      <c r="D496" s="18">
        <v>0</v>
      </c>
      <c r="E496" s="18">
        <v>0</v>
      </c>
    </row>
    <row r="497" spans="1:5" ht="15" x14ac:dyDescent="0.25">
      <c r="A497" s="23"/>
      <c r="B497" s="34" t="s">
        <v>203</v>
      </c>
      <c r="C497" s="33">
        <f>((((((((+C498+C499))))))))</f>
        <v>14266.721</v>
      </c>
      <c r="D497" s="33">
        <f>((((((((+D498+D499))))))))</f>
        <v>3248.5810000000001</v>
      </c>
      <c r="E497" s="33">
        <f>((((((((+E498+E499))))))))</f>
        <v>3248.5810000000001</v>
      </c>
    </row>
    <row r="498" spans="1:5" ht="15" x14ac:dyDescent="0.25">
      <c r="A498" s="24"/>
      <c r="B498" s="17" t="s">
        <v>6</v>
      </c>
      <c r="C498" s="18">
        <v>14266.721</v>
      </c>
      <c r="D498" s="18">
        <v>3248.5810000000001</v>
      </c>
      <c r="E498" s="18">
        <v>3248.5810000000001</v>
      </c>
    </row>
    <row r="499" spans="1:5" ht="15" x14ac:dyDescent="0.25">
      <c r="A499" s="24"/>
      <c r="B499" s="17" t="s">
        <v>7</v>
      </c>
      <c r="C499" s="18">
        <v>0</v>
      </c>
      <c r="D499" s="18">
        <v>0</v>
      </c>
      <c r="E499" s="18">
        <v>0</v>
      </c>
    </row>
    <row r="500" spans="1:5" ht="15" x14ac:dyDescent="0.25">
      <c r="A500" s="23"/>
      <c r="B500" s="34" t="s">
        <v>197</v>
      </c>
      <c r="C500" s="33">
        <f>((((((((+C501+C502))))))))</f>
        <v>658.50199999999995</v>
      </c>
      <c r="D500" s="33">
        <f>((((((((+D501+D502))))))))</f>
        <v>411.56400000000002</v>
      </c>
      <c r="E500" s="33">
        <f>((((((((+E501+E502))))))))</f>
        <v>0</v>
      </c>
    </row>
    <row r="501" spans="1:5" ht="15" x14ac:dyDescent="0.25">
      <c r="A501" s="24"/>
      <c r="B501" s="17" t="s">
        <v>6</v>
      </c>
      <c r="C501" s="18">
        <v>658.50199999999995</v>
      </c>
      <c r="D501" s="18">
        <v>411.56400000000002</v>
      </c>
      <c r="E501" s="18">
        <v>0</v>
      </c>
    </row>
    <row r="502" spans="1:5" ht="15" x14ac:dyDescent="0.25">
      <c r="A502" s="24"/>
      <c r="B502" s="17" t="s">
        <v>7</v>
      </c>
      <c r="C502" s="18">
        <v>0</v>
      </c>
      <c r="D502" s="18">
        <v>0</v>
      </c>
      <c r="E502" s="18">
        <v>0</v>
      </c>
    </row>
    <row r="503" spans="1:5" ht="15" x14ac:dyDescent="0.25">
      <c r="A503" s="23"/>
      <c r="B503" s="34" t="s">
        <v>185</v>
      </c>
      <c r="C503" s="33">
        <f>((((((((+C504+C505))))))))</f>
        <v>277.5</v>
      </c>
      <c r="D503" s="33">
        <f>((((((((+D504+D505))))))))</f>
        <v>75.674570000000003</v>
      </c>
      <c r="E503" s="33">
        <f>((((((((+E504+E505))))))))</f>
        <v>75.674570000000003</v>
      </c>
    </row>
    <row r="504" spans="1:5" ht="17.25" customHeight="1" x14ac:dyDescent="0.25">
      <c r="A504" s="24"/>
      <c r="B504" s="17" t="s">
        <v>6</v>
      </c>
      <c r="C504" s="18">
        <v>277.5</v>
      </c>
      <c r="D504" s="18">
        <v>75.674570000000003</v>
      </c>
      <c r="E504" s="18">
        <v>75.674570000000003</v>
      </c>
    </row>
    <row r="505" spans="1:5" ht="15" x14ac:dyDescent="0.25">
      <c r="A505" s="24"/>
      <c r="B505" s="17" t="s">
        <v>7</v>
      </c>
      <c r="C505" s="18">
        <v>0</v>
      </c>
      <c r="D505" s="18">
        <v>0</v>
      </c>
      <c r="E505" s="18">
        <v>0</v>
      </c>
    </row>
    <row r="506" spans="1:5" ht="15" x14ac:dyDescent="0.25">
      <c r="A506" s="23"/>
      <c r="B506" s="34" t="s">
        <v>204</v>
      </c>
      <c r="C506" s="33">
        <f>((((((((+C507+C508))))))))</f>
        <v>7823.7049900000002</v>
      </c>
      <c r="D506" s="33">
        <f>((((((((+D507+D508))))))))</f>
        <v>2587.3364700000002</v>
      </c>
      <c r="E506" s="33">
        <f>((((((((+E507+E508))))))))</f>
        <v>2121.8473599999998</v>
      </c>
    </row>
    <row r="507" spans="1:5" ht="15.75" customHeight="1" x14ac:dyDescent="0.25">
      <c r="A507" s="24"/>
      <c r="B507" s="17" t="s">
        <v>6</v>
      </c>
      <c r="C507" s="18">
        <v>7823.7049900000002</v>
      </c>
      <c r="D507" s="18">
        <v>2587.3364700000002</v>
      </c>
      <c r="E507" s="18">
        <v>2121.8473599999998</v>
      </c>
    </row>
    <row r="508" spans="1:5" ht="15" x14ac:dyDescent="0.25">
      <c r="A508" s="24"/>
      <c r="B508" s="17" t="s">
        <v>7</v>
      </c>
      <c r="C508" s="18">
        <v>0</v>
      </c>
      <c r="D508" s="18">
        <v>0</v>
      </c>
      <c r="E508" s="18">
        <v>0</v>
      </c>
    </row>
    <row r="509" spans="1:5" ht="15" x14ac:dyDescent="0.25">
      <c r="A509" s="23"/>
      <c r="B509" s="34" t="s">
        <v>205</v>
      </c>
      <c r="C509" s="33">
        <f>((((((((+C510+C511))))))))</f>
        <v>6491.2</v>
      </c>
      <c r="D509" s="33">
        <f>((((((((+D510+D511))))))))</f>
        <v>2763.6390000000001</v>
      </c>
      <c r="E509" s="33">
        <f>((((((((+E510+E511))))))))</f>
        <v>1631.499</v>
      </c>
    </row>
    <row r="510" spans="1:5" ht="14.25" customHeight="1" x14ac:dyDescent="0.25">
      <c r="A510" s="24"/>
      <c r="B510" s="17" t="s">
        <v>6</v>
      </c>
      <c r="C510" s="18">
        <v>6491.2</v>
      </c>
      <c r="D510" s="18">
        <v>2763.6390000000001</v>
      </c>
      <c r="E510" s="18">
        <v>1631.499</v>
      </c>
    </row>
    <row r="511" spans="1:5" ht="15" x14ac:dyDescent="0.25">
      <c r="A511" s="24"/>
      <c r="B511" s="17" t="s">
        <v>7</v>
      </c>
      <c r="C511" s="18">
        <v>0</v>
      </c>
      <c r="D511" s="18">
        <v>0</v>
      </c>
      <c r="E511" s="18">
        <v>0</v>
      </c>
    </row>
    <row r="512" spans="1:5" ht="15" customHeight="1" x14ac:dyDescent="0.25">
      <c r="A512" s="24"/>
      <c r="B512" s="34" t="s">
        <v>206</v>
      </c>
      <c r="C512" s="33">
        <f>((((((((+C513+C514))))))))</f>
        <v>4971.88</v>
      </c>
      <c r="D512" s="33">
        <f>((((((((+D513+D514))))))))</f>
        <v>2130.806</v>
      </c>
      <c r="E512" s="33">
        <f>((((((((+E513+E514))))))))</f>
        <v>2130.806</v>
      </c>
    </row>
    <row r="513" spans="1:5" ht="15" x14ac:dyDescent="0.25">
      <c r="A513" s="24"/>
      <c r="B513" s="17" t="s">
        <v>6</v>
      </c>
      <c r="C513" s="18">
        <v>4971.88</v>
      </c>
      <c r="D513" s="18">
        <v>2130.806</v>
      </c>
      <c r="E513" s="18">
        <v>2130.806</v>
      </c>
    </row>
    <row r="514" spans="1:5" ht="15" x14ac:dyDescent="0.25">
      <c r="A514" s="24"/>
      <c r="B514" s="17" t="s">
        <v>7</v>
      </c>
      <c r="C514" s="18">
        <v>0</v>
      </c>
      <c r="D514" s="18">
        <v>0</v>
      </c>
      <c r="E514" s="18">
        <v>0</v>
      </c>
    </row>
    <row r="515" spans="1:5" ht="15" x14ac:dyDescent="0.25">
      <c r="A515" s="23"/>
      <c r="B515" s="34" t="s">
        <v>139</v>
      </c>
      <c r="C515" s="33">
        <f>((((((((+C516+C517))))))))</f>
        <v>1251.3258799999999</v>
      </c>
      <c r="D515" s="33">
        <f>((((((((+D516+D517))))))))</f>
        <v>541.44852000000003</v>
      </c>
      <c r="E515" s="33">
        <f>((((((((+E516+E517))))))))</f>
        <v>541.44852000000003</v>
      </c>
    </row>
    <row r="516" spans="1:5" ht="15" x14ac:dyDescent="0.25">
      <c r="A516" s="24"/>
      <c r="B516" s="17" t="s">
        <v>6</v>
      </c>
      <c r="C516" s="18">
        <v>1251.3258799999999</v>
      </c>
      <c r="D516" s="18">
        <v>541.44852000000003</v>
      </c>
      <c r="E516" s="18">
        <v>541.44852000000003</v>
      </c>
    </row>
    <row r="517" spans="1:5" ht="15" x14ac:dyDescent="0.25">
      <c r="A517" s="24"/>
      <c r="B517" s="17" t="s">
        <v>7</v>
      </c>
      <c r="C517" s="18">
        <v>0</v>
      </c>
      <c r="D517" s="18">
        <v>0</v>
      </c>
      <c r="E517" s="18">
        <v>0</v>
      </c>
    </row>
    <row r="518" spans="1:5" ht="15" x14ac:dyDescent="0.25">
      <c r="A518" s="23"/>
      <c r="B518" s="34" t="s">
        <v>141</v>
      </c>
      <c r="C518" s="33">
        <f>((((((((+C519+C520))))))))</f>
        <v>176.732</v>
      </c>
      <c r="D518" s="33">
        <f>((((((((+D519+D520))))))))</f>
        <v>138.173</v>
      </c>
      <c r="E518" s="33">
        <f>((((((((+E519+E520))))))))</f>
        <v>138.173</v>
      </c>
    </row>
    <row r="519" spans="1:5" ht="15" x14ac:dyDescent="0.25">
      <c r="A519" s="24"/>
      <c r="B519" s="17" t="s">
        <v>6</v>
      </c>
      <c r="C519" s="18">
        <v>176.732</v>
      </c>
      <c r="D519" s="18">
        <v>138.173</v>
      </c>
      <c r="E519" s="18">
        <v>138.173</v>
      </c>
    </row>
    <row r="520" spans="1:5" ht="15" x14ac:dyDescent="0.25">
      <c r="A520" s="24"/>
      <c r="B520" s="17" t="s">
        <v>7</v>
      </c>
      <c r="C520" s="18">
        <v>0</v>
      </c>
      <c r="D520" s="18">
        <v>0</v>
      </c>
      <c r="E520" s="18">
        <v>0</v>
      </c>
    </row>
    <row r="521" spans="1:5" ht="15" x14ac:dyDescent="0.25">
      <c r="A521" s="23"/>
      <c r="B521" s="34" t="s">
        <v>142</v>
      </c>
      <c r="C521" s="33">
        <f>((((((((+C522+C523))))))))</f>
        <v>1590.3</v>
      </c>
      <c r="D521" s="33">
        <f>((((((((+D522+D523))))))))</f>
        <v>1590.2566000000002</v>
      </c>
      <c r="E521" s="33">
        <f>((((((((+E522+E523))))))))</f>
        <v>272.94799999999998</v>
      </c>
    </row>
    <row r="522" spans="1:5" ht="15" x14ac:dyDescent="0.25">
      <c r="A522" s="24"/>
      <c r="B522" s="17" t="s">
        <v>6</v>
      </c>
      <c r="C522" s="18">
        <v>1590.3</v>
      </c>
      <c r="D522" s="18">
        <v>1590.2566000000002</v>
      </c>
      <c r="E522" s="18">
        <v>272.94799999999998</v>
      </c>
    </row>
    <row r="523" spans="1:5" ht="15" x14ac:dyDescent="0.25">
      <c r="A523" s="24"/>
      <c r="B523" s="17" t="s">
        <v>7</v>
      </c>
      <c r="C523" s="18">
        <v>0</v>
      </c>
      <c r="D523" s="18">
        <v>0</v>
      </c>
      <c r="E523" s="18">
        <v>0</v>
      </c>
    </row>
    <row r="524" spans="1:5" ht="15" x14ac:dyDescent="0.25">
      <c r="A524" s="23"/>
      <c r="B524" s="34" t="s">
        <v>143</v>
      </c>
      <c r="C524" s="33">
        <f>((((((((+C525+C526))))))))</f>
        <v>19493.993999999999</v>
      </c>
      <c r="D524" s="33">
        <f>((((((((+D525+D526))))))))</f>
        <v>603.92552000000001</v>
      </c>
      <c r="E524" s="33">
        <f>((((((((+E525+E526))))))))</f>
        <v>490.35883000000001</v>
      </c>
    </row>
    <row r="525" spans="1:5" ht="15" x14ac:dyDescent="0.25">
      <c r="A525" s="24"/>
      <c r="B525" s="17" t="s">
        <v>6</v>
      </c>
      <c r="C525" s="18">
        <v>19493.993999999999</v>
      </c>
      <c r="D525" s="18">
        <v>603.92552000000001</v>
      </c>
      <c r="E525" s="18">
        <v>490.35883000000001</v>
      </c>
    </row>
    <row r="526" spans="1:5" ht="15" x14ac:dyDescent="0.25">
      <c r="A526" s="24"/>
      <c r="B526" s="17" t="s">
        <v>7</v>
      </c>
      <c r="C526" s="20">
        <v>0</v>
      </c>
      <c r="D526" s="20">
        <v>0</v>
      </c>
      <c r="E526" s="20">
        <v>0</v>
      </c>
    </row>
    <row r="527" spans="1:5" ht="15" x14ac:dyDescent="0.25">
      <c r="A527" s="23"/>
      <c r="B527" s="34" t="s">
        <v>196</v>
      </c>
      <c r="C527" s="33">
        <f>((((((((+C528+C529))))))))</f>
        <v>2954.7</v>
      </c>
      <c r="D527" s="33">
        <f>((((((((+D528+D529))))))))</f>
        <v>1237.4165499999999</v>
      </c>
      <c r="E527" s="33">
        <f>((((((((+E528+E529))))))))</f>
        <v>927.51434999999992</v>
      </c>
    </row>
    <row r="528" spans="1:5" ht="15" x14ac:dyDescent="0.25">
      <c r="A528" s="24"/>
      <c r="B528" s="17" t="s">
        <v>6</v>
      </c>
      <c r="C528" s="18">
        <v>2954.7</v>
      </c>
      <c r="D528" s="18">
        <v>1237.4165499999999</v>
      </c>
      <c r="E528" s="18">
        <v>927.51434999999992</v>
      </c>
    </row>
    <row r="529" spans="1:5" ht="15" x14ac:dyDescent="0.25">
      <c r="A529" s="24"/>
      <c r="B529" s="17" t="s">
        <v>7</v>
      </c>
      <c r="C529" s="18">
        <v>0</v>
      </c>
      <c r="D529" s="18">
        <v>0</v>
      </c>
      <c r="E529" s="18">
        <v>0</v>
      </c>
    </row>
    <row r="530" spans="1:5" ht="15" x14ac:dyDescent="0.25">
      <c r="A530" s="23"/>
      <c r="B530" s="34" t="s">
        <v>144</v>
      </c>
      <c r="C530" s="33">
        <f>((((((((+C531+C532))))))))</f>
        <v>9639.8940000000002</v>
      </c>
      <c r="D530" s="33">
        <f>((((((((+D531+D532))))))))</f>
        <v>5933.7489999999998</v>
      </c>
      <c r="E530" s="33">
        <f>((((((((+E531+E532))))))))</f>
        <v>1854.895</v>
      </c>
    </row>
    <row r="531" spans="1:5" ht="13.5" customHeight="1" x14ac:dyDescent="0.25">
      <c r="A531" s="24"/>
      <c r="B531" s="17" t="s">
        <v>6</v>
      </c>
      <c r="C531" s="18">
        <v>9639.8940000000002</v>
      </c>
      <c r="D531" s="18">
        <v>5933.7489999999998</v>
      </c>
      <c r="E531" s="18">
        <v>1854.895</v>
      </c>
    </row>
    <row r="532" spans="1:5" ht="15" x14ac:dyDescent="0.25">
      <c r="A532" s="24"/>
      <c r="B532" s="17" t="s">
        <v>7</v>
      </c>
      <c r="C532" s="18">
        <v>0</v>
      </c>
      <c r="D532" s="18">
        <v>0</v>
      </c>
      <c r="E532" s="18">
        <v>0</v>
      </c>
    </row>
    <row r="533" spans="1:5" ht="15" x14ac:dyDescent="0.25">
      <c r="A533" s="23"/>
      <c r="B533" s="34" t="s">
        <v>145</v>
      </c>
      <c r="C533" s="33">
        <f>((((((((+C534+C535))))))))</f>
        <v>2251.6128399999998</v>
      </c>
      <c r="D533" s="33">
        <f>((((((((+D534+D535))))))))</f>
        <v>2078.8527600000002</v>
      </c>
      <c r="E533" s="33">
        <f>((((((((+E534+E535))))))))</f>
        <v>1934.9810400000001</v>
      </c>
    </row>
    <row r="534" spans="1:5" ht="15" x14ac:dyDescent="0.25">
      <c r="A534" s="24"/>
      <c r="B534" s="17" t="s">
        <v>6</v>
      </c>
      <c r="C534" s="18">
        <v>2251.6128399999998</v>
      </c>
      <c r="D534" s="18">
        <v>2078.8527600000002</v>
      </c>
      <c r="E534" s="18">
        <v>1934.9810400000001</v>
      </c>
    </row>
    <row r="535" spans="1:5" ht="12" customHeight="1" x14ac:dyDescent="0.25">
      <c r="A535" s="24"/>
      <c r="B535" s="17" t="s">
        <v>7</v>
      </c>
      <c r="C535" s="18">
        <v>0</v>
      </c>
      <c r="D535" s="18">
        <v>0</v>
      </c>
      <c r="E535" s="18">
        <v>0</v>
      </c>
    </row>
    <row r="536" spans="1:5" ht="15" x14ac:dyDescent="0.25">
      <c r="A536" s="24"/>
      <c r="B536" s="34" t="s">
        <v>172</v>
      </c>
      <c r="C536" s="33">
        <f>((((((((+C537+C538))))))))</f>
        <v>1196.27</v>
      </c>
      <c r="D536" s="33">
        <f>((((((((+D537+D538))))))))</f>
        <v>310.83100000000002</v>
      </c>
      <c r="E536" s="33">
        <f>((((((((+E537+E538))))))))</f>
        <v>310.83100000000002</v>
      </c>
    </row>
    <row r="537" spans="1:5" ht="15" customHeight="1" x14ac:dyDescent="0.25">
      <c r="A537" s="24"/>
      <c r="B537" s="17" t="s">
        <v>6</v>
      </c>
      <c r="C537" s="18">
        <v>1196.27</v>
      </c>
      <c r="D537" s="18">
        <v>310.83100000000002</v>
      </c>
      <c r="E537" s="18">
        <v>310.83100000000002</v>
      </c>
    </row>
    <row r="538" spans="1:5" ht="15" x14ac:dyDescent="0.25">
      <c r="A538" s="24"/>
      <c r="B538" s="17" t="s">
        <v>7</v>
      </c>
      <c r="C538" s="20">
        <v>0</v>
      </c>
      <c r="D538" s="20">
        <v>0</v>
      </c>
      <c r="E538" s="20">
        <v>0</v>
      </c>
    </row>
    <row r="539" spans="1:5" ht="15" x14ac:dyDescent="0.25">
      <c r="A539" s="39" t="s">
        <v>146</v>
      </c>
      <c r="B539" s="14"/>
      <c r="C539" s="33">
        <f>((((+C540))))</f>
        <v>2414.1939000000002</v>
      </c>
      <c r="D539" s="33">
        <f>((((+D540))))</f>
        <v>1532.12094</v>
      </c>
      <c r="E539" s="33">
        <f>((((+E540))))</f>
        <v>1532.12094</v>
      </c>
    </row>
    <row r="540" spans="1:5" ht="15" x14ac:dyDescent="0.25">
      <c r="A540" s="23"/>
      <c r="B540" s="34" t="s">
        <v>11</v>
      </c>
      <c r="C540" s="33">
        <f>((((((((+C541+C542))))))))</f>
        <v>2414.1939000000002</v>
      </c>
      <c r="D540" s="33">
        <f>((((((((+D541+D542))))))))</f>
        <v>1532.12094</v>
      </c>
      <c r="E540" s="33">
        <f>((((((((+E541+E542))))))))</f>
        <v>1532.12094</v>
      </c>
    </row>
    <row r="541" spans="1:5" ht="15" x14ac:dyDescent="0.25">
      <c r="A541" s="24"/>
      <c r="B541" s="17" t="s">
        <v>6</v>
      </c>
      <c r="C541" s="18">
        <v>2414.1939000000002</v>
      </c>
      <c r="D541" s="18">
        <v>1532.12094</v>
      </c>
      <c r="E541" s="18">
        <v>1532.12094</v>
      </c>
    </row>
    <row r="542" spans="1:5" ht="15" x14ac:dyDescent="0.25">
      <c r="A542" s="24"/>
      <c r="B542" s="17" t="s">
        <v>7</v>
      </c>
      <c r="C542" s="20">
        <v>0</v>
      </c>
      <c r="D542" s="20">
        <v>0</v>
      </c>
      <c r="E542" s="20">
        <v>0</v>
      </c>
    </row>
    <row r="543" spans="1:5" ht="15" x14ac:dyDescent="0.25">
      <c r="A543" s="37" t="s">
        <v>147</v>
      </c>
      <c r="B543" s="14"/>
      <c r="C543" s="32">
        <f>((((+C544))))</f>
        <v>118942.66579000001</v>
      </c>
      <c r="D543" s="32">
        <f>((((+D544))))</f>
        <v>5594.7409100000004</v>
      </c>
      <c r="E543" s="32">
        <f>((((+E544))))</f>
        <v>5594.7409100000004</v>
      </c>
    </row>
    <row r="544" spans="1:5" ht="15" x14ac:dyDescent="0.25">
      <c r="A544" s="23"/>
      <c r="B544" s="34" t="s">
        <v>11</v>
      </c>
      <c r="C544" s="33">
        <f>((((((((+C545+C546))))))))</f>
        <v>118942.66579000001</v>
      </c>
      <c r="D544" s="33">
        <f>((((((((+D545+D546))))))))</f>
        <v>5594.7409100000004</v>
      </c>
      <c r="E544" s="33">
        <f>((((((((+E545+E546))))))))</f>
        <v>5594.7409100000004</v>
      </c>
    </row>
    <row r="545" spans="1:5" ht="15" x14ac:dyDescent="0.25">
      <c r="A545" s="24"/>
      <c r="B545" s="17" t="s">
        <v>6</v>
      </c>
      <c r="C545" s="18">
        <v>118942.66579000001</v>
      </c>
      <c r="D545" s="18">
        <v>5594.7409100000004</v>
      </c>
      <c r="E545" s="18">
        <v>5594.7409100000004</v>
      </c>
    </row>
    <row r="546" spans="1:5" ht="15" x14ac:dyDescent="0.25">
      <c r="A546" s="24"/>
      <c r="B546" s="17" t="s">
        <v>7</v>
      </c>
      <c r="C546" s="20">
        <v>0</v>
      </c>
      <c r="D546" s="20">
        <v>0</v>
      </c>
      <c r="E546" s="20">
        <v>0</v>
      </c>
    </row>
    <row r="547" spans="1:5" ht="15" customHeight="1" x14ac:dyDescent="0.25">
      <c r="A547" s="56" t="s">
        <v>148</v>
      </c>
      <c r="B547" s="56"/>
      <c r="C547" s="32">
        <f>((((+C548))))</f>
        <v>35550.292999999998</v>
      </c>
      <c r="D547" s="32">
        <f>((((+D548))))</f>
        <v>19432.688700000002</v>
      </c>
      <c r="E547" s="32">
        <f>((((+E548))))</f>
        <v>19432.688700000002</v>
      </c>
    </row>
    <row r="548" spans="1:5" ht="15" x14ac:dyDescent="0.25">
      <c r="A548" s="23"/>
      <c r="B548" s="34" t="s">
        <v>11</v>
      </c>
      <c r="C548" s="33">
        <f>((((((((+C549+C550))))))))</f>
        <v>35550.292999999998</v>
      </c>
      <c r="D548" s="33">
        <f>((((((((+D549+D550))))))))</f>
        <v>19432.688700000002</v>
      </c>
      <c r="E548" s="33">
        <f>((((((((+E549+E550))))))))</f>
        <v>19432.688700000002</v>
      </c>
    </row>
    <row r="549" spans="1:5" ht="15" x14ac:dyDescent="0.25">
      <c r="A549" s="24"/>
      <c r="B549" s="17" t="s">
        <v>6</v>
      </c>
      <c r="C549" s="18">
        <v>11550.293</v>
      </c>
      <c r="D549" s="18">
        <v>2937.096</v>
      </c>
      <c r="E549" s="18">
        <v>2937.096</v>
      </c>
    </row>
    <row r="550" spans="1:5" ht="15" x14ac:dyDescent="0.25">
      <c r="A550" s="24"/>
      <c r="B550" s="17" t="s">
        <v>7</v>
      </c>
      <c r="C550" s="18">
        <v>24000</v>
      </c>
      <c r="D550" s="18">
        <v>16495.592700000001</v>
      </c>
      <c r="E550" s="18">
        <v>16495.592700000001</v>
      </c>
    </row>
    <row r="551" spans="1:5" ht="15" x14ac:dyDescent="0.25">
      <c r="A551" s="39" t="s">
        <v>149</v>
      </c>
      <c r="B551" s="14"/>
      <c r="C551" s="32">
        <f>((((+C552))))</f>
        <v>816.6</v>
      </c>
      <c r="D551" s="32">
        <f>((((+D552))))</f>
        <v>367.97259000000003</v>
      </c>
      <c r="E551" s="32">
        <f>((((+E552))))</f>
        <v>363.96672999999998</v>
      </c>
    </row>
    <row r="552" spans="1:5" ht="15" x14ac:dyDescent="0.25">
      <c r="A552" s="23"/>
      <c r="B552" s="34" t="s">
        <v>11</v>
      </c>
      <c r="C552" s="33">
        <f>((((((((+C553+C554))))))))</f>
        <v>816.6</v>
      </c>
      <c r="D552" s="33">
        <f>((((((((+D553+D554))))))))</f>
        <v>367.97259000000003</v>
      </c>
      <c r="E552" s="33">
        <f>((((((((+E553+E554))))))))</f>
        <v>363.96672999999998</v>
      </c>
    </row>
    <row r="553" spans="1:5" ht="15" x14ac:dyDescent="0.25">
      <c r="A553" s="24"/>
      <c r="B553" s="17" t="s">
        <v>6</v>
      </c>
      <c r="C553" s="18">
        <v>816.6</v>
      </c>
      <c r="D553" s="18">
        <v>367.97259000000003</v>
      </c>
      <c r="E553" s="18">
        <v>363.96672999999998</v>
      </c>
    </row>
    <row r="554" spans="1:5" ht="15" x14ac:dyDescent="0.25">
      <c r="A554" s="24"/>
      <c r="B554" s="17" t="s">
        <v>7</v>
      </c>
      <c r="C554" s="20">
        <v>0</v>
      </c>
      <c r="D554" s="20">
        <v>0</v>
      </c>
      <c r="E554" s="20">
        <v>0</v>
      </c>
    </row>
    <row r="555" spans="1:5" ht="15" x14ac:dyDescent="0.25">
      <c r="A555" s="39" t="s">
        <v>150</v>
      </c>
      <c r="B555" s="14"/>
      <c r="C555" s="33">
        <f>(C556+C559+C562+C565+C571+C568+C574+C577+C580)</f>
        <v>23231146.100000001</v>
      </c>
      <c r="D555" s="33">
        <f>(D556+D559+D562+D565+D571+D568+D574+D577+D580)</f>
        <v>6034475.1513324995</v>
      </c>
      <c r="E555" s="33">
        <f>(E556+E559+E562+E565+E571+E568+E574+E577+E580)</f>
        <v>6007873.5565259997</v>
      </c>
    </row>
    <row r="556" spans="1:5" ht="15" x14ac:dyDescent="0.25">
      <c r="A556" s="23"/>
      <c r="B556" s="34" t="s">
        <v>151</v>
      </c>
      <c r="C556" s="33">
        <f>((((((((+C557+C558))))))))</f>
        <v>2774.4</v>
      </c>
      <c r="D556" s="33">
        <f>((((((((+D557+D558))))))))</f>
        <v>970.32029</v>
      </c>
      <c r="E556" s="33">
        <f>((((((((+E557+E558))))))))</f>
        <v>968.61559000000011</v>
      </c>
    </row>
    <row r="557" spans="1:5" ht="15" x14ac:dyDescent="0.25">
      <c r="A557" s="24"/>
      <c r="B557" s="17" t="s">
        <v>6</v>
      </c>
      <c r="C557" s="18">
        <v>2774.4</v>
      </c>
      <c r="D557" s="18">
        <v>970.32029</v>
      </c>
      <c r="E557" s="18">
        <v>968.61559000000011</v>
      </c>
    </row>
    <row r="558" spans="1:5" ht="15" x14ac:dyDescent="0.25">
      <c r="A558" s="24"/>
      <c r="B558" s="17" t="s">
        <v>7</v>
      </c>
      <c r="C558" s="18">
        <v>0</v>
      </c>
      <c r="D558" s="18">
        <v>0</v>
      </c>
      <c r="E558" s="18">
        <v>0</v>
      </c>
    </row>
    <row r="559" spans="1:5" ht="15" x14ac:dyDescent="0.25">
      <c r="A559" s="23"/>
      <c r="B559" s="34" t="s">
        <v>152</v>
      </c>
      <c r="C559" s="33">
        <f>((((((((+C560+C561))))))))</f>
        <v>56962.1</v>
      </c>
      <c r="D559" s="33">
        <f>((((((((+D560+D561))))))))</f>
        <v>14240.528182499998</v>
      </c>
      <c r="E559" s="33">
        <f>((((((((+E560+E561))))))))</f>
        <v>2123.1999500000002</v>
      </c>
    </row>
    <row r="560" spans="1:5" ht="15" x14ac:dyDescent="0.25">
      <c r="A560" s="24"/>
      <c r="B560" s="17" t="s">
        <v>6</v>
      </c>
      <c r="C560" s="18">
        <v>56962.1</v>
      </c>
      <c r="D560" s="18">
        <v>14240.528182499998</v>
      </c>
      <c r="E560" s="18">
        <v>2123.1999500000002</v>
      </c>
    </row>
    <row r="561" spans="1:5" ht="15" x14ac:dyDescent="0.25">
      <c r="A561" s="24"/>
      <c r="B561" s="17" t="s">
        <v>7</v>
      </c>
      <c r="C561" s="18">
        <v>0</v>
      </c>
      <c r="D561" s="18">
        <v>0</v>
      </c>
      <c r="E561" s="18">
        <v>0</v>
      </c>
    </row>
    <row r="562" spans="1:5" ht="15" x14ac:dyDescent="0.25">
      <c r="A562" s="23"/>
      <c r="B562" s="34" t="s">
        <v>153</v>
      </c>
      <c r="C562" s="33">
        <f>((((((((+C563+C564))))))))</f>
        <v>13352</v>
      </c>
      <c r="D562" s="33">
        <f>((((((((+D563+D564))))))))</f>
        <v>2748.6551600000003</v>
      </c>
      <c r="E562" s="33">
        <f>((((((((+E563+E564))))))))</f>
        <v>2748.6551600000003</v>
      </c>
    </row>
    <row r="563" spans="1:5" ht="15" x14ac:dyDescent="0.25">
      <c r="A563" s="24"/>
      <c r="B563" s="17" t="s">
        <v>6</v>
      </c>
      <c r="C563" s="18">
        <v>13352</v>
      </c>
      <c r="D563" s="18">
        <v>2748.6551600000003</v>
      </c>
      <c r="E563" s="18">
        <v>2748.6551600000003</v>
      </c>
    </row>
    <row r="564" spans="1:5" ht="15" x14ac:dyDescent="0.25">
      <c r="A564" s="24"/>
      <c r="B564" s="17" t="s">
        <v>7</v>
      </c>
      <c r="C564" s="18">
        <v>0</v>
      </c>
      <c r="D564" s="18">
        <v>0</v>
      </c>
      <c r="E564" s="18">
        <v>0</v>
      </c>
    </row>
    <row r="565" spans="1:5" ht="15" x14ac:dyDescent="0.25">
      <c r="A565" s="23"/>
      <c r="B565" s="34" t="s">
        <v>154</v>
      </c>
      <c r="C565" s="33">
        <f>((((((((+C566+C567))))))))</f>
        <v>20</v>
      </c>
      <c r="D565" s="33">
        <f>((((((((+D566+D567))))))))</f>
        <v>4</v>
      </c>
      <c r="E565" s="33">
        <f>((((((((+E566+E567))))))))</f>
        <v>2</v>
      </c>
    </row>
    <row r="566" spans="1:5" ht="15" x14ac:dyDescent="0.25">
      <c r="A566" s="24"/>
      <c r="B566" s="17" t="s">
        <v>6</v>
      </c>
      <c r="C566" s="18">
        <v>20</v>
      </c>
      <c r="D566" s="18">
        <v>4</v>
      </c>
      <c r="E566" s="18">
        <v>2</v>
      </c>
    </row>
    <row r="567" spans="1:5" ht="15" x14ac:dyDescent="0.25">
      <c r="A567" s="24"/>
      <c r="B567" s="17" t="s">
        <v>7</v>
      </c>
      <c r="C567" s="18">
        <v>0</v>
      </c>
      <c r="D567" s="18">
        <v>0</v>
      </c>
      <c r="E567" s="18">
        <v>0</v>
      </c>
    </row>
    <row r="568" spans="1:5" ht="15" x14ac:dyDescent="0.25">
      <c r="A568" s="23"/>
      <c r="B568" s="34" t="s">
        <v>155</v>
      </c>
      <c r="C568" s="33">
        <f>((((((((+C569+C570))))))))</f>
        <v>110799.10000000002</v>
      </c>
      <c r="D568" s="33">
        <f>((((((((+D569+D570))))))))</f>
        <v>28885.255869999994</v>
      </c>
      <c r="E568" s="33">
        <f>((((((((+E569+E570))))))))</f>
        <v>14833.075685999996</v>
      </c>
    </row>
    <row r="569" spans="1:5" ht="15" x14ac:dyDescent="0.25">
      <c r="A569" s="24"/>
      <c r="B569" s="17" t="s">
        <v>6</v>
      </c>
      <c r="C569" s="18">
        <v>110799.10000000002</v>
      </c>
      <c r="D569" s="18">
        <v>28885.255869999994</v>
      </c>
      <c r="E569" s="18">
        <v>14833.075685999996</v>
      </c>
    </row>
    <row r="570" spans="1:5" ht="15" x14ac:dyDescent="0.25">
      <c r="A570" s="24"/>
      <c r="B570" s="17" t="s">
        <v>7</v>
      </c>
      <c r="C570" s="18">
        <v>0</v>
      </c>
      <c r="D570" s="18">
        <v>0</v>
      </c>
      <c r="E570" s="18">
        <v>0</v>
      </c>
    </row>
    <row r="571" spans="1:5" ht="15" x14ac:dyDescent="0.25">
      <c r="A571" s="23"/>
      <c r="B571" s="34" t="s">
        <v>156</v>
      </c>
      <c r="C571" s="33">
        <f>((((((((+C572+C573))))))))</f>
        <v>3534.5999999999995</v>
      </c>
      <c r="D571" s="33">
        <f>((((((((+D572+D573))))))))</f>
        <v>1151.28846</v>
      </c>
      <c r="E571" s="33">
        <f>((((((((+E572+E573))))))))</f>
        <v>1140.3637699999999</v>
      </c>
    </row>
    <row r="572" spans="1:5" ht="15" x14ac:dyDescent="0.25">
      <c r="A572" s="24"/>
      <c r="B572" s="17" t="s">
        <v>6</v>
      </c>
      <c r="C572" s="18">
        <v>3534.5999999999995</v>
      </c>
      <c r="D572" s="18">
        <v>1151.28846</v>
      </c>
      <c r="E572" s="18">
        <v>1140.3637699999999</v>
      </c>
    </row>
    <row r="573" spans="1:5" ht="15" x14ac:dyDescent="0.25">
      <c r="A573" s="24"/>
      <c r="B573" s="17" t="s">
        <v>7</v>
      </c>
      <c r="C573" s="18">
        <v>0</v>
      </c>
      <c r="D573" s="18">
        <v>0</v>
      </c>
      <c r="E573" s="18">
        <v>0</v>
      </c>
    </row>
    <row r="574" spans="1:5" ht="15" x14ac:dyDescent="0.25">
      <c r="A574" s="23"/>
      <c r="B574" s="34" t="s">
        <v>157</v>
      </c>
      <c r="C574" s="33">
        <f>((((((((+C575+C576))))))))</f>
        <v>4499.1000000000004</v>
      </c>
      <c r="D574" s="33">
        <f>((((((((+D575+D576))))))))</f>
        <v>1961.325</v>
      </c>
      <c r="E574" s="33">
        <f>((((((((+E575+E576))))))))</f>
        <v>1543.8679999999999</v>
      </c>
    </row>
    <row r="575" spans="1:5" ht="15" x14ac:dyDescent="0.25">
      <c r="A575" s="24"/>
      <c r="B575" s="17" t="s">
        <v>6</v>
      </c>
      <c r="C575" s="18">
        <v>4499.1000000000004</v>
      </c>
      <c r="D575" s="18">
        <v>1961.325</v>
      </c>
      <c r="E575" s="18">
        <v>1543.8679999999999</v>
      </c>
    </row>
    <row r="576" spans="1:5" ht="13.5" customHeight="1" x14ac:dyDescent="0.25">
      <c r="A576" s="24"/>
      <c r="B576" s="17" t="s">
        <v>7</v>
      </c>
      <c r="C576" s="18">
        <v>0</v>
      </c>
      <c r="D576" s="18">
        <v>0</v>
      </c>
      <c r="E576" s="18">
        <v>0</v>
      </c>
    </row>
    <row r="577" spans="1:5" ht="15" x14ac:dyDescent="0.25">
      <c r="A577" s="23"/>
      <c r="B577" s="34" t="s">
        <v>158</v>
      </c>
      <c r="C577" s="33">
        <f>((((((((+C578+C579))))))))</f>
        <v>36.299999999999997</v>
      </c>
      <c r="D577" s="33">
        <f>((((((((+D578+D579))))))))</f>
        <v>9.1</v>
      </c>
      <c r="E577" s="33">
        <f>((((((((+E578+E579))))))))</f>
        <v>9.1</v>
      </c>
    </row>
    <row r="578" spans="1:5" ht="15" x14ac:dyDescent="0.25">
      <c r="A578" s="24"/>
      <c r="B578" s="17" t="s">
        <v>6</v>
      </c>
      <c r="C578" s="18">
        <v>36.299999999999997</v>
      </c>
      <c r="D578" s="18">
        <v>9.1</v>
      </c>
      <c r="E578" s="18">
        <v>9.1</v>
      </c>
    </row>
    <row r="579" spans="1:5" ht="15" x14ac:dyDescent="0.25">
      <c r="A579" s="24"/>
      <c r="B579" s="17" t="s">
        <v>7</v>
      </c>
      <c r="C579" s="18">
        <v>0</v>
      </c>
      <c r="D579" s="18">
        <v>0</v>
      </c>
      <c r="E579" s="18">
        <v>0</v>
      </c>
    </row>
    <row r="580" spans="1:5" ht="16.5" x14ac:dyDescent="0.25">
      <c r="A580" s="24"/>
      <c r="B580" s="34" t="s">
        <v>190</v>
      </c>
      <c r="C580" s="33">
        <f>((((((((+C581+C582))))))))</f>
        <v>23039168.5</v>
      </c>
      <c r="D580" s="33">
        <f>((((((((+D581+D582))))))))</f>
        <v>5984504.6783699999</v>
      </c>
      <c r="E580" s="33">
        <f>((((((((+E581+E582))))))))</f>
        <v>5984504.6783699999</v>
      </c>
    </row>
    <row r="581" spans="1:5" ht="15" x14ac:dyDescent="0.25">
      <c r="A581" s="24"/>
      <c r="B581" s="17" t="s">
        <v>6</v>
      </c>
      <c r="C581" s="18">
        <v>22153239.5</v>
      </c>
      <c r="D581" s="18">
        <v>5835639.5204099994</v>
      </c>
      <c r="E581" s="18">
        <v>5835639.5204099994</v>
      </c>
    </row>
    <row r="582" spans="1:5" ht="15" x14ac:dyDescent="0.25">
      <c r="A582" s="24"/>
      <c r="B582" s="17" t="s">
        <v>7</v>
      </c>
      <c r="C582" s="18">
        <v>885929</v>
      </c>
      <c r="D582" s="18">
        <v>148865.15796000001</v>
      </c>
      <c r="E582" s="18">
        <v>148865.15796000001</v>
      </c>
    </row>
    <row r="583" spans="1:5" ht="15" x14ac:dyDescent="0.25">
      <c r="A583" s="39" t="s">
        <v>159</v>
      </c>
      <c r="B583" s="14"/>
      <c r="C583" s="33">
        <f>C584+C587+C590+C593+C596+C599</f>
        <v>59870.840459999999</v>
      </c>
      <c r="D583" s="33">
        <f>D584+D587+D590+D593+D596+D599</f>
        <v>21489.523310000004</v>
      </c>
      <c r="E583" s="33">
        <f>E584+E587+E590+E593+E596+E599</f>
        <v>19724.143090000001</v>
      </c>
    </row>
    <row r="584" spans="1:5" ht="15" x14ac:dyDescent="0.25">
      <c r="A584" s="23"/>
      <c r="B584" s="34" t="s">
        <v>11</v>
      </c>
      <c r="C584" s="33">
        <f>((((((((+C585+C586))))))))</f>
        <v>56992.898229999999</v>
      </c>
      <c r="D584" s="33">
        <f>((((((((+D585+D586))))))))</f>
        <v>19603.437500000004</v>
      </c>
      <c r="E584" s="33">
        <f>((((((((+E585+E586))))))))</f>
        <v>18406.734280000001</v>
      </c>
    </row>
    <row r="585" spans="1:5" ht="15" x14ac:dyDescent="0.25">
      <c r="A585" s="24"/>
      <c r="B585" s="17" t="s">
        <v>6</v>
      </c>
      <c r="C585" s="18">
        <v>56992.898229999999</v>
      </c>
      <c r="D585" s="18">
        <v>19603.437500000004</v>
      </c>
      <c r="E585" s="18">
        <v>18406.734280000001</v>
      </c>
    </row>
    <row r="586" spans="1:5" ht="15" x14ac:dyDescent="0.25">
      <c r="A586" s="24"/>
      <c r="B586" s="17" t="s">
        <v>7</v>
      </c>
      <c r="C586" s="18">
        <v>0</v>
      </c>
      <c r="D586" s="18">
        <v>0</v>
      </c>
      <c r="E586" s="18">
        <v>0</v>
      </c>
    </row>
    <row r="587" spans="1:5" ht="15" x14ac:dyDescent="0.25">
      <c r="A587" s="23"/>
      <c r="B587" s="34" t="s">
        <v>160</v>
      </c>
      <c r="C587" s="33">
        <f>((((((((+C588+C589))))))))</f>
        <v>1355.655</v>
      </c>
      <c r="D587" s="33">
        <f>((((((((+D588+D589))))))))</f>
        <v>880.47096999999997</v>
      </c>
      <c r="E587" s="33">
        <f>((((((((+E588+E589))))))))</f>
        <v>880.47096999999997</v>
      </c>
    </row>
    <row r="588" spans="1:5" ht="15" x14ac:dyDescent="0.25">
      <c r="A588" s="24"/>
      <c r="B588" s="17" t="s">
        <v>6</v>
      </c>
      <c r="C588" s="18">
        <v>1355.655</v>
      </c>
      <c r="D588" s="18">
        <v>880.47096999999997</v>
      </c>
      <c r="E588" s="18">
        <v>880.47096999999997</v>
      </c>
    </row>
    <row r="589" spans="1:5" ht="15" x14ac:dyDescent="0.25">
      <c r="A589" s="24"/>
      <c r="B589" s="17" t="s">
        <v>7</v>
      </c>
      <c r="C589" s="18">
        <v>0</v>
      </c>
      <c r="D589" s="18">
        <v>0</v>
      </c>
      <c r="E589" s="18">
        <v>0</v>
      </c>
    </row>
    <row r="590" spans="1:5" ht="15" x14ac:dyDescent="0.25">
      <c r="A590" s="23"/>
      <c r="B590" s="34" t="s">
        <v>161</v>
      </c>
      <c r="C590" s="33">
        <f>((((((((+C591+C592))))))))</f>
        <v>90.320229999999995</v>
      </c>
      <c r="D590" s="33">
        <f>((((((((+D591+D592))))))))</f>
        <v>90.320229999999995</v>
      </c>
      <c r="E590" s="33">
        <f>((((((((+E591+E592))))))))</f>
        <v>90.320229999999995</v>
      </c>
    </row>
    <row r="591" spans="1:5" ht="15" x14ac:dyDescent="0.25">
      <c r="A591" s="24"/>
      <c r="B591" s="17" t="s">
        <v>6</v>
      </c>
      <c r="C591" s="18">
        <v>90.320229999999995</v>
      </c>
      <c r="D591" s="18">
        <v>90.320229999999995</v>
      </c>
      <c r="E591" s="18">
        <v>90.320229999999995</v>
      </c>
    </row>
    <row r="592" spans="1:5" ht="15" x14ac:dyDescent="0.25">
      <c r="A592" s="24"/>
      <c r="B592" s="17" t="s">
        <v>7</v>
      </c>
      <c r="C592" s="18">
        <v>0</v>
      </c>
      <c r="D592" s="18">
        <v>0</v>
      </c>
      <c r="E592" s="18">
        <v>0</v>
      </c>
    </row>
    <row r="593" spans="1:5" ht="15" x14ac:dyDescent="0.25">
      <c r="A593" s="23"/>
      <c r="B593" s="34" t="s">
        <v>162</v>
      </c>
      <c r="C593" s="33">
        <f>((((((((+C594+C595))))))))</f>
        <v>478.05200000000002</v>
      </c>
      <c r="D593" s="33">
        <f>((((((((+D594+D595))))))))</f>
        <v>112.74724999999988</v>
      </c>
      <c r="E593" s="33">
        <f>((((((((+E594+E595))))))))</f>
        <v>112.74724999999988</v>
      </c>
    </row>
    <row r="594" spans="1:5" ht="15" x14ac:dyDescent="0.25">
      <c r="A594" s="24"/>
      <c r="B594" s="17" t="s">
        <v>6</v>
      </c>
      <c r="C594" s="18">
        <v>478.05200000000002</v>
      </c>
      <c r="D594" s="18">
        <v>112.74724999999988</v>
      </c>
      <c r="E594" s="18">
        <v>112.74724999999988</v>
      </c>
    </row>
    <row r="595" spans="1:5" ht="15" x14ac:dyDescent="0.25">
      <c r="A595" s="24"/>
      <c r="B595" s="17" t="s">
        <v>7</v>
      </c>
      <c r="C595" s="18">
        <v>0</v>
      </c>
      <c r="D595" s="18">
        <v>0</v>
      </c>
      <c r="E595" s="18">
        <v>0</v>
      </c>
    </row>
    <row r="596" spans="1:5" ht="15" x14ac:dyDescent="0.25">
      <c r="A596" s="23"/>
      <c r="B596" s="34" t="s">
        <v>163</v>
      </c>
      <c r="C596" s="33">
        <f>((((((((+C597+C598))))))))</f>
        <v>211.91499999999999</v>
      </c>
      <c r="D596" s="33">
        <f>((((((((+D597+D598))))))))</f>
        <v>60.547359999999998</v>
      </c>
      <c r="E596" s="33">
        <f>((((((((+E597+E598))))))))</f>
        <v>60.547359999999998</v>
      </c>
    </row>
    <row r="597" spans="1:5" ht="15" x14ac:dyDescent="0.25">
      <c r="A597" s="24"/>
      <c r="B597" s="17" t="s">
        <v>6</v>
      </c>
      <c r="C597" s="28">
        <v>211.91499999999999</v>
      </c>
      <c r="D597" s="28">
        <v>60.547359999999998</v>
      </c>
      <c r="E597" s="28">
        <v>60.547359999999998</v>
      </c>
    </row>
    <row r="598" spans="1:5" ht="15" x14ac:dyDescent="0.25">
      <c r="A598" s="24"/>
      <c r="B598" s="17" t="s">
        <v>7</v>
      </c>
      <c r="C598" s="18">
        <v>0</v>
      </c>
      <c r="D598" s="18">
        <v>0</v>
      </c>
      <c r="E598" s="18">
        <v>0</v>
      </c>
    </row>
    <row r="599" spans="1:5" ht="15" x14ac:dyDescent="0.25">
      <c r="A599" s="23"/>
      <c r="B599" s="34" t="s">
        <v>164</v>
      </c>
      <c r="C599" s="33">
        <f>((((((((+C600+C601))))))))</f>
        <v>742</v>
      </c>
      <c r="D599" s="33">
        <f>((((((((+D600+D601))))))))</f>
        <v>742</v>
      </c>
      <c r="E599" s="33">
        <f>((((((((+E600+E601))))))))</f>
        <v>173.32300000000001</v>
      </c>
    </row>
    <row r="600" spans="1:5" ht="15" x14ac:dyDescent="0.25">
      <c r="A600" s="24"/>
      <c r="B600" s="17" t="s">
        <v>6</v>
      </c>
      <c r="C600" s="18">
        <v>742</v>
      </c>
      <c r="D600" s="18">
        <v>742</v>
      </c>
      <c r="E600" s="18">
        <v>173.32300000000001</v>
      </c>
    </row>
    <row r="601" spans="1:5" ht="15" x14ac:dyDescent="0.25">
      <c r="A601" s="24"/>
      <c r="B601" s="17" t="s">
        <v>7</v>
      </c>
      <c r="C601" s="18">
        <v>0</v>
      </c>
      <c r="D601" s="18">
        <v>0</v>
      </c>
      <c r="E601" s="18">
        <v>0</v>
      </c>
    </row>
    <row r="602" spans="1:5" ht="15" x14ac:dyDescent="0.25">
      <c r="A602" s="39" t="s">
        <v>165</v>
      </c>
      <c r="B602" s="14"/>
      <c r="C602" s="33">
        <f>(+C603)</f>
        <v>2553310.9205700005</v>
      </c>
      <c r="D602" s="33">
        <f>(+D603)</f>
        <v>512740.89420000004</v>
      </c>
      <c r="E602" s="33">
        <f>(+E603)</f>
        <v>78126.836419999978</v>
      </c>
    </row>
    <row r="603" spans="1:5" ht="15" x14ac:dyDescent="0.25">
      <c r="A603" s="23"/>
      <c r="B603" s="34" t="s">
        <v>11</v>
      </c>
      <c r="C603" s="33">
        <f>((((((((+C604+C605))))))))</f>
        <v>2553310.9205700005</v>
      </c>
      <c r="D603" s="33">
        <f>((((((((+D604+D605))))))))</f>
        <v>512740.89420000004</v>
      </c>
      <c r="E603" s="33">
        <f>((((((((+E604+E605))))))))</f>
        <v>78126.836419999978</v>
      </c>
    </row>
    <row r="604" spans="1:5" ht="15" x14ac:dyDescent="0.25">
      <c r="A604" s="24"/>
      <c r="B604" s="17" t="s">
        <v>6</v>
      </c>
      <c r="C604" s="18">
        <v>2502490.1525800005</v>
      </c>
      <c r="D604" s="18">
        <v>490020.89420000004</v>
      </c>
      <c r="E604" s="18">
        <v>68843.702509999974</v>
      </c>
    </row>
    <row r="605" spans="1:5" ht="15" x14ac:dyDescent="0.25">
      <c r="A605" s="24"/>
      <c r="B605" s="17" t="s">
        <v>7</v>
      </c>
      <c r="C605" s="18">
        <v>50820.767989999993</v>
      </c>
      <c r="D605" s="18">
        <v>22720</v>
      </c>
      <c r="E605" s="18">
        <v>9283.1339100000005</v>
      </c>
    </row>
    <row r="606" spans="1:5" ht="15" x14ac:dyDescent="0.25">
      <c r="A606" s="39" t="s">
        <v>213</v>
      </c>
      <c r="B606" s="14"/>
      <c r="C606" s="32">
        <f>((((+C607+C608))))</f>
        <v>27466016.818138793</v>
      </c>
      <c r="D606" s="32">
        <f>((((+D607+D608))))</f>
        <v>8050043.0399251999</v>
      </c>
      <c r="E606" s="32">
        <f>((((+E607+E608))))</f>
        <v>5214518.1302778823</v>
      </c>
    </row>
    <row r="607" spans="1:5" ht="15" x14ac:dyDescent="0.25">
      <c r="A607" s="24"/>
      <c r="B607" s="17" t="s">
        <v>6</v>
      </c>
      <c r="C607" s="18">
        <v>24337312.421583593</v>
      </c>
      <c r="D607" s="18">
        <v>7340767.92337</v>
      </c>
      <c r="E607" s="18">
        <v>4511401.2442778824</v>
      </c>
    </row>
    <row r="608" spans="1:5" ht="15" x14ac:dyDescent="0.25">
      <c r="A608" s="24"/>
      <c r="B608" s="17" t="s">
        <v>7</v>
      </c>
      <c r="C608" s="18">
        <v>3128704.3965552002</v>
      </c>
      <c r="D608" s="18">
        <v>709275.11655519996</v>
      </c>
      <c r="E608" s="18">
        <v>703116.88600000006</v>
      </c>
    </row>
    <row r="609" spans="1:5" ht="15" x14ac:dyDescent="0.25">
      <c r="A609" s="39" t="s">
        <v>214</v>
      </c>
      <c r="B609" s="34"/>
      <c r="C609" s="32">
        <f>((((+C610+C611))))</f>
        <v>7942808.8370499993</v>
      </c>
      <c r="D609" s="32">
        <f>((((+D610+D611))))</f>
        <v>2387916.4455900001</v>
      </c>
      <c r="E609" s="32">
        <f>((((+E610+E611))))</f>
        <v>61240.376270000008</v>
      </c>
    </row>
    <row r="610" spans="1:5" ht="15" x14ac:dyDescent="0.25">
      <c r="A610" s="24"/>
      <c r="B610" s="17" t="s">
        <v>6</v>
      </c>
      <c r="C610" s="18">
        <v>7942808.8370499993</v>
      </c>
      <c r="D610" s="18">
        <v>2387916.4455900001</v>
      </c>
      <c r="E610" s="18">
        <v>61240.376270000008</v>
      </c>
    </row>
    <row r="611" spans="1:5" ht="15" x14ac:dyDescent="0.25">
      <c r="A611" s="24"/>
      <c r="B611" s="17" t="s">
        <v>7</v>
      </c>
      <c r="C611" s="20">
        <v>0</v>
      </c>
      <c r="D611" s="20">
        <v>0</v>
      </c>
      <c r="E611" s="20">
        <v>0</v>
      </c>
    </row>
    <row r="612" spans="1:5" ht="15" x14ac:dyDescent="0.25">
      <c r="A612" s="39" t="s">
        <v>215</v>
      </c>
      <c r="B612" s="14"/>
      <c r="C612" s="33">
        <f>(+C613+C616+C619+C622)</f>
        <v>185280905.16522309</v>
      </c>
      <c r="D612" s="33">
        <f>(+D613+D616+D619+D622)</f>
        <v>103589773.06228578</v>
      </c>
      <c r="E612" s="33">
        <f>(+E613+E616+E619+E622)</f>
        <v>98895757.272709996</v>
      </c>
    </row>
    <row r="613" spans="1:5" ht="15" x14ac:dyDescent="0.25">
      <c r="A613" s="23"/>
      <c r="B613" s="34" t="s">
        <v>207</v>
      </c>
      <c r="C613" s="33">
        <f>((((((((+C614+C615))))))))</f>
        <v>158513829.139</v>
      </c>
      <c r="D613" s="33">
        <f>((((((((+D614+D615))))))))</f>
        <v>96542895.665999994</v>
      </c>
      <c r="E613" s="33">
        <f>((((((((+E614+E615))))))))</f>
        <v>96542895.665999994</v>
      </c>
    </row>
    <row r="614" spans="1:5" ht="15" x14ac:dyDescent="0.25">
      <c r="A614" s="24"/>
      <c r="B614" s="17" t="s">
        <v>6</v>
      </c>
      <c r="C614" s="18">
        <v>4564009.5769999996</v>
      </c>
      <c r="D614" s="18">
        <v>301449.68300000002</v>
      </c>
      <c r="E614" s="18">
        <v>301449.68300000002</v>
      </c>
    </row>
    <row r="615" spans="1:5" ht="15" x14ac:dyDescent="0.25">
      <c r="A615" s="24"/>
      <c r="B615" s="17" t="s">
        <v>7</v>
      </c>
      <c r="C615" s="18">
        <v>153949819.56200001</v>
      </c>
      <c r="D615" s="18">
        <v>96241445.982999995</v>
      </c>
      <c r="E615" s="18">
        <v>96241445.982999995</v>
      </c>
    </row>
    <row r="616" spans="1:5" ht="15" x14ac:dyDescent="0.25">
      <c r="A616" s="23"/>
      <c r="B616" s="34" t="s">
        <v>166</v>
      </c>
      <c r="C616" s="33">
        <f>((((((((+C617+C618))))))))</f>
        <v>5108051.9354500007</v>
      </c>
      <c r="D616" s="33">
        <f>((((((((+D617+D618))))))))</f>
        <v>1252677.6271199998</v>
      </c>
      <c r="E616" s="33">
        <f>((((((((+E617+E618))))))))</f>
        <v>332681.67815999995</v>
      </c>
    </row>
    <row r="617" spans="1:5" ht="15" x14ac:dyDescent="0.25">
      <c r="A617" s="24"/>
      <c r="B617" s="17" t="s">
        <v>6</v>
      </c>
      <c r="C617" s="18">
        <v>3838883.4795800005</v>
      </c>
      <c r="D617" s="18">
        <v>914924.10411999992</v>
      </c>
      <c r="E617" s="18">
        <v>244603.76922999995</v>
      </c>
    </row>
    <row r="618" spans="1:5" ht="15" x14ac:dyDescent="0.25">
      <c r="A618" s="24"/>
      <c r="B618" s="17" t="s">
        <v>7</v>
      </c>
      <c r="C618" s="18">
        <v>1269168.4558700002</v>
      </c>
      <c r="D618" s="18">
        <v>337753.52299999999</v>
      </c>
      <c r="E618" s="18">
        <v>88077.908930000005</v>
      </c>
    </row>
    <row r="619" spans="1:5" ht="15" x14ac:dyDescent="0.25">
      <c r="A619" s="23"/>
      <c r="B619" s="34" t="s">
        <v>167</v>
      </c>
      <c r="C619" s="33">
        <f>((((((((+C620+C621))))))))</f>
        <v>9858705.1681738235</v>
      </c>
      <c r="D619" s="33">
        <f>((((((((+D620+D621))))))))</f>
        <v>2042821.3167699999</v>
      </c>
      <c r="E619" s="33">
        <f>((((((((+E620+E621))))))))</f>
        <v>1615764.9548299999</v>
      </c>
    </row>
    <row r="620" spans="1:5" ht="15" x14ac:dyDescent="0.25">
      <c r="A620" s="24"/>
      <c r="B620" s="17" t="s">
        <v>6</v>
      </c>
      <c r="C620" s="18">
        <v>4664683.1096998146</v>
      </c>
      <c r="D620" s="18">
        <v>1684943.3954999999</v>
      </c>
      <c r="E620" s="18">
        <v>1484750.3588999999</v>
      </c>
    </row>
    <row r="621" spans="1:5" ht="15" x14ac:dyDescent="0.25">
      <c r="A621" s="24"/>
      <c r="B621" s="17" t="s">
        <v>7</v>
      </c>
      <c r="C621" s="18">
        <v>5194022.0584740099</v>
      </c>
      <c r="D621" s="18">
        <v>357877.92127000005</v>
      </c>
      <c r="E621" s="18">
        <v>131014.59593</v>
      </c>
    </row>
    <row r="622" spans="1:5" ht="15" x14ac:dyDescent="0.25">
      <c r="A622" s="23"/>
      <c r="B622" s="34" t="s">
        <v>168</v>
      </c>
      <c r="C622" s="33">
        <f>((((((((+C623+C624))))))))</f>
        <v>11800318.92259928</v>
      </c>
      <c r="D622" s="33">
        <f>((((((((+D623+D624))))))))</f>
        <v>3751378.4523957861</v>
      </c>
      <c r="E622" s="33">
        <f>((((((((+E623+E624))))))))</f>
        <v>404414.97372000001</v>
      </c>
    </row>
    <row r="623" spans="1:5" ht="15" x14ac:dyDescent="0.25">
      <c r="A623" s="24"/>
      <c r="B623" s="17" t="s">
        <v>6</v>
      </c>
      <c r="C623" s="18">
        <v>11443244.856188072</v>
      </c>
      <c r="D623" s="18">
        <v>3673084.537886498</v>
      </c>
      <c r="E623" s="18">
        <v>401372.89809999999</v>
      </c>
    </row>
    <row r="624" spans="1:5" ht="14.25" customHeight="1" x14ac:dyDescent="0.25">
      <c r="A624" s="24"/>
      <c r="B624" s="17" t="s">
        <v>7</v>
      </c>
      <c r="C624" s="18">
        <v>357074.066411209</v>
      </c>
      <c r="D624" s="18">
        <v>78293.914509288006</v>
      </c>
      <c r="E624" s="18">
        <v>3042.0756200000001</v>
      </c>
    </row>
    <row r="625" spans="1:5" ht="15" x14ac:dyDescent="0.25">
      <c r="A625" s="39" t="s">
        <v>216</v>
      </c>
      <c r="B625" s="14"/>
      <c r="C625" s="32">
        <f>((((+C626+C627))))</f>
        <v>105584113.78300001</v>
      </c>
      <c r="D625" s="32">
        <f>((((+D626+D627))))</f>
        <v>25210312.967999998</v>
      </c>
      <c r="E625" s="32">
        <f>((((+E626+E627))))</f>
        <v>12437309.157</v>
      </c>
    </row>
    <row r="626" spans="1:5" ht="15" x14ac:dyDescent="0.25">
      <c r="A626" s="24"/>
      <c r="B626" s="17" t="s">
        <v>6</v>
      </c>
      <c r="C626" s="18">
        <v>102333086.10600001</v>
      </c>
      <c r="D626" s="18">
        <v>23355440.805</v>
      </c>
      <c r="E626" s="18">
        <v>11677626.852</v>
      </c>
    </row>
    <row r="627" spans="1:5" ht="13.5" customHeight="1" x14ac:dyDescent="0.25">
      <c r="A627" s="44"/>
      <c r="B627" s="45" t="s">
        <v>7</v>
      </c>
      <c r="C627" s="18">
        <v>3251027.6770000001</v>
      </c>
      <c r="D627" s="18">
        <v>1854872.1629999999</v>
      </c>
      <c r="E627" s="18">
        <v>759682.30500000005</v>
      </c>
    </row>
    <row r="628" spans="1:5" ht="15" x14ac:dyDescent="0.25">
      <c r="A628" s="39" t="s">
        <v>208</v>
      </c>
      <c r="B628" s="45"/>
      <c r="C628" s="33">
        <f>(+C629)</f>
        <v>625.57100000000003</v>
      </c>
      <c r="D628" s="33">
        <f>(+D629)</f>
        <v>140.80199999999999</v>
      </c>
      <c r="E628" s="33">
        <f>(+E629)</f>
        <v>0</v>
      </c>
    </row>
    <row r="629" spans="1:5" ht="15" x14ac:dyDescent="0.25">
      <c r="A629" s="39"/>
      <c r="B629" s="34" t="s">
        <v>11</v>
      </c>
      <c r="C629" s="33">
        <f>((((((((+C630+C631))))))))</f>
        <v>625.57100000000003</v>
      </c>
      <c r="D629" s="33">
        <f>((((((((+D630+D631))))))))</f>
        <v>140.80199999999999</v>
      </c>
      <c r="E629" s="33">
        <f>((((((((+E630+E631))))))))</f>
        <v>0</v>
      </c>
    </row>
    <row r="630" spans="1:5" ht="13.5" customHeight="1" x14ac:dyDescent="0.25">
      <c r="A630" s="44"/>
      <c r="B630" s="17" t="s">
        <v>6</v>
      </c>
      <c r="C630" s="18">
        <v>625.57100000000003</v>
      </c>
      <c r="D630" s="18">
        <v>140.80199999999999</v>
      </c>
      <c r="E630" s="18">
        <v>0</v>
      </c>
    </row>
    <row r="631" spans="1:5" ht="15" x14ac:dyDescent="0.25">
      <c r="A631" s="44"/>
      <c r="B631" s="45" t="s">
        <v>7</v>
      </c>
      <c r="C631" s="18">
        <v>0</v>
      </c>
      <c r="D631" s="18">
        <v>0</v>
      </c>
      <c r="E631" s="18">
        <v>0</v>
      </c>
    </row>
    <row r="632" spans="1:5" ht="15" x14ac:dyDescent="0.25">
      <c r="A632" s="39" t="s">
        <v>209</v>
      </c>
      <c r="B632" s="45"/>
      <c r="C632" s="33">
        <f>C633+C636+C639+C642</f>
        <v>413076.02433999995</v>
      </c>
      <c r="D632" s="33">
        <f>D633+D636+D639+D642</f>
        <v>102854.92068000001</v>
      </c>
      <c r="E632" s="33">
        <f>E633+E636+E639+E642</f>
        <v>86438.650069999989</v>
      </c>
    </row>
    <row r="633" spans="1:5" ht="13.5" customHeight="1" x14ac:dyDescent="0.25">
      <c r="A633" s="44"/>
      <c r="B633" s="34" t="s">
        <v>54</v>
      </c>
      <c r="C633" s="33">
        <f>((((((((+C634+C635))))))))</f>
        <v>449.89999999999992</v>
      </c>
      <c r="D633" s="33">
        <f>((((((((+D634+D635))))))))</f>
        <v>135.77000000000001</v>
      </c>
      <c r="E633" s="33">
        <f>((((((((+E634+E635))))))))</f>
        <v>131.11586</v>
      </c>
    </row>
    <row r="634" spans="1:5" ht="15" x14ac:dyDescent="0.25">
      <c r="A634" s="44"/>
      <c r="B634" s="17" t="s">
        <v>6</v>
      </c>
      <c r="C634" s="18">
        <v>449.89999999999992</v>
      </c>
      <c r="D634" s="18">
        <v>135.77000000000001</v>
      </c>
      <c r="E634" s="18">
        <v>131.11586</v>
      </c>
    </row>
    <row r="635" spans="1:5" ht="15" x14ac:dyDescent="0.25">
      <c r="A635" s="44"/>
      <c r="B635" s="45" t="s">
        <v>7</v>
      </c>
      <c r="C635" s="18">
        <v>0</v>
      </c>
      <c r="D635" s="18">
        <v>0</v>
      </c>
      <c r="E635" s="18">
        <v>0</v>
      </c>
    </row>
    <row r="636" spans="1:5" ht="13.5" customHeight="1" x14ac:dyDescent="0.25">
      <c r="A636" s="44"/>
      <c r="B636" s="34" t="s">
        <v>210</v>
      </c>
      <c r="C636" s="33">
        <f>((((((((+C637+C638))))))))</f>
        <v>250</v>
      </c>
      <c r="D636" s="33">
        <f>((((((((+D637+D638))))))))</f>
        <v>158.167</v>
      </c>
      <c r="E636" s="33">
        <f>((((((((+E637+E638))))))))</f>
        <v>113.369</v>
      </c>
    </row>
    <row r="637" spans="1:5" ht="15" x14ac:dyDescent="0.25">
      <c r="A637" s="44"/>
      <c r="B637" s="17" t="s">
        <v>6</v>
      </c>
      <c r="C637" s="18">
        <v>250</v>
      </c>
      <c r="D637" s="18">
        <v>158.167</v>
      </c>
      <c r="E637" s="18">
        <v>113.369</v>
      </c>
    </row>
    <row r="638" spans="1:5" ht="15" x14ac:dyDescent="0.25">
      <c r="A638" s="44"/>
      <c r="B638" s="45" t="s">
        <v>7</v>
      </c>
      <c r="C638" s="18">
        <v>0</v>
      </c>
      <c r="D638" s="18">
        <v>0</v>
      </c>
      <c r="E638" s="18">
        <v>0</v>
      </c>
    </row>
    <row r="639" spans="1:5" ht="16.5" x14ac:dyDescent="0.25">
      <c r="A639" s="44"/>
      <c r="B639" s="34" t="s">
        <v>140</v>
      </c>
      <c r="C639" s="33">
        <f>((((((((+C640+C641))))))))</f>
        <v>961.27</v>
      </c>
      <c r="D639" s="33">
        <f>((((((((+D640+D641))))))))</f>
        <v>201.08691999999999</v>
      </c>
      <c r="E639" s="33">
        <f>((((((((+E640+E641))))))))</f>
        <v>201.08691999999999</v>
      </c>
    </row>
    <row r="640" spans="1:5" ht="15" x14ac:dyDescent="0.25">
      <c r="A640" s="44"/>
      <c r="B640" s="17" t="s">
        <v>6</v>
      </c>
      <c r="C640" s="18">
        <v>961.27</v>
      </c>
      <c r="D640" s="18">
        <v>201.08691999999999</v>
      </c>
      <c r="E640" s="18">
        <v>201.08691999999999</v>
      </c>
    </row>
    <row r="641" spans="1:5" ht="15" x14ac:dyDescent="0.25">
      <c r="A641" s="44"/>
      <c r="B641" s="45" t="s">
        <v>7</v>
      </c>
      <c r="C641" s="18">
        <v>0</v>
      </c>
      <c r="D641" s="18">
        <v>0</v>
      </c>
      <c r="E641" s="18">
        <v>0</v>
      </c>
    </row>
    <row r="642" spans="1:5" ht="15" x14ac:dyDescent="0.25">
      <c r="A642" s="44"/>
      <c r="B642" s="34" t="s">
        <v>57</v>
      </c>
      <c r="C642" s="33">
        <f>((((((((+C643+C644))))))))</f>
        <v>411414.85433999996</v>
      </c>
      <c r="D642" s="33">
        <f>((((((((+D643+D644))))))))</f>
        <v>102359.89676</v>
      </c>
      <c r="E642" s="33">
        <f>((((((((+E643+E644))))))))</f>
        <v>85993.07828999999</v>
      </c>
    </row>
    <row r="643" spans="1:5" ht="15" x14ac:dyDescent="0.25">
      <c r="A643" s="44"/>
      <c r="B643" s="17" t="s">
        <v>6</v>
      </c>
      <c r="C643" s="18">
        <v>411414.85433999996</v>
      </c>
      <c r="D643" s="18">
        <v>102359.89676</v>
      </c>
      <c r="E643" s="18">
        <v>85993.07828999999</v>
      </c>
    </row>
    <row r="644" spans="1:5" ht="15.75" thickBot="1" x14ac:dyDescent="0.3">
      <c r="A644" s="29"/>
      <c r="B644" s="30" t="s">
        <v>7</v>
      </c>
      <c r="C644" s="31">
        <v>0</v>
      </c>
      <c r="D644" s="31">
        <v>0</v>
      </c>
      <c r="E644" s="31">
        <v>0</v>
      </c>
    </row>
    <row r="645" spans="1:5" ht="15" customHeight="1" x14ac:dyDescent="0.25">
      <c r="A645" s="57" t="s">
        <v>169</v>
      </c>
      <c r="B645" s="58"/>
      <c r="C645" s="58"/>
      <c r="D645" s="58"/>
      <c r="E645" s="58"/>
    </row>
    <row r="648" spans="1:5" ht="18.75" customHeight="1" x14ac:dyDescent="0.35"/>
  </sheetData>
  <mergeCells count="10">
    <mergeCell ref="A451:B451"/>
    <mergeCell ref="A547:B547"/>
    <mergeCell ref="A645:E645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  <rowBreaks count="12" manualBreakCount="12">
    <brk id="61" max="4" man="1"/>
    <brk id="113" max="4" man="1"/>
    <brk id="165" max="4" man="1"/>
    <brk id="216" max="4" man="1"/>
    <brk id="268" max="4" man="1"/>
    <brk id="320" max="4" man="1"/>
    <brk id="370" max="4" man="1"/>
    <brk id="420" max="4" man="1"/>
    <brk id="470" max="4" man="1"/>
    <brk id="520" max="4" man="1"/>
    <brk id="570" max="4" man="1"/>
    <brk id="6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2025</vt:lpstr>
      <vt:lpstr>'1T 2025'!Área_de_impresión</vt:lpstr>
      <vt:lpstr>'1T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2025-01-27T16:28:46Z</cp:lastPrinted>
  <dcterms:created xsi:type="dcterms:W3CDTF">2022-10-24T23:14:25Z</dcterms:created>
  <dcterms:modified xsi:type="dcterms:W3CDTF">2025-04-25T23:00:38Z</dcterms:modified>
</cp:coreProperties>
</file>