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liver_benitez\Documents\SHCP\TRIMESTRALES\2024\1er Trimestre 2024\"/>
    </mc:Choice>
  </mc:AlternateContent>
  <bookViews>
    <workbookView xWindow="0" yWindow="0" windowWidth="25125" windowHeight="11130"/>
  </bookViews>
  <sheets>
    <sheet name="1T2024" sheetId="1" r:id="rId1"/>
  </sheets>
  <definedNames>
    <definedName name="_xlnm.Print_Area" localSheetId="0">'1T2024'!$A$1:$E$727</definedName>
    <definedName name="_xlnm.Print_Titles" localSheetId="0">'1T2024'!$1:$8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E81" i="1"/>
  <c r="C81" i="1"/>
  <c r="E724" i="1"/>
  <c r="D724" i="1"/>
  <c r="C724" i="1"/>
  <c r="E721" i="1"/>
  <c r="D721" i="1"/>
  <c r="C721" i="1"/>
  <c r="E718" i="1"/>
  <c r="D718" i="1"/>
  <c r="D711" i="1" s="1"/>
  <c r="C718" i="1"/>
  <c r="E715" i="1"/>
  <c r="D715" i="1"/>
  <c r="C715" i="1"/>
  <c r="C711" i="1" s="1"/>
  <c r="E712" i="1"/>
  <c r="D712" i="1"/>
  <c r="C712" i="1"/>
  <c r="E711" i="1"/>
  <c r="E708" i="1"/>
  <c r="D708" i="1"/>
  <c r="C708" i="1"/>
  <c r="E705" i="1"/>
  <c r="D705" i="1"/>
  <c r="C705" i="1"/>
  <c r="E702" i="1"/>
  <c r="E701" i="1" s="1"/>
  <c r="D702" i="1"/>
  <c r="D701" i="1" s="1"/>
  <c r="C702" i="1"/>
  <c r="C701" i="1" s="1"/>
  <c r="E698" i="1"/>
  <c r="D698" i="1"/>
  <c r="C698" i="1"/>
  <c r="E695" i="1"/>
  <c r="D695" i="1"/>
  <c r="C695" i="1"/>
  <c r="E692" i="1"/>
  <c r="D692" i="1"/>
  <c r="C692" i="1"/>
  <c r="E689" i="1"/>
  <c r="D689" i="1"/>
  <c r="C689" i="1"/>
  <c r="E686" i="1"/>
  <c r="D686" i="1"/>
  <c r="C686" i="1"/>
  <c r="E683" i="1"/>
  <c r="D683" i="1"/>
  <c r="C683" i="1"/>
  <c r="E680" i="1"/>
  <c r="D680" i="1"/>
  <c r="C680" i="1"/>
  <c r="E677" i="1"/>
  <c r="D677" i="1"/>
  <c r="C677" i="1"/>
  <c r="E673" i="1"/>
  <c r="D673" i="1"/>
  <c r="C673" i="1"/>
  <c r="E670" i="1"/>
  <c r="D670" i="1"/>
  <c r="C670" i="1"/>
  <c r="E667" i="1"/>
  <c r="D667" i="1"/>
  <c r="C667" i="1"/>
  <c r="E664" i="1"/>
  <c r="D664" i="1"/>
  <c r="C664" i="1"/>
  <c r="E661" i="1"/>
  <c r="D661" i="1"/>
  <c r="C661" i="1"/>
  <c r="E658" i="1"/>
  <c r="D658" i="1"/>
  <c r="C658" i="1"/>
  <c r="E655" i="1"/>
  <c r="D655" i="1"/>
  <c r="C655" i="1"/>
  <c r="E652" i="1"/>
  <c r="D652" i="1"/>
  <c r="C652" i="1"/>
  <c r="E649" i="1"/>
  <c r="D649" i="1"/>
  <c r="C649" i="1"/>
  <c r="E646" i="1"/>
  <c r="D646" i="1"/>
  <c r="C646" i="1"/>
  <c r="E642" i="1"/>
  <c r="E641" i="1" s="1"/>
  <c r="D642" i="1"/>
  <c r="D641" i="1" s="1"/>
  <c r="C642" i="1"/>
  <c r="C641" i="1" s="1"/>
  <c r="E638" i="1"/>
  <c r="E637" i="1" s="1"/>
  <c r="D638" i="1"/>
  <c r="D637" i="1" s="1"/>
  <c r="C638" i="1"/>
  <c r="C637" i="1" s="1"/>
  <c r="E634" i="1"/>
  <c r="E633" i="1" s="1"/>
  <c r="D634" i="1"/>
  <c r="D633" i="1" s="1"/>
  <c r="C634" i="1"/>
  <c r="C633" i="1" s="1"/>
  <c r="E630" i="1"/>
  <c r="E629" i="1" s="1"/>
  <c r="D630" i="1"/>
  <c r="D629" i="1" s="1"/>
  <c r="C630" i="1"/>
  <c r="C629" i="1" s="1"/>
  <c r="E626" i="1"/>
  <c r="E625" i="1" s="1"/>
  <c r="D626" i="1"/>
  <c r="D625" i="1" s="1"/>
  <c r="C626" i="1"/>
  <c r="C625" i="1" s="1"/>
  <c r="E622" i="1"/>
  <c r="D622" i="1"/>
  <c r="C622" i="1"/>
  <c r="E619" i="1"/>
  <c r="D619" i="1"/>
  <c r="C619" i="1"/>
  <c r="E616" i="1"/>
  <c r="D616" i="1"/>
  <c r="C616" i="1"/>
  <c r="E613" i="1"/>
  <c r="D613" i="1"/>
  <c r="C613" i="1"/>
  <c r="E610" i="1"/>
  <c r="D610" i="1"/>
  <c r="C610" i="1"/>
  <c r="E607" i="1"/>
  <c r="D607" i="1"/>
  <c r="C607" i="1"/>
  <c r="E604" i="1"/>
  <c r="D604" i="1"/>
  <c r="C604" i="1"/>
  <c r="E601" i="1"/>
  <c r="D601" i="1"/>
  <c r="C601" i="1"/>
  <c r="E598" i="1"/>
  <c r="D598" i="1"/>
  <c r="C598" i="1"/>
  <c r="E595" i="1"/>
  <c r="D595" i="1"/>
  <c r="C595" i="1"/>
  <c r="E592" i="1"/>
  <c r="D592" i="1"/>
  <c r="C592" i="1"/>
  <c r="E589" i="1"/>
  <c r="D589" i="1"/>
  <c r="C589" i="1"/>
  <c r="E586" i="1"/>
  <c r="D586" i="1"/>
  <c r="C586" i="1"/>
  <c r="E583" i="1"/>
  <c r="D583" i="1"/>
  <c r="C583" i="1"/>
  <c r="E580" i="1"/>
  <c r="D580" i="1"/>
  <c r="C580" i="1"/>
  <c r="E577" i="1"/>
  <c r="D577" i="1"/>
  <c r="C577" i="1"/>
  <c r="E574" i="1"/>
  <c r="D574" i="1"/>
  <c r="C574" i="1"/>
  <c r="E571" i="1"/>
  <c r="D571" i="1"/>
  <c r="C571" i="1"/>
  <c r="E568" i="1"/>
  <c r="D568" i="1"/>
  <c r="C568" i="1"/>
  <c r="E565" i="1"/>
  <c r="D565" i="1"/>
  <c r="C565" i="1"/>
  <c r="E562" i="1"/>
  <c r="D562" i="1"/>
  <c r="C562" i="1"/>
  <c r="E559" i="1"/>
  <c r="D559" i="1"/>
  <c r="C559" i="1"/>
  <c r="E556" i="1"/>
  <c r="D556" i="1"/>
  <c r="C556" i="1"/>
  <c r="E553" i="1"/>
  <c r="D553" i="1"/>
  <c r="C553" i="1"/>
  <c r="E550" i="1"/>
  <c r="D550" i="1"/>
  <c r="C550" i="1"/>
  <c r="E547" i="1"/>
  <c r="D547" i="1"/>
  <c r="C547" i="1"/>
  <c r="E544" i="1"/>
  <c r="D544" i="1"/>
  <c r="C544" i="1"/>
  <c r="E540" i="1"/>
  <c r="E539" i="1" s="1"/>
  <c r="D540" i="1"/>
  <c r="D539" i="1" s="1"/>
  <c r="C540" i="1"/>
  <c r="C539" i="1" s="1"/>
  <c r="E536" i="1"/>
  <c r="E535" i="1" s="1"/>
  <c r="D536" i="1"/>
  <c r="D535" i="1" s="1"/>
  <c r="C536" i="1"/>
  <c r="C535" i="1" s="1"/>
  <c r="E532" i="1"/>
  <c r="E531" i="1" s="1"/>
  <c r="D532" i="1"/>
  <c r="D531" i="1" s="1"/>
  <c r="C532" i="1"/>
  <c r="C531" i="1" s="1"/>
  <c r="E528" i="1"/>
  <c r="E527" i="1" s="1"/>
  <c r="D528" i="1"/>
  <c r="D527" i="1" s="1"/>
  <c r="C528" i="1"/>
  <c r="C527" i="1" s="1"/>
  <c r="E524" i="1"/>
  <c r="E523" i="1" s="1"/>
  <c r="D524" i="1"/>
  <c r="D523" i="1" s="1"/>
  <c r="C524" i="1"/>
  <c r="C523" i="1" s="1"/>
  <c r="E520" i="1"/>
  <c r="E519" i="1" s="1"/>
  <c r="D520" i="1"/>
  <c r="D519" i="1" s="1"/>
  <c r="C520" i="1"/>
  <c r="C519" i="1" s="1"/>
  <c r="E516" i="1"/>
  <c r="E515" i="1" s="1"/>
  <c r="D516" i="1"/>
  <c r="D515" i="1" s="1"/>
  <c r="C516" i="1"/>
  <c r="C515" i="1" s="1"/>
  <c r="E512" i="1"/>
  <c r="E511" i="1" s="1"/>
  <c r="D512" i="1"/>
  <c r="D511" i="1" s="1"/>
  <c r="C512" i="1"/>
  <c r="C511" i="1" s="1"/>
  <c r="E508" i="1"/>
  <c r="D508" i="1"/>
  <c r="C508" i="1"/>
  <c r="E505" i="1"/>
  <c r="D505" i="1"/>
  <c r="C505" i="1"/>
  <c r="E502" i="1"/>
  <c r="D502" i="1"/>
  <c r="C502" i="1"/>
  <c r="E499" i="1"/>
  <c r="D499" i="1"/>
  <c r="C499" i="1"/>
  <c r="E495" i="1"/>
  <c r="D495" i="1"/>
  <c r="C495" i="1"/>
  <c r="E492" i="1"/>
  <c r="D492" i="1"/>
  <c r="C492" i="1"/>
  <c r="E489" i="1"/>
  <c r="D489" i="1"/>
  <c r="C489" i="1"/>
  <c r="E486" i="1"/>
  <c r="D486" i="1"/>
  <c r="C486" i="1"/>
  <c r="E483" i="1"/>
  <c r="D483" i="1"/>
  <c r="C483" i="1"/>
  <c r="E479" i="1"/>
  <c r="D479" i="1"/>
  <c r="C479" i="1"/>
  <c r="E476" i="1"/>
  <c r="D476" i="1"/>
  <c r="C476" i="1"/>
  <c r="E473" i="1"/>
  <c r="D473" i="1"/>
  <c r="C473" i="1"/>
  <c r="E470" i="1"/>
  <c r="D470" i="1"/>
  <c r="C470" i="1"/>
  <c r="E467" i="1"/>
  <c r="D467" i="1"/>
  <c r="C467" i="1"/>
  <c r="E464" i="1"/>
  <c r="D464" i="1"/>
  <c r="C464" i="1"/>
  <c r="E461" i="1"/>
  <c r="D461" i="1"/>
  <c r="C461" i="1"/>
  <c r="E458" i="1"/>
  <c r="D458" i="1"/>
  <c r="C458" i="1"/>
  <c r="E455" i="1"/>
  <c r="D455" i="1"/>
  <c r="C455" i="1"/>
  <c r="E452" i="1"/>
  <c r="D452" i="1"/>
  <c r="C452" i="1"/>
  <c r="E448" i="1"/>
  <c r="D448" i="1"/>
  <c r="C448" i="1"/>
  <c r="E445" i="1"/>
  <c r="D445" i="1"/>
  <c r="C445" i="1"/>
  <c r="E442" i="1"/>
  <c r="D442" i="1"/>
  <c r="C442" i="1"/>
  <c r="E439" i="1"/>
  <c r="D439" i="1"/>
  <c r="C439" i="1"/>
  <c r="E436" i="1"/>
  <c r="D436" i="1"/>
  <c r="C436" i="1"/>
  <c r="E433" i="1"/>
  <c r="D433" i="1"/>
  <c r="C433" i="1"/>
  <c r="E430" i="1"/>
  <c r="D430" i="1"/>
  <c r="C430" i="1"/>
  <c r="E427" i="1"/>
  <c r="D427" i="1"/>
  <c r="C427" i="1"/>
  <c r="E423" i="1"/>
  <c r="D423" i="1"/>
  <c r="C423" i="1"/>
  <c r="E420" i="1"/>
  <c r="D420" i="1"/>
  <c r="C420" i="1"/>
  <c r="E417" i="1"/>
  <c r="D417" i="1"/>
  <c r="C417" i="1"/>
  <c r="E414" i="1"/>
  <c r="D414" i="1"/>
  <c r="C414" i="1"/>
  <c r="E411" i="1"/>
  <c r="D411" i="1"/>
  <c r="C411" i="1"/>
  <c r="E408" i="1"/>
  <c r="D408" i="1"/>
  <c r="C408" i="1"/>
  <c r="E404" i="1"/>
  <c r="D404" i="1"/>
  <c r="C404" i="1"/>
  <c r="E401" i="1"/>
  <c r="D401" i="1"/>
  <c r="C401" i="1"/>
  <c r="E398" i="1"/>
  <c r="D398" i="1"/>
  <c r="C398" i="1"/>
  <c r="E395" i="1"/>
  <c r="D395" i="1"/>
  <c r="C395" i="1"/>
  <c r="E392" i="1"/>
  <c r="D392" i="1"/>
  <c r="C392" i="1"/>
  <c r="E388" i="1"/>
  <c r="D388" i="1"/>
  <c r="C388" i="1"/>
  <c r="E385" i="1"/>
  <c r="D385" i="1"/>
  <c r="C385" i="1"/>
  <c r="E382" i="1"/>
  <c r="D382" i="1"/>
  <c r="C382" i="1"/>
  <c r="E379" i="1"/>
  <c r="D379" i="1"/>
  <c r="C379" i="1"/>
  <c r="E376" i="1"/>
  <c r="D376" i="1"/>
  <c r="C376" i="1"/>
  <c r="E373" i="1"/>
  <c r="D373" i="1"/>
  <c r="C373" i="1"/>
  <c r="E370" i="1"/>
  <c r="D370" i="1"/>
  <c r="C370" i="1"/>
  <c r="E367" i="1"/>
  <c r="D367" i="1"/>
  <c r="C367" i="1"/>
  <c r="E364" i="1"/>
  <c r="D364" i="1"/>
  <c r="C364" i="1"/>
  <c r="E361" i="1"/>
  <c r="D361" i="1"/>
  <c r="C361" i="1"/>
  <c r="E358" i="1"/>
  <c r="D358" i="1"/>
  <c r="C358" i="1"/>
  <c r="E355" i="1"/>
  <c r="D355" i="1"/>
  <c r="C355" i="1"/>
  <c r="E351" i="1"/>
  <c r="D351" i="1"/>
  <c r="C351" i="1"/>
  <c r="E348" i="1"/>
  <c r="D348" i="1"/>
  <c r="C348" i="1"/>
  <c r="E345" i="1"/>
  <c r="D345" i="1"/>
  <c r="C345" i="1"/>
  <c r="E342" i="1"/>
  <c r="D342" i="1"/>
  <c r="C342" i="1"/>
  <c r="E339" i="1"/>
  <c r="D339" i="1"/>
  <c r="C339" i="1"/>
  <c r="E336" i="1"/>
  <c r="D336" i="1"/>
  <c r="C336" i="1"/>
  <c r="E333" i="1"/>
  <c r="D333" i="1"/>
  <c r="C333" i="1"/>
  <c r="E330" i="1"/>
  <c r="D330" i="1"/>
  <c r="C330" i="1"/>
  <c r="E327" i="1"/>
  <c r="D327" i="1"/>
  <c r="C327" i="1"/>
  <c r="E324" i="1"/>
  <c r="D324" i="1"/>
  <c r="C324" i="1"/>
  <c r="E321" i="1"/>
  <c r="D321" i="1"/>
  <c r="C321" i="1"/>
  <c r="E318" i="1"/>
  <c r="D318" i="1"/>
  <c r="C318" i="1"/>
  <c r="E315" i="1"/>
  <c r="D315" i="1"/>
  <c r="C315" i="1"/>
  <c r="E312" i="1"/>
  <c r="D312" i="1"/>
  <c r="C312" i="1"/>
  <c r="E309" i="1"/>
  <c r="D309" i="1"/>
  <c r="C309" i="1"/>
  <c r="E306" i="1"/>
  <c r="D306" i="1"/>
  <c r="C306" i="1"/>
  <c r="E303" i="1"/>
  <c r="D303" i="1"/>
  <c r="C303" i="1"/>
  <c r="E300" i="1"/>
  <c r="D300" i="1"/>
  <c r="C300" i="1"/>
  <c r="E297" i="1"/>
  <c r="D297" i="1"/>
  <c r="C297" i="1"/>
  <c r="E294" i="1"/>
  <c r="D294" i="1"/>
  <c r="C294" i="1"/>
  <c r="E290" i="1"/>
  <c r="D290" i="1"/>
  <c r="C290" i="1"/>
  <c r="E287" i="1"/>
  <c r="D287" i="1"/>
  <c r="C287" i="1"/>
  <c r="E284" i="1"/>
  <c r="D284" i="1"/>
  <c r="C284" i="1"/>
  <c r="E281" i="1"/>
  <c r="D281" i="1"/>
  <c r="C281" i="1"/>
  <c r="E278" i="1"/>
  <c r="D278" i="1"/>
  <c r="C278" i="1"/>
  <c r="E275" i="1"/>
  <c r="D275" i="1"/>
  <c r="C275" i="1"/>
  <c r="E272" i="1"/>
  <c r="D272" i="1"/>
  <c r="C272" i="1"/>
  <c r="E269" i="1"/>
  <c r="D269" i="1"/>
  <c r="C269" i="1"/>
  <c r="E266" i="1"/>
  <c r="D266" i="1"/>
  <c r="C266" i="1"/>
  <c r="E263" i="1"/>
  <c r="D263" i="1"/>
  <c r="C263" i="1"/>
  <c r="E260" i="1"/>
  <c r="D260" i="1"/>
  <c r="C260" i="1"/>
  <c r="E257" i="1"/>
  <c r="D257" i="1"/>
  <c r="C257" i="1"/>
  <c r="E254" i="1"/>
  <c r="D254" i="1"/>
  <c r="C254" i="1"/>
  <c r="E251" i="1"/>
  <c r="D251" i="1"/>
  <c r="C251" i="1"/>
  <c r="E248" i="1"/>
  <c r="D248" i="1"/>
  <c r="C248" i="1"/>
  <c r="E245" i="1"/>
  <c r="D245" i="1"/>
  <c r="C245" i="1"/>
  <c r="E242" i="1"/>
  <c r="D242" i="1"/>
  <c r="C242" i="1"/>
  <c r="E239" i="1"/>
  <c r="D239" i="1"/>
  <c r="C239" i="1"/>
  <c r="E236" i="1"/>
  <c r="D236" i="1"/>
  <c r="C236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0" i="1"/>
  <c r="D220" i="1"/>
  <c r="C220" i="1"/>
  <c r="E217" i="1"/>
  <c r="D217" i="1"/>
  <c r="C217" i="1"/>
  <c r="E214" i="1"/>
  <c r="D214" i="1"/>
  <c r="C214" i="1"/>
  <c r="E211" i="1"/>
  <c r="D211" i="1"/>
  <c r="C211" i="1"/>
  <c r="E208" i="1"/>
  <c r="D208" i="1"/>
  <c r="C208" i="1"/>
  <c r="E205" i="1"/>
  <c r="D205" i="1"/>
  <c r="C205" i="1"/>
  <c r="E202" i="1"/>
  <c r="D202" i="1"/>
  <c r="C202" i="1"/>
  <c r="E198" i="1"/>
  <c r="D198" i="1"/>
  <c r="C198" i="1"/>
  <c r="E195" i="1"/>
  <c r="D195" i="1"/>
  <c r="C195" i="1"/>
  <c r="E192" i="1"/>
  <c r="D192" i="1"/>
  <c r="C192" i="1"/>
  <c r="E189" i="1"/>
  <c r="D189" i="1"/>
  <c r="C189" i="1"/>
  <c r="E186" i="1"/>
  <c r="D186" i="1"/>
  <c r="C186" i="1"/>
  <c r="E183" i="1"/>
  <c r="D183" i="1"/>
  <c r="C183" i="1"/>
  <c r="E180" i="1"/>
  <c r="D180" i="1"/>
  <c r="C180" i="1"/>
  <c r="E177" i="1"/>
  <c r="D177" i="1"/>
  <c r="C177" i="1"/>
  <c r="E174" i="1"/>
  <c r="D174" i="1"/>
  <c r="C174" i="1"/>
  <c r="E171" i="1"/>
  <c r="D171" i="1"/>
  <c r="C171" i="1"/>
  <c r="E167" i="1"/>
  <c r="D167" i="1"/>
  <c r="C167" i="1"/>
  <c r="E164" i="1"/>
  <c r="D164" i="1"/>
  <c r="C164" i="1"/>
  <c r="E161" i="1"/>
  <c r="D161" i="1"/>
  <c r="C161" i="1"/>
  <c r="E158" i="1"/>
  <c r="D158" i="1"/>
  <c r="C158" i="1"/>
  <c r="E155" i="1"/>
  <c r="D155" i="1"/>
  <c r="C155" i="1"/>
  <c r="E152" i="1"/>
  <c r="D152" i="1"/>
  <c r="C152" i="1"/>
  <c r="E149" i="1"/>
  <c r="D149" i="1"/>
  <c r="C149" i="1"/>
  <c r="E146" i="1"/>
  <c r="D146" i="1"/>
  <c r="C146" i="1"/>
  <c r="E143" i="1"/>
  <c r="D143" i="1"/>
  <c r="C143" i="1"/>
  <c r="E140" i="1"/>
  <c r="D140" i="1"/>
  <c r="C140" i="1"/>
  <c r="E137" i="1"/>
  <c r="D137" i="1"/>
  <c r="C137" i="1"/>
  <c r="E134" i="1"/>
  <c r="D134" i="1"/>
  <c r="C134" i="1"/>
  <c r="E131" i="1"/>
  <c r="D131" i="1"/>
  <c r="C131" i="1"/>
  <c r="E128" i="1"/>
  <c r="D128" i="1"/>
  <c r="C128" i="1"/>
  <c r="E125" i="1"/>
  <c r="D125" i="1"/>
  <c r="C125" i="1"/>
  <c r="E122" i="1"/>
  <c r="D122" i="1"/>
  <c r="C122" i="1"/>
  <c r="E119" i="1"/>
  <c r="D119" i="1"/>
  <c r="C119" i="1"/>
  <c r="E115" i="1"/>
  <c r="D115" i="1"/>
  <c r="C115" i="1"/>
  <c r="E112" i="1"/>
  <c r="D112" i="1"/>
  <c r="C112" i="1"/>
  <c r="E109" i="1"/>
  <c r="D109" i="1"/>
  <c r="C109" i="1"/>
  <c r="E106" i="1"/>
  <c r="D106" i="1"/>
  <c r="C106" i="1"/>
  <c r="E103" i="1"/>
  <c r="D103" i="1"/>
  <c r="C103" i="1"/>
  <c r="E100" i="1"/>
  <c r="D100" i="1"/>
  <c r="C100" i="1"/>
  <c r="E96" i="1"/>
  <c r="D96" i="1"/>
  <c r="C96" i="1"/>
  <c r="E93" i="1"/>
  <c r="D93" i="1"/>
  <c r="C93" i="1"/>
  <c r="E90" i="1"/>
  <c r="D90" i="1"/>
  <c r="C90" i="1"/>
  <c r="E87" i="1"/>
  <c r="D87" i="1"/>
  <c r="C87" i="1"/>
  <c r="E84" i="1"/>
  <c r="D84" i="1"/>
  <c r="C84" i="1"/>
  <c r="E78" i="1"/>
  <c r="D78" i="1"/>
  <c r="C78" i="1"/>
  <c r="E75" i="1"/>
  <c r="D75" i="1"/>
  <c r="C75" i="1"/>
  <c r="E72" i="1"/>
  <c r="D72" i="1"/>
  <c r="C72" i="1"/>
  <c r="E69" i="1"/>
  <c r="D69" i="1"/>
  <c r="C69" i="1"/>
  <c r="E66" i="1"/>
  <c r="D66" i="1"/>
  <c r="C66" i="1"/>
  <c r="E63" i="1"/>
  <c r="D63" i="1"/>
  <c r="C63" i="1"/>
  <c r="E60" i="1"/>
  <c r="D60" i="1"/>
  <c r="C60" i="1"/>
  <c r="E57" i="1"/>
  <c r="D57" i="1"/>
  <c r="C57" i="1"/>
  <c r="E54" i="1"/>
  <c r="D54" i="1"/>
  <c r="C54" i="1"/>
  <c r="E51" i="1"/>
  <c r="D51" i="1"/>
  <c r="C51" i="1"/>
  <c r="E48" i="1"/>
  <c r="D48" i="1"/>
  <c r="C48" i="1"/>
  <c r="E44" i="1"/>
  <c r="E43" i="1" s="1"/>
  <c r="D44" i="1"/>
  <c r="D43" i="1" s="1"/>
  <c r="C44" i="1"/>
  <c r="C43" i="1" s="1"/>
  <c r="E40" i="1"/>
  <c r="D40" i="1"/>
  <c r="C40" i="1"/>
  <c r="E37" i="1"/>
  <c r="D37" i="1"/>
  <c r="C37" i="1"/>
  <c r="E34" i="1"/>
  <c r="D34" i="1"/>
  <c r="C34" i="1"/>
  <c r="E30" i="1"/>
  <c r="D30" i="1"/>
  <c r="C30" i="1"/>
  <c r="E27" i="1"/>
  <c r="D27" i="1"/>
  <c r="C27" i="1"/>
  <c r="E24" i="1"/>
  <c r="D24" i="1"/>
  <c r="C24" i="1"/>
  <c r="E20" i="1"/>
  <c r="E19" i="1" s="1"/>
  <c r="D20" i="1"/>
  <c r="D19" i="1" s="1"/>
  <c r="C20" i="1"/>
  <c r="C19" i="1" s="1"/>
  <c r="E16" i="1"/>
  <c r="D16" i="1"/>
  <c r="C16" i="1"/>
  <c r="E13" i="1"/>
  <c r="D13" i="1"/>
  <c r="C13" i="1"/>
  <c r="E10" i="1"/>
  <c r="D10" i="1"/>
  <c r="C10" i="1"/>
  <c r="E645" i="1" l="1"/>
  <c r="E9" i="1"/>
  <c r="E99" i="1"/>
  <c r="C99" i="1"/>
  <c r="D99" i="1"/>
  <c r="E293" i="1"/>
  <c r="E451" i="1"/>
  <c r="C543" i="1"/>
  <c r="D9" i="1"/>
  <c r="D47" i="1"/>
  <c r="E426" i="1"/>
  <c r="C426" i="1"/>
  <c r="D482" i="1"/>
  <c r="C23" i="1"/>
  <c r="D23" i="1"/>
  <c r="E23" i="1"/>
  <c r="E201" i="1"/>
  <c r="E407" i="1"/>
  <c r="C645" i="1"/>
  <c r="D645" i="1"/>
  <c r="D676" i="1"/>
  <c r="C9" i="1"/>
  <c r="D118" i="1"/>
  <c r="E223" i="1"/>
  <c r="D391" i="1"/>
  <c r="E391" i="1"/>
  <c r="C391" i="1"/>
  <c r="D426" i="1"/>
  <c r="E482" i="1"/>
  <c r="C482" i="1"/>
  <c r="C33" i="1"/>
  <c r="D33" i="1"/>
  <c r="E33" i="1"/>
  <c r="C201" i="1"/>
  <c r="D201" i="1"/>
  <c r="C293" i="1"/>
  <c r="D293" i="1"/>
  <c r="C498" i="1"/>
  <c r="D498" i="1"/>
  <c r="E498" i="1"/>
  <c r="D543" i="1"/>
  <c r="E543" i="1"/>
  <c r="E47" i="1"/>
  <c r="C47" i="1"/>
  <c r="E118" i="1"/>
  <c r="C118" i="1"/>
  <c r="C354" i="1"/>
  <c r="D354" i="1"/>
  <c r="E354" i="1"/>
  <c r="C407" i="1"/>
  <c r="D407" i="1"/>
  <c r="C451" i="1"/>
  <c r="D451" i="1"/>
  <c r="E676" i="1"/>
  <c r="C676" i="1"/>
  <c r="D170" i="1"/>
  <c r="E170" i="1"/>
  <c r="C170" i="1"/>
  <c r="C223" i="1"/>
  <c r="D223" i="1"/>
</calcChain>
</file>

<file path=xl/sharedStrings.xml><?xml version="1.0" encoding="utf-8"?>
<sst xmlns="http://schemas.openxmlformats.org/spreadsheetml/2006/main" count="728" uniqueCount="245">
  <si>
    <t>Informes sobre la Situación Económica,
las Finanzas Públicas y la Deuda Pública</t>
  </si>
  <si>
    <t>Primer Trimestre de 2024</t>
  </si>
  <si>
    <t>III. MONTO EROGADO SOBRE CONTRATOS PLURIANUALES DE OBRA, ADQUISICIONES Y ARRENDAMIENTOS O SERVICIOS</t>
  </si>
  <si>
    <r>
      <t xml:space="preserve">MONTO EROGADO SOBRE CONTRATOS PLURIANUALES DE OBRA, ADQUISICIONES Y ARRENDAMIENTOS O SERVICIOS
Enero-marzo de 2024
</t>
    </r>
    <r>
      <rPr>
        <sz val="10"/>
        <rFont val="Montserrat"/>
      </rPr>
      <t>(Miles de pesos)</t>
    </r>
  </si>
  <si>
    <t>Dependencia / Entidad / Empresa</t>
  </si>
  <si>
    <t>Monto anual autorizado o modificado
 2024</t>
  </si>
  <si>
    <t>Enero-marzo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</si>
  <si>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</si>
  <si>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</si>
  <si>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</si>
  <si>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</si>
  <si>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</si>
  <si>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</si>
  <si>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</si>
  <si>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</si>
  <si>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</si>
  <si>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</si>
  <si>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</si>
  <si>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</si>
  <si>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</si>
  <si>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Tribunal Electoral del Poder Judicial de la Federación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</si>
  <si>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</si>
  <si>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</si>
  <si>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</si>
  <si>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</si>
  <si>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</si>
  <si>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Instituto para la Protección al Ahorro Bancario</t>
  </si>
  <si>
    <t>Lotería Nacional</t>
  </si>
  <si>
    <t>Instituto para Devolverle al Pueblo lo Robado</t>
  </si>
  <si>
    <t>Banco Nacional de Comercio Exterior, S.N.C.</t>
  </si>
  <si>
    <t>Banco Nacional de Obras y Servicios Públicos, S.N.C.</t>
  </si>
  <si>
    <t>Nacional Financiera, S.N.C.</t>
  </si>
  <si>
    <t>Banco del Bienestar, S.N.C., I.B.D.</t>
  </si>
  <si>
    <t>Sociedad Hipotecaria Federal, S.N.C</t>
  </si>
  <si>
    <t>Fondo de Operación y Financiamiento Bancario a la Vivienda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</si>
  <si>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</si>
  <si>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</si>
  <si>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</si>
  <si>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</si>
  <si>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</si>
  <si>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</si>
  <si>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Comisión Nacional para la Protección y Defensa de los Usuarios de Servicios Financieros</t>
  </si>
  <si>
    <t>07 Defensa Nacional</t>
  </si>
  <si>
    <t>Aeropuerto Internacional Felipe Ángeles, S.A. de C.V.</t>
  </si>
  <si>
    <t>Aerolínea del Estado Mexicano, S.A. de C.V.</t>
  </si>
  <si>
    <t>Grupo Aeroportuario, Ferroviario, de Servicios Auxiliares y Conexos, Olmeca-Maya-Mexica, S.A. de C.V.</t>
  </si>
  <si>
    <t>Tren Maya, S.A. de C.V.</t>
  </si>
  <si>
    <t>Instituto de Seguridad Social para las Fuerzas Armadas Mexicanas</t>
  </si>
  <si>
    <t>08 Agricultura y Desarrollo Rural</t>
  </si>
  <si>
    <t>Servicio Nacional de Sanidad, Inocuidad y Calidad Agroalimentaria</t>
  </si>
  <si>
    <t>Servicio Nacional de Inspección y Certificación de Semillas</t>
  </si>
  <si>
    <t>Fideicomiso de Riesgo Compartido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</si>
  <si>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</si>
  <si>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</si>
  <si>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</si>
  <si>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</si>
  <si>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</si>
  <si>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Instituto Mexicano de Investigación en Pesca y Acuacultura Sustentables</t>
  </si>
  <si>
    <t>Instituto Nacional de Investigaciones Forestales, Agrícolas y Pecuarias</t>
  </si>
  <si>
    <t>Diconsa, S.A. de C.V.</t>
  </si>
  <si>
    <t>Liconsa, S.A. de C.V.</t>
  </si>
  <si>
    <t>Seguridad Alimentaria Mexicana</t>
  </si>
  <si>
    <t xml:space="preserve">Instituto Nacional para el Desarrollo de Capacidades del Sector Rural, A.C.   </t>
  </si>
  <si>
    <t>Comité Nacional para el Desarrollo Sustentable de la Caña de Azúcar</t>
  </si>
  <si>
    <t>Comisión Nacional de las Zonas Áridas</t>
  </si>
  <si>
    <t>09 Infraestructura, Comunicaciones y Transportes</t>
  </si>
  <si>
    <t>Aeropuertos y Servicios Auxiliares</t>
  </si>
  <si>
    <t>Agencia Espacial Mexicana</t>
  </si>
  <si>
    <t>Caminos y Puentes Federales de Ingresos y Servicios Conexos</t>
  </si>
  <si>
    <t>Organismo Promotor de Inversiones en Telecomunicaciones</t>
  </si>
  <si>
    <t>Servicio Postal Mexicano</t>
  </si>
  <si>
    <t>Servicios a la Navegación en el Espacio Aéreo Mexicano</t>
  </si>
  <si>
    <t>Agencia Reguladora del Transporte Ferroviario</t>
  </si>
  <si>
    <t>Instituto Mexicano del Transporte</t>
  </si>
  <si>
    <t>Agencia Federal de Aviación Civil</t>
  </si>
  <si>
    <t>10 Economía</t>
  </si>
  <si>
    <t>Centro Nacional de Metrología</t>
  </si>
  <si>
    <t>Fideicomiso de Fomento Minero</t>
  </si>
  <si>
    <t>Instituto Mexicano de la Propiedad Industrial</t>
  </si>
  <si>
    <t>Procuraduría Federal del Consumidor</t>
  </si>
  <si>
    <t>Exportadora de Sal, S.A. de C.V.</t>
  </si>
  <si>
    <t>Servicio Geológico Mexicano</t>
  </si>
  <si>
    <t>11 Educación Pública</t>
  </si>
  <si>
    <t>Universidad Pedagógica Nacional</t>
  </si>
  <si>
    <t>Universidad Nacional Autónoma de México</t>
  </si>
  <si>
    <t>Instituto Politécnico Nacional</t>
  </si>
  <si>
    <t>XE-IPN Canal 11</t>
  </si>
  <si>
    <t>Comisión de Apelación y Arbitraje del Deporte</t>
  </si>
  <si>
    <t>Unidad del Sistema para la Carrera de las Maestras y los Maestros</t>
  </si>
  <si>
    <t>Centro de Enseñanza Técnica Industrial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</si>
  <si>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</si>
  <si>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</si>
  <si>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</si>
  <si>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</si>
  <si>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</si>
  <si>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</si>
  <si>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</si>
  <si>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</si>
  <si>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</si>
  <si>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</si>
  <si>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</si>
  <si>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Centro de Investigación y de Estudios Avanzados del Instituto Politécnico Nacional</t>
  </si>
  <si>
    <t>Coordinación Nacional de Becas para el Bienestar Benito Juárez</t>
  </si>
  <si>
    <t>Tecnológico Nacional de México</t>
  </si>
  <si>
    <t>12 Salud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</si>
  <si>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</si>
  <si>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</si>
  <si>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</si>
  <si>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</si>
  <si>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</si>
  <si>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</si>
  <si>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</si>
  <si>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</si>
  <si>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</si>
  <si>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</si>
  <si>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</si>
  <si>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</si>
  <si>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</si>
  <si>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</si>
  <si>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</si>
  <si>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</si>
  <si>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</si>
  <si>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</si>
  <si>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Laboratorios de Biológicos y Reactivos de México, S.A. de C.V.</t>
  </si>
  <si>
    <t>13 Marina</t>
  </si>
  <si>
    <t>Administración del Sistema Portuario Nacional Dos Bocas, S.A. de C.V.</t>
  </si>
  <si>
    <t>Administración del Sistema Portuario Nacional Ensenada, S.A. de C.V.</t>
  </si>
  <si>
    <t>Administración del Sistema Portuario Nacional Mazatlán, S.A. de C.V.</t>
  </si>
  <si>
    <t>Administración del Sistema Portuario Nacional Progreso, S.A. de C.V.</t>
  </si>
  <si>
    <t>Administración del Sistema Portuario Nacional Puerto Vallarta, S.A. de C.V.</t>
  </si>
  <si>
    <t>Administración del Sistema Portuario Nacional Topolobampo, S.A. de C.V.</t>
  </si>
  <si>
    <t>Administración del Sistema Portuario Nacional Tuxpan, S.A. de C.V.</t>
  </si>
  <si>
    <t>Administración del Sistema Portuario Nacional Lázaro Cárdenas, S.A. de C.V.</t>
  </si>
  <si>
    <t>Administración del Sistema Portuario Nacional Manzanillo, S.A. de C.V.</t>
  </si>
  <si>
    <t>Administración del Sistema Portuario Nacional Veracruz, S.A. de C.V.</t>
  </si>
  <si>
    <t>Administración del Sistema Portuario Nacional Salina Cruz, S.A. de C.V.</t>
  </si>
  <si>
    <t>14 Trabajo y Previsión Social</t>
  </si>
  <si>
    <t>Comisión Nacional de los Salarios Mínimos</t>
  </si>
  <si>
    <t>Instituto del Fondo Nacional para el Consumo de los Trabajadores</t>
  </si>
  <si>
    <t>Centro Federal de Conciliación y Registro Laboral</t>
  </si>
  <si>
    <t>Instituto Mexicano de la Juventud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</si>
  <si>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</si>
  <si>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</si>
  <si>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</si>
  <si>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</si>
  <si>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Fideicomiso Fondo Nacional de Fomento Ejidal</t>
  </si>
  <si>
    <t>Instituto Nacional del Suelo Sustentable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</si>
  <si>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</si>
  <si>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</si>
  <si>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</si>
  <si>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</si>
  <si>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</si>
  <si>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</si>
  <si>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</si>
  <si>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</si>
  <si>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18 Energía</t>
  </si>
  <si>
    <t>Comisión Nacional de Seguridad Nuclear y Salvaguardias</t>
  </si>
  <si>
    <t>Compañía Mexicana de Exploraciones, S.A. de C.V.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</si>
  <si>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</si>
  <si>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</si>
  <si>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</si>
  <si>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</si>
  <si>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Instituto Nacional de Electricidad y Energías Limpias</t>
  </si>
  <si>
    <t>Comisión Nacional para el Uso Eficiente de la Energía</t>
  </si>
  <si>
    <t>Litio para México</t>
  </si>
  <si>
    <t>20 Bienestar</t>
  </si>
  <si>
    <t>Instituto Nacional de las Personas Adultas Mayores</t>
  </si>
  <si>
    <t>Consejo Nacional de Evaluación de la Política de Desarrollo Social</t>
  </si>
  <si>
    <t>Consejo Nacional para el Desarrollo y la Inclusión de las Personas con Discapacidad</t>
  </si>
  <si>
    <t>Instituto Nacional de la Economía Social</t>
  </si>
  <si>
    <t>21 Turismo</t>
  </si>
  <si>
    <t>Fondo Nacional de Fomento al Turismo</t>
  </si>
  <si>
    <t>FONATUR Tren Maya, S.A. de C.V.</t>
  </si>
  <si>
    <t>FONATUR Infraestructura,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</si>
  <si>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</si>
  <si>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</si>
  <si>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</si>
  <si>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</si>
  <si>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Administrativa</t>
  </si>
  <si>
    <t>35 Comisión Nacional de los Derechos Humanos</t>
  </si>
  <si>
    <t xml:space="preserve">36 Seguridad y Protección Ciudadana          </t>
  </si>
  <si>
    <t>37 Consejería Jurídica del Ejecutivo Federal</t>
  </si>
  <si>
    <t>38 Humanidades, Ciencias, Tecnologías e Innovación</t>
  </si>
  <si>
    <t>Centro de Investigación en Química Aplicada</t>
  </si>
  <si>
    <t>Consejo Nacional de Humanidades, Ciencias y Tecnologías</t>
  </si>
  <si>
    <t>El Colegio de la Frontera Sur</t>
  </si>
  <si>
    <t>Centro de Investigación Científica y de Educación Superior de Ensenada, Baja California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</si>
  <si>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</si>
  <si>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</si>
  <si>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</si>
  <si>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Investigaciones en Óptica, A.C.</t>
  </si>
  <si>
    <t>CIATEQ, A.C. Centro de Tecnología Avanzada</t>
  </si>
  <si>
    <t>Corporación Mexicana de Investigación en Materiales, S.A. de C.V.</t>
  </si>
  <si>
    <t>El Colegio de la Frontera Norte, A.C.</t>
  </si>
  <si>
    <t>El Colegio de San Luis, A.C.</t>
  </si>
  <si>
    <t>Instituto Nacional de Astrofísica, Óptica y Electrónica</t>
  </si>
  <si>
    <t>Instituto de Ecología, A.C.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</si>
  <si>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</si>
  <si>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</si>
  <si>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</si>
  <si>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</si>
  <si>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</si>
  <si>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Centro de Investigación y Asistencia en Tecnología y Diseño del Estado de Jalisco, A.C.</t>
  </si>
  <si>
    <t>Centro de Investigación y Desarrollo Tecnológico en Electroquímica, S.C.</t>
  </si>
  <si>
    <t>Centro de Investigación en Ciencias de Información Geoespacial, A.C.</t>
  </si>
  <si>
    <t xml:space="preserve">Instituto de Investigaciones Dr. José María Luis Mora        </t>
  </si>
  <si>
    <t xml:space="preserve">Centro de Investigaciones y Estudios Superiores en Antropología Social   </t>
  </si>
  <si>
    <t>Centro de Investigación Científica de Yucatán, A.C.</t>
  </si>
  <si>
    <t>Centro de Investigación en Materiales Avanzados, S.C.</t>
  </si>
  <si>
    <t>Centro de Investigación en Matemáticas, A.C.</t>
  </si>
  <si>
    <t>41 Comisión Federal de Competencia Económica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</si>
  <si>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</si>
  <si>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</si>
  <si>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</si>
  <si>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</si>
  <si>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</si>
  <si>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Instituto Nacional de los Pueblos Indígenas</t>
  </si>
  <si>
    <t>Instituto Nacional de las Mujeres</t>
  </si>
  <si>
    <t>Procuraduría de la Defensa del Contribuyente</t>
  </si>
  <si>
    <t>Comisión Ejecutiva de Atención a Víctimas</t>
  </si>
  <si>
    <t>Secretaría Ejecutiva del Sistema Nacional Anticorrupción</t>
  </si>
  <si>
    <t>Comisión Nacional para la Mejora Continua de la Educación</t>
  </si>
  <si>
    <t xml:space="preserve">Archivo General de la Nación       </t>
  </si>
  <si>
    <t>Instituto Mexicano de la Radio</t>
  </si>
  <si>
    <t>Sistema Público de Radiodifusión del Estado Mexicano</t>
  </si>
  <si>
    <t>Servicios de Salud del Instituto Mexicano del Seguro Social para el Bienestar (IMSS-BIENESTAR)</t>
  </si>
  <si>
    <t>48 Cultura</t>
  </si>
  <si>
    <t>Estudios Churubusco Azteca, S.A.</t>
  </si>
  <si>
    <t xml:space="preserve">Centro de Capacitación Cinematográfica, A.C.         </t>
  </si>
  <si>
    <t>Instituto Nacional de Lenguas Indígenas</t>
  </si>
  <si>
    <t>Instituto Mexicano de Cinematografía</t>
  </si>
  <si>
    <t>Televisión Metropolitana S.A. de C.V.</t>
  </si>
  <si>
    <t>Fondo Nacional para el Fomento de las Artesanías</t>
  </si>
  <si>
    <t>Compañía Operadora del Centro Cultural y Turístico de Tijuana, S.A. de C.V.</t>
  </si>
  <si>
    <t>49 Fiscalía General de la República</t>
  </si>
  <si>
    <t>GYR Instituto Mexicano del Seguro Social</t>
  </si>
  <si>
    <t>GYN Instituto de Seguridad y Servicios Sociales de los Trabajadores del Estado</t>
  </si>
  <si>
    <t>TYY Petróleos Mexicanos</t>
  </si>
  <si>
    <t>Pemex-Exploración y Producción</t>
  </si>
  <si>
    <t>Pemex Logística</t>
  </si>
  <si>
    <t>Pemex Transformación Industrial</t>
  </si>
  <si>
    <t>Pemex Corporativo</t>
  </si>
  <si>
    <t>TVV Comisión Federal de Electricidad</t>
  </si>
  <si>
    <t>Fuente: Dependencias y entidades de la Administración Pública Federal.</t>
  </si>
  <si>
    <t>Fondo de Cultura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</si>
</sst>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 Bold"/>
    </font>
    <font>
      <b/>
      <sz val="11"/>
      <color theme="0" tint="-0.499984740745262"/>
      <name val="Montserrat Bold"/>
    </font>
    <font>
      <b/>
      <sz val="8"/>
      <color rgb="FF808080"/>
      <name val="Montserrat Bold"/>
    </font>
    <font>
      <b/>
      <sz val="10"/>
      <color theme="1"/>
      <name val="Montserrat Bold"/>
    </font>
    <font>
      <sz val="10"/>
      <name val="Arial"/>
      <family val="2"/>
    </font>
    <font>
      <sz val="10"/>
      <name val="Montserrat"/>
    </font>
    <font>
      <b/>
      <sz val="10"/>
      <color theme="0"/>
      <name val="Montserrat"/>
    </font>
    <font>
      <sz val="10"/>
      <color theme="0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name val="Montserrat"/>
    </font>
    <font>
      <sz val="7"/>
      <color theme="1"/>
      <name val="Montserrat"/>
    </font>
    <font>
      <b/>
      <sz val="2"/>
      <name val="Montserrat Bold"/>
    </font>
    <font>
      <sz val="2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164" fontId="3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top"/>
    </xf>
    <xf numFmtId="164" fontId="8" fillId="3" borderId="0" xfId="1" applyNumberFormat="1" applyFont="1" applyFill="1" applyBorder="1" applyAlignment="1">
      <alignment horizontal="center" vertical="center" wrapText="1"/>
    </xf>
    <xf numFmtId="164" fontId="10" fillId="4" borderId="0" xfId="1" applyNumberFormat="1" applyFont="1" applyFill="1" applyBorder="1" applyAlignment="1">
      <alignment horizontal="right" vertical="top"/>
    </xf>
    <xf numFmtId="164" fontId="10" fillId="5" borderId="0" xfId="1" applyNumberFormat="1" applyFont="1" applyFill="1" applyBorder="1" applyAlignment="1">
      <alignment horizontal="right" vertical="top"/>
    </xf>
    <xf numFmtId="164" fontId="11" fillId="5" borderId="0" xfId="1" applyNumberFormat="1" applyFont="1" applyFill="1" applyBorder="1" applyAlignment="1">
      <alignment horizontal="right" vertical="top"/>
    </xf>
    <xf numFmtId="164" fontId="11" fillId="5" borderId="0" xfId="4" applyNumberFormat="1" applyFont="1" applyFill="1" applyBorder="1" applyAlignment="1">
      <alignment vertical="top"/>
    </xf>
    <xf numFmtId="164" fontId="11" fillId="5" borderId="0" xfId="1" applyNumberFormat="1" applyFont="1" applyFill="1" applyBorder="1" applyAlignment="1">
      <alignment vertical="top"/>
    </xf>
    <xf numFmtId="164" fontId="11" fillId="5" borderId="0" xfId="4" applyNumberFormat="1" applyFont="1" applyFill="1" applyBorder="1" applyAlignment="1">
      <alignment horizontal="right" vertical="top"/>
    </xf>
    <xf numFmtId="165" fontId="10" fillId="4" borderId="3" xfId="0" applyNumberFormat="1" applyFont="1" applyFill="1" applyBorder="1" applyAlignment="1">
      <alignment horizontal="left" vertical="top"/>
    </xf>
    <xf numFmtId="49" fontId="10" fillId="4" borderId="3" xfId="0" applyNumberFormat="1" applyFont="1" applyFill="1" applyBorder="1" applyAlignment="1">
      <alignment vertical="top" wrapText="1"/>
    </xf>
    <xf numFmtId="164" fontId="10" fillId="4" borderId="3" xfId="1" applyNumberFormat="1" applyFont="1" applyFill="1" applyBorder="1" applyAlignment="1">
      <alignment horizontal="right" vertical="top"/>
    </xf>
    <xf numFmtId="165" fontId="10" fillId="5" borderId="0" xfId="0" applyNumberFormat="1" applyFont="1" applyFill="1" applyBorder="1" applyAlignment="1">
      <alignment horizontal="left" vertical="top"/>
    </xf>
    <xf numFmtId="49" fontId="10" fillId="5" borderId="0" xfId="0" applyNumberFormat="1" applyFont="1" applyFill="1" applyBorder="1" applyAlignment="1">
      <alignment vertical="top" wrapText="1"/>
    </xf>
    <xf numFmtId="165" fontId="11" fillId="5" borderId="0" xfId="0" applyNumberFormat="1" applyFont="1" applyFill="1" applyBorder="1" applyAlignment="1">
      <alignment horizontal="left" vertical="top" indent="2"/>
    </xf>
    <xf numFmtId="49" fontId="11" fillId="5" borderId="0" xfId="0" applyNumberFormat="1" applyFont="1" applyFill="1" applyBorder="1" applyAlignment="1">
      <alignment horizontal="left" vertical="top" wrapText="1"/>
    </xf>
    <xf numFmtId="164" fontId="12" fillId="5" borderId="0" xfId="0" applyNumberFormat="1" applyFont="1" applyFill="1" applyBorder="1" applyAlignment="1">
      <alignment horizontal="right" vertical="top" wrapText="1"/>
    </xf>
    <xf numFmtId="49" fontId="10" fillId="4" borderId="0" xfId="0" applyNumberFormat="1" applyFont="1" applyFill="1" applyBorder="1" applyAlignment="1">
      <alignment vertical="top" wrapText="1"/>
    </xf>
    <xf numFmtId="165" fontId="10" fillId="4" borderId="0" xfId="0" applyNumberFormat="1" applyFont="1" applyFill="1" applyBorder="1" applyAlignment="1">
      <alignment horizontal="left" vertical="top"/>
    </xf>
    <xf numFmtId="3" fontId="11" fillId="5" borderId="0" xfId="0" applyNumberFormat="1" applyFont="1" applyFill="1" applyBorder="1" applyAlignment="1">
      <alignment vertical="top" wrapText="1"/>
    </xf>
    <xf numFmtId="3" fontId="11" fillId="5" borderId="0" xfId="0" applyNumberFormat="1" applyFont="1" applyFill="1" applyBorder="1" applyAlignment="1">
      <alignment horizontal="right" vertical="top" wrapText="1"/>
    </xf>
    <xf numFmtId="1" fontId="10" fillId="5" borderId="0" xfId="0" applyNumberFormat="1" applyFont="1" applyFill="1" applyBorder="1" applyAlignment="1">
      <alignment horizontal="left" vertical="top"/>
    </xf>
    <xf numFmtId="1" fontId="11" fillId="5" borderId="0" xfId="0" applyNumberFormat="1" applyFont="1" applyFill="1" applyBorder="1" applyAlignment="1">
      <alignment horizontal="left" vertical="top" indent="2"/>
    </xf>
    <xf numFmtId="0" fontId="10" fillId="5" borderId="0" xfId="0" applyFont="1" applyFill="1" applyBorder="1" applyAlignment="1">
      <alignment horizontal="left" vertical="top" wrapText="1"/>
    </xf>
    <xf numFmtId="1" fontId="10" fillId="5" borderId="0" xfId="0" applyNumberFormat="1" applyFont="1" applyFill="1" applyBorder="1" applyAlignment="1">
      <alignment vertical="center" wrapText="1"/>
    </xf>
    <xf numFmtId="1" fontId="10" fillId="4" borderId="0" xfId="0" applyNumberFormat="1" applyFont="1" applyFill="1" applyBorder="1" applyAlignment="1">
      <alignment horizontal="left" vertical="top"/>
    </xf>
    <xf numFmtId="3" fontId="12" fillId="5" borderId="0" xfId="0" applyNumberFormat="1" applyFont="1" applyFill="1" applyBorder="1" applyAlignment="1">
      <alignment horizontal="right"/>
    </xf>
    <xf numFmtId="164" fontId="12" fillId="5" borderId="0" xfId="0" applyNumberFormat="1" applyFont="1" applyFill="1" applyBorder="1" applyAlignment="1">
      <alignment horizontal="right"/>
    </xf>
    <xf numFmtId="0" fontId="10" fillId="5" borderId="0" xfId="0" applyFont="1" applyFill="1" applyBorder="1" applyAlignment="1">
      <alignment vertical="top" wrapText="1"/>
    </xf>
    <xf numFmtId="164" fontId="11" fillId="5" borderId="0" xfId="0" applyNumberFormat="1" applyFont="1" applyFill="1" applyBorder="1" applyAlignment="1">
      <alignment vertical="top" wrapText="1"/>
    </xf>
    <xf numFmtId="164" fontId="11" fillId="5" borderId="0" xfId="0" applyNumberFormat="1" applyFont="1" applyFill="1" applyBorder="1" applyAlignment="1">
      <alignment horizontal="right" vertical="top" wrapText="1"/>
    </xf>
    <xf numFmtId="49" fontId="10" fillId="5" borderId="0" xfId="0" applyNumberFormat="1" applyFont="1" applyFill="1" applyBorder="1" applyAlignment="1">
      <alignment horizontal="left" vertical="top" wrapText="1"/>
    </xf>
    <xf numFmtId="1" fontId="11" fillId="5" borderId="1" xfId="0" applyNumberFormat="1" applyFont="1" applyFill="1" applyBorder="1" applyAlignment="1">
      <alignment horizontal="left" vertical="top" indent="2"/>
    </xf>
    <xf numFmtId="49" fontId="11" fillId="5" borderId="1" xfId="0" applyNumberFormat="1" applyFont="1" applyFill="1" applyBorder="1" applyAlignment="1">
      <alignment horizontal="left" vertical="top" wrapText="1"/>
    </xf>
    <xf numFmtId="164" fontId="11" fillId="5" borderId="1" xfId="1" applyNumberFormat="1" applyFont="1" applyFill="1" applyBorder="1" applyAlignment="1">
      <alignment horizontal="right" vertical="top"/>
    </xf>
    <xf numFmtId="1" fontId="10" fillId="4" borderId="0" xfId="0" applyNumberFormat="1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14" fillId="0" borderId="3" xfId="2" applyFont="1" applyBorder="1" applyAlignment="1">
      <alignment horizontal="center" vertical="center" wrapText="1"/>
    </xf>
    <xf numFmtId="3" fontId="15" fillId="0" borderId="1" xfId="3" applyNumberFormat="1" applyFont="1" applyBorder="1" applyAlignment="1">
      <alignment horizontal="center" vertical="center" wrapText="1"/>
    </xf>
    <xf numFmtId="3" fontId="9" fillId="0" borderId="4" xfId="3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1" xfId="2" applyFont="1" applyBorder="1" applyAlignment="1">
      <alignment horizontal="justify" vertical="center" wrapText="1"/>
    </xf>
    <xf numFmtId="3" fontId="8" fillId="3" borderId="0" xfId="3" applyNumberFormat="1" applyFont="1" applyFill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11" xfId="3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7"/>
  <sheetViews>
    <sheetView tabSelected="1" view="pageBreakPreview" zoomScale="130" zoomScaleNormal="100" zoomScaleSheetLayoutView="130" workbookViewId="0">
      <selection activeCell="H6" sqref="H6"/>
    </sheetView>
  </sheetViews>
  <sheetFormatPr baseColWidth="10" defaultRowHeight="14.25"/>
  <cols>
    <col min="1" max="1" width="4.25" customWidth="1"/>
    <col min="2" max="2" width="61.25" customWidth="1"/>
    <col min="3" max="5" width="20" customWidth="1"/>
  </cols>
  <sheetData>
    <row r="1" spans="1:5" ht="41.25" customHeight="1">
      <c r="A1" s="43" t="s">
        <v>0</v>
      </c>
      <c r="B1" s="43"/>
      <c r="C1" s="43"/>
      <c r="D1" s="1" t="s">
        <v>1</v>
      </c>
      <c r="E1" s="2"/>
    </row>
    <row r="2" spans="1:5" ht="45" customHeight="1">
      <c r="A2" s="39" t="s">
        <v>2</v>
      </c>
      <c r="B2" s="39"/>
      <c r="C2" s="39"/>
      <c r="D2" s="39"/>
      <c r="E2" s="39"/>
    </row>
    <row r="3" spans="1:5" ht="45" customHeight="1" thickBot="1">
      <c r="A3" s="44" t="s">
        <v>3</v>
      </c>
      <c r="B3" s="44"/>
      <c r="C3" s="44"/>
      <c r="D3" s="44"/>
      <c r="E3" s="44"/>
    </row>
    <row r="4" spans="1:5" ht="4.5" customHeight="1">
      <c r="A4" s="40"/>
      <c r="B4" s="40"/>
      <c r="C4" s="40"/>
      <c r="D4" s="40"/>
      <c r="E4" s="40"/>
    </row>
    <row r="5" spans="1:5" ht="15">
      <c r="A5" s="45" t="s">
        <v>4</v>
      </c>
      <c r="B5" s="45"/>
      <c r="C5" s="46" t="s">
        <v>5</v>
      </c>
      <c r="D5" s="47" t="s">
        <v>6</v>
      </c>
      <c r="E5" s="47"/>
    </row>
    <row r="6" spans="1:5" ht="44.25" customHeight="1">
      <c r="A6" s="45"/>
      <c r="B6" s="45"/>
      <c r="C6" s="46"/>
      <c r="D6" s="3" t="s">
        <v>7</v>
      </c>
      <c r="E6" s="3" t="s">
        <v>8</v>
      </c>
    </row>
    <row r="7" spans="1:5" ht="3.75" customHeight="1" thickBot="1">
      <c r="A7" s="41"/>
      <c r="B7" s="41"/>
      <c r="C7" s="41"/>
      <c r="D7" s="41"/>
      <c r="E7" s="41"/>
    </row>
    <row r="8" spans="1:5" ht="4.5" customHeight="1" thickBot="1">
      <c r="A8" s="42"/>
      <c r="B8" s="42"/>
      <c r="C8" s="42"/>
      <c r="D8" s="42"/>
      <c r="E8" s="42"/>
    </row>
    <row r="9" spans="1:5">
      <c r="A9" s="10" t="s">
        <v>9</v>
      </c>
      <c r="B9" s="11"/>
      <c r="C9" s="12">
        <f>C10+C13+C16</f>
        <v>633439.04269000003</v>
      </c>
      <c r="D9" s="12">
        <f t="shared" ref="D9:E9" si="0">D10+D13+D16</f>
        <v>436759.97103999997</v>
      </c>
      <c r="E9" s="12">
        <f t="shared" si="0"/>
        <v>88598.928929999995</v>
      </c>
    </row>
    <row r="10" spans="1:5">
      <c r="A10" s="13"/>
      <c r="B10" s="14" t="s">
        <v>10</v>
      </c>
      <c r="C10" s="5">
        <f>((((+C11+C12))))</f>
        <v>351467.53600000002</v>
      </c>
      <c r="D10" s="5">
        <f>((((+D11+D12))))</f>
        <v>351467.53600000002</v>
      </c>
      <c r="E10" s="5">
        <f>((((+E11+E12))))</f>
        <v>44721.440330000005</v>
      </c>
    </row>
    <row r="11" spans="1:5">
      <c r="A11" s="15"/>
      <c r="B11" s="16" t="s">
        <v>11</v>
      </c>
      <c r="C11" s="6">
        <v>100677.41964000001</v>
      </c>
      <c r="D11" s="6">
        <v>100677.41964000001</v>
      </c>
      <c r="E11" s="6">
        <v>7267.4469200000021</v>
      </c>
    </row>
    <row r="12" spans="1:5">
      <c r="A12" s="15"/>
      <c r="B12" s="16" t="s">
        <v>12</v>
      </c>
      <c r="C12" s="6">
        <v>250790.11636000001</v>
      </c>
      <c r="D12" s="6">
        <v>250790.11636000001</v>
      </c>
      <c r="E12" s="6">
        <v>37453.993410000003</v>
      </c>
    </row>
    <row r="13" spans="1:5">
      <c r="A13" s="13"/>
      <c r="B13" s="14" t="s">
        <v>13</v>
      </c>
      <c r="C13" s="5">
        <f>((C14+C15))</f>
        <v>91015.622690000004</v>
      </c>
      <c r="D13" s="5">
        <f>((((((((+D14+D15))))))))</f>
        <v>27868.455039999997</v>
      </c>
      <c r="E13" s="5">
        <f>((((((((+E14+E15))))))))</f>
        <v>14946.554599999999</v>
      </c>
    </row>
    <row r="14" spans="1:5">
      <c r="A14" s="15"/>
      <c r="B14" s="16" t="s">
        <v>11</v>
      </c>
      <c r="C14" s="6">
        <v>84014.098410000006</v>
      </c>
      <c r="D14" s="6">
        <v>24267.692899999998</v>
      </c>
      <c r="E14" s="6">
        <v>14453.19181</v>
      </c>
    </row>
    <row r="15" spans="1:5">
      <c r="A15" s="15"/>
      <c r="B15" s="16" t="s">
        <v>12</v>
      </c>
      <c r="C15" s="6">
        <v>7001.5242800000005</v>
      </c>
      <c r="D15" s="6">
        <v>3600.7621400000003</v>
      </c>
      <c r="E15" s="6">
        <v>493.36278999999996</v>
      </c>
    </row>
    <row r="16" spans="1:5">
      <c r="A16" s="13"/>
      <c r="B16" s="14" t="s">
        <v>14</v>
      </c>
      <c r="C16" s="5">
        <f>((((((((+C17+C18))))))))</f>
        <v>190955.88400000002</v>
      </c>
      <c r="D16" s="5">
        <f>((((((((+D17+D18))))))))</f>
        <v>57423.98</v>
      </c>
      <c r="E16" s="5">
        <f>((((((((+E17+E18))))))))</f>
        <v>28930.934000000001</v>
      </c>
    </row>
    <row r="17" spans="1:5">
      <c r="A17" s="15"/>
      <c r="B17" s="16" t="s">
        <v>11</v>
      </c>
      <c r="C17" s="17">
        <v>189819.96900000001</v>
      </c>
      <c r="D17" s="17">
        <v>56288.065000000002</v>
      </c>
      <c r="E17" s="17">
        <v>28930.934000000001</v>
      </c>
    </row>
    <row r="18" spans="1:5">
      <c r="A18" s="15"/>
      <c r="B18" s="16" t="s">
        <v>12</v>
      </c>
      <c r="C18" s="6">
        <v>1135.915</v>
      </c>
      <c r="D18" s="6">
        <v>1135.915</v>
      </c>
      <c r="E18" s="6">
        <v>0</v>
      </c>
    </row>
    <row r="19" spans="1:5">
      <c r="A19" s="13" t="s">
        <v>15</v>
      </c>
      <c r="B19" s="18"/>
      <c r="C19" s="4">
        <f>((((+C20))))</f>
        <v>5800.3423899999998</v>
      </c>
      <c r="D19" s="4">
        <f t="shared" ref="D19:E19" si="1">((((+D20))))</f>
        <v>1720.2809999999999</v>
      </c>
      <c r="E19" s="4">
        <f t="shared" si="1"/>
        <v>1387.9083900000001</v>
      </c>
    </row>
    <row r="20" spans="1:5">
      <c r="A20" s="13"/>
      <c r="B20" s="14" t="s">
        <v>16</v>
      </c>
      <c r="C20" s="5">
        <f>((((((((+C21+C22))))))))</f>
        <v>5800.3423899999998</v>
      </c>
      <c r="D20" s="5">
        <f>((((((((+D21+D22))))))))</f>
        <v>1720.2809999999999</v>
      </c>
      <c r="E20" s="5">
        <f>((((((((+E21+E22))))))))</f>
        <v>1387.9083900000001</v>
      </c>
    </row>
    <row r="21" spans="1:5">
      <c r="A21" s="15"/>
      <c r="B21" s="16" t="s">
        <v>11</v>
      </c>
      <c r="C21" s="6">
        <v>5800.3423899999998</v>
      </c>
      <c r="D21" s="6">
        <v>1720.2809999999999</v>
      </c>
      <c r="E21" s="6">
        <v>1387.9083900000001</v>
      </c>
    </row>
    <row r="22" spans="1:5">
      <c r="A22" s="15"/>
      <c r="B22" s="16" t="s">
        <v>12</v>
      </c>
      <c r="C22" s="6">
        <v>0</v>
      </c>
      <c r="D22" s="6">
        <v>0</v>
      </c>
      <c r="E22" s="6">
        <v>0</v>
      </c>
    </row>
    <row r="23" spans="1:5">
      <c r="A23" s="19" t="s">
        <v>17</v>
      </c>
      <c r="B23" s="18"/>
      <c r="C23" s="4">
        <f>((((+C24+C27+C30))))</f>
        <v>3035614.9166999999</v>
      </c>
      <c r="D23" s="4">
        <f t="shared" ref="D23:E23" si="2">((((+D24+D27+D30))))</f>
        <v>596935.59369999997</v>
      </c>
      <c r="E23" s="4">
        <f t="shared" si="2"/>
        <v>240869.45939999999</v>
      </c>
    </row>
    <row r="24" spans="1:5">
      <c r="A24" s="13"/>
      <c r="B24" s="14" t="s">
        <v>18</v>
      </c>
      <c r="C24" s="5">
        <f>((((((((+C25+C26))))))))</f>
        <v>216194.07</v>
      </c>
      <c r="D24" s="5">
        <f>((((((((+D25+D26))))))))</f>
        <v>74300.254000000001</v>
      </c>
      <c r="E24" s="5">
        <f>((((((((+E25+E26))))))))</f>
        <v>74123.486999999994</v>
      </c>
    </row>
    <row r="25" spans="1:5">
      <c r="A25" s="15"/>
      <c r="B25" s="16" t="s">
        <v>11</v>
      </c>
      <c r="C25" s="17">
        <v>216194.07</v>
      </c>
      <c r="D25" s="17">
        <v>74300.254000000001</v>
      </c>
      <c r="E25" s="17">
        <v>74123.486999999994</v>
      </c>
    </row>
    <row r="26" spans="1:5">
      <c r="A26" s="15"/>
      <c r="B26" s="16" t="s">
        <v>12</v>
      </c>
      <c r="C26" s="6">
        <v>0</v>
      </c>
      <c r="D26" s="6">
        <v>0</v>
      </c>
      <c r="E26" s="6">
        <v>0</v>
      </c>
    </row>
    <row r="27" spans="1:5">
      <c r="A27" s="13"/>
      <c r="B27" s="14" t="s">
        <v>19</v>
      </c>
      <c r="C27" s="5">
        <f>((((((((+C28+C29))))))))</f>
        <v>2804985.4837000002</v>
      </c>
      <c r="D27" s="5">
        <f>((((((((+D28+D29))))))))</f>
        <v>517275.33169999998</v>
      </c>
      <c r="E27" s="5">
        <f>((((((((+E28+E29))))))))</f>
        <v>166491.8254</v>
      </c>
    </row>
    <row r="28" spans="1:5">
      <c r="A28" s="15"/>
      <c r="B28" s="16" t="s">
        <v>11</v>
      </c>
      <c r="C28" s="6">
        <v>2550313.3917</v>
      </c>
      <c r="D28" s="6">
        <v>517275.33169999998</v>
      </c>
      <c r="E28" s="6">
        <v>166491.8254</v>
      </c>
    </row>
    <row r="29" spans="1:5">
      <c r="A29" s="15"/>
      <c r="B29" s="16" t="s">
        <v>12</v>
      </c>
      <c r="C29" s="6">
        <v>254672.092</v>
      </c>
      <c r="D29" s="6">
        <v>0</v>
      </c>
      <c r="E29" s="6">
        <v>0</v>
      </c>
    </row>
    <row r="30" spans="1:5">
      <c r="A30" s="13"/>
      <c r="B30" s="14" t="s">
        <v>20</v>
      </c>
      <c r="C30" s="5">
        <f>((((((((+C31+C32))))))))</f>
        <v>14435.362999999999</v>
      </c>
      <c r="D30" s="5">
        <f>((((((((+D31+D32))))))))</f>
        <v>5360.0079999999998</v>
      </c>
      <c r="E30" s="5">
        <f>((((((((+E31+E32))))))))</f>
        <v>254.14699999999999</v>
      </c>
    </row>
    <row r="31" spans="1:5">
      <c r="A31" s="15"/>
      <c r="B31" s="16" t="s">
        <v>11</v>
      </c>
      <c r="C31" s="6">
        <v>14435.362999999999</v>
      </c>
      <c r="D31" s="6">
        <v>5360.0079999999998</v>
      </c>
      <c r="E31" s="6">
        <v>254.14699999999999</v>
      </c>
    </row>
    <row r="32" spans="1:5">
      <c r="A32" s="15"/>
      <c r="B32" s="16" t="s">
        <v>12</v>
      </c>
      <c r="C32" s="6">
        <v>0</v>
      </c>
      <c r="D32" s="6">
        <v>0</v>
      </c>
      <c r="E32" s="6">
        <v>0</v>
      </c>
    </row>
    <row r="33" spans="1:5">
      <c r="A33" s="19" t="s">
        <v>21</v>
      </c>
      <c r="B33" s="18"/>
      <c r="C33" s="4">
        <f>((((+C34+C37+C40))))</f>
        <v>125335.80799999999</v>
      </c>
      <c r="D33" s="4">
        <f t="shared" ref="D33:E33" si="3">((((+D34+D37+D40))))</f>
        <v>30180.183460000004</v>
      </c>
      <c r="E33" s="4">
        <f t="shared" si="3"/>
        <v>30180.183460000004</v>
      </c>
    </row>
    <row r="34" spans="1:5">
      <c r="A34" s="13"/>
      <c r="B34" s="14" t="s">
        <v>16</v>
      </c>
      <c r="C34" s="5">
        <f>((((((((+C35+C36))))))))</f>
        <v>99764.164999999994</v>
      </c>
      <c r="D34" s="5">
        <f>((((((((+D35+D36))))))))</f>
        <v>24051.122820000004</v>
      </c>
      <c r="E34" s="5">
        <f>((((((((+E35+E36))))))))</f>
        <v>24051.122820000004</v>
      </c>
    </row>
    <row r="35" spans="1:5">
      <c r="A35" s="15"/>
      <c r="B35" s="16" t="s">
        <v>11</v>
      </c>
      <c r="C35" s="6">
        <v>99764.164999999994</v>
      </c>
      <c r="D35" s="6">
        <v>24051.122820000004</v>
      </c>
      <c r="E35" s="6">
        <v>24051.122820000004</v>
      </c>
    </row>
    <row r="36" spans="1:5">
      <c r="A36" s="15"/>
      <c r="B36" s="16" t="s">
        <v>12</v>
      </c>
      <c r="C36" s="6">
        <v>0</v>
      </c>
      <c r="D36" s="6">
        <v>0</v>
      </c>
      <c r="E36" s="6">
        <v>0</v>
      </c>
    </row>
    <row r="37" spans="1:5">
      <c r="A37" s="13"/>
      <c r="B37" s="14" t="s">
        <v>22</v>
      </c>
      <c r="C37" s="5">
        <f>((((((((+C38+C39))))))))</f>
        <v>20312.242999999999</v>
      </c>
      <c r="D37" s="5">
        <f>((((((((+D38+D39))))))))</f>
        <v>4268.9098700000004</v>
      </c>
      <c r="E37" s="5">
        <f>((((((((+E38+E39))))))))</f>
        <v>4268.9098700000004</v>
      </c>
    </row>
    <row r="38" spans="1:5">
      <c r="A38" s="15"/>
      <c r="B38" s="16" t="s">
        <v>11</v>
      </c>
      <c r="C38" s="6">
        <v>20312.242999999999</v>
      </c>
      <c r="D38" s="6">
        <v>4268.9098700000004</v>
      </c>
      <c r="E38" s="6">
        <v>4268.9098700000004</v>
      </c>
    </row>
    <row r="39" spans="1:5">
      <c r="A39" s="15"/>
      <c r="B39" s="16" t="s">
        <v>12</v>
      </c>
      <c r="C39" s="6">
        <v>0</v>
      </c>
      <c r="D39" s="6">
        <v>0</v>
      </c>
      <c r="E39" s="6">
        <v>0</v>
      </c>
    </row>
    <row r="40" spans="1:5">
      <c r="A40" s="13"/>
      <c r="B40" s="14" t="s">
        <v>23</v>
      </c>
      <c r="C40" s="5">
        <f>((((((((+C41+C42))))))))</f>
        <v>5259.4</v>
      </c>
      <c r="D40" s="5">
        <f>((((((((+D41+D42))))))))</f>
        <v>1860.15077</v>
      </c>
      <c r="E40" s="5">
        <f>((((((((+E41+E42))))))))</f>
        <v>1860.15077</v>
      </c>
    </row>
    <row r="41" spans="1:5">
      <c r="A41" s="15"/>
      <c r="B41" s="16" t="s">
        <v>11</v>
      </c>
      <c r="C41" s="6">
        <v>5259.4</v>
      </c>
      <c r="D41" s="6">
        <v>1860.15077</v>
      </c>
      <c r="E41" s="6">
        <v>1860.15077</v>
      </c>
    </row>
    <row r="42" spans="1:5">
      <c r="A42" s="15"/>
      <c r="B42" s="16" t="s">
        <v>12</v>
      </c>
      <c r="C42" s="6">
        <v>0</v>
      </c>
      <c r="D42" s="6">
        <v>0</v>
      </c>
      <c r="E42" s="6">
        <v>0</v>
      </c>
    </row>
    <row r="43" spans="1:5">
      <c r="A43" s="13" t="s">
        <v>24</v>
      </c>
      <c r="B43" s="14"/>
      <c r="C43" s="5">
        <f>((((+C44))))</f>
        <v>1763811.2</v>
      </c>
      <c r="D43" s="5">
        <f t="shared" ref="D43:E43" si="4">((((+D44))))</f>
        <v>467163.55812814448</v>
      </c>
      <c r="E43" s="5">
        <f t="shared" si="4"/>
        <v>467163.55766814447</v>
      </c>
    </row>
    <row r="44" spans="1:5">
      <c r="A44" s="13"/>
      <c r="B44" s="14" t="s">
        <v>16</v>
      </c>
      <c r="C44" s="5">
        <f>((((((((+C45+C46))))))))</f>
        <v>1763811.2</v>
      </c>
      <c r="D44" s="5">
        <f>((((((((+D45+D46))))))))</f>
        <v>467163.55812814448</v>
      </c>
      <c r="E44" s="5">
        <f>((((((((+E45+E46))))))))</f>
        <v>467163.55766814447</v>
      </c>
    </row>
    <row r="45" spans="1:5">
      <c r="A45" s="15"/>
      <c r="B45" s="16" t="s">
        <v>11</v>
      </c>
      <c r="C45" s="6">
        <v>1659004.7</v>
      </c>
      <c r="D45" s="6">
        <v>429954.0071281445</v>
      </c>
      <c r="E45" s="6">
        <v>429954.0071281445</v>
      </c>
    </row>
    <row r="46" spans="1:5">
      <c r="A46" s="15"/>
      <c r="B46" s="16" t="s">
        <v>12</v>
      </c>
      <c r="C46" s="6">
        <v>104806.5</v>
      </c>
      <c r="D46" s="6">
        <v>37209.550999999999</v>
      </c>
      <c r="E46" s="6">
        <v>37209.550539999997</v>
      </c>
    </row>
    <row r="47" spans="1:5">
      <c r="A47" s="13" t="s">
        <v>25</v>
      </c>
      <c r="B47" s="18"/>
      <c r="C47" s="4">
        <f>(C48+C51+C54+C57+C60+C63+C66+C69+C72+C75+C78+C81+C84+C87+C90+C93+C96)</f>
        <v>12352514.60275056</v>
      </c>
      <c r="D47" s="4">
        <f t="shared" ref="D47:E47" si="5">(D48+D51+D54+D57+D60+D63+D66+D69+D72+D75+D78+D81+D84+D87+D90+D93+D96)</f>
        <v>4922620.7246452225</v>
      </c>
      <c r="E47" s="4">
        <f t="shared" si="5"/>
        <v>1059995.7663000005</v>
      </c>
    </row>
    <row r="48" spans="1:5">
      <c r="A48" s="13"/>
      <c r="B48" s="14" t="s">
        <v>16</v>
      </c>
      <c r="C48" s="5">
        <f>((((((((+C49+C50))))))))</f>
        <v>2683543.670535</v>
      </c>
      <c r="D48" s="5">
        <f>((((((((+D49+D50))))))))</f>
        <v>2348376.1102546663</v>
      </c>
      <c r="E48" s="5">
        <f>((((((((+E49+E50))))))))</f>
        <v>191840.65508000003</v>
      </c>
    </row>
    <row r="49" spans="1:5">
      <c r="A49" s="15"/>
      <c r="B49" s="16" t="s">
        <v>11</v>
      </c>
      <c r="C49" s="6">
        <v>2683543.670535</v>
      </c>
      <c r="D49" s="6">
        <v>2348376.1102546663</v>
      </c>
      <c r="E49" s="6">
        <v>191840.65508000003</v>
      </c>
    </row>
    <row r="50" spans="1:5">
      <c r="A50" s="15"/>
      <c r="B50" s="16" t="s">
        <v>12</v>
      </c>
      <c r="C50" s="7">
        <v>0</v>
      </c>
      <c r="D50" s="6">
        <v>0</v>
      </c>
      <c r="E50" s="6">
        <v>0</v>
      </c>
    </row>
    <row r="51" spans="1:5">
      <c r="A51" s="13"/>
      <c r="B51" s="14" t="s">
        <v>26</v>
      </c>
      <c r="C51" s="5">
        <f>((((((((+C52+C53))))))))</f>
        <v>14051</v>
      </c>
      <c r="D51" s="5">
        <f>((((((((+D52+D53))))))))</f>
        <v>4131.9250000000002</v>
      </c>
      <c r="E51" s="5">
        <f>((((((((+E52+E53))))))))</f>
        <v>2510.4741899999999</v>
      </c>
    </row>
    <row r="52" spans="1:5">
      <c r="A52" s="15"/>
      <c r="B52" s="16" t="s">
        <v>11</v>
      </c>
      <c r="C52" s="6">
        <v>14051</v>
      </c>
      <c r="D52" s="6">
        <v>4131.9250000000002</v>
      </c>
      <c r="E52" s="6">
        <v>2510.4741899999999</v>
      </c>
    </row>
    <row r="53" spans="1:5">
      <c r="A53" s="15"/>
      <c r="B53" s="16" t="s">
        <v>12</v>
      </c>
      <c r="C53" s="6">
        <v>0</v>
      </c>
      <c r="D53" s="6">
        <v>0</v>
      </c>
      <c r="E53" s="6">
        <v>0</v>
      </c>
    </row>
    <row r="54" spans="1:5">
      <c r="A54" s="13"/>
      <c r="B54" s="14" t="s">
        <v>27</v>
      </c>
      <c r="C54" s="5">
        <f>((((((((+C55+C56))))))))</f>
        <v>762046.3</v>
      </c>
      <c r="D54" s="5">
        <f>((((((((+D55+D56))))))))</f>
        <v>190511.58653250005</v>
      </c>
      <c r="E54" s="5">
        <f>((((((((+E55+E56))))))))</f>
        <v>41865.130140000008</v>
      </c>
    </row>
    <row r="55" spans="1:5">
      <c r="A55" s="15"/>
      <c r="B55" s="16" t="s">
        <v>11</v>
      </c>
      <c r="C55" s="6">
        <v>762046.3</v>
      </c>
      <c r="D55" s="6">
        <v>190511.58653250005</v>
      </c>
      <c r="E55" s="6">
        <v>41865.130140000008</v>
      </c>
    </row>
    <row r="56" spans="1:5">
      <c r="A56" s="15"/>
      <c r="B56" s="16" t="s">
        <v>12</v>
      </c>
      <c r="C56" s="6">
        <v>0</v>
      </c>
      <c r="D56" s="6">
        <v>0</v>
      </c>
      <c r="E56" s="6">
        <v>0</v>
      </c>
    </row>
    <row r="57" spans="1:5">
      <c r="A57" s="13"/>
      <c r="B57" s="14" t="s">
        <v>28</v>
      </c>
      <c r="C57" s="5">
        <f>((((((((+C58+C59))))))))</f>
        <v>145274.67478555554</v>
      </c>
      <c r="D57" s="5">
        <f>((((((((+D58+D59))))))))</f>
        <v>145274.67478555554</v>
      </c>
      <c r="E57" s="5">
        <f>((((((((+E58+E59))))))))</f>
        <v>65979.45</v>
      </c>
    </row>
    <row r="58" spans="1:5">
      <c r="A58" s="15"/>
      <c r="B58" s="16" t="s">
        <v>11</v>
      </c>
      <c r="C58" s="6">
        <v>145274.67478555554</v>
      </c>
      <c r="D58" s="6">
        <v>145274.67478555554</v>
      </c>
      <c r="E58" s="6">
        <v>65979.45</v>
      </c>
    </row>
    <row r="59" spans="1:5">
      <c r="A59" s="15"/>
      <c r="B59" s="16" t="s">
        <v>12</v>
      </c>
      <c r="C59" s="6">
        <v>0</v>
      </c>
      <c r="D59" s="6">
        <v>0</v>
      </c>
      <c r="E59" s="6">
        <v>0</v>
      </c>
    </row>
    <row r="60" spans="1:5">
      <c r="A60" s="13"/>
      <c r="B60" s="14" t="s">
        <v>29</v>
      </c>
      <c r="C60" s="5">
        <f>((((((((+C61+C62))))))))</f>
        <v>227229.5</v>
      </c>
      <c r="D60" s="5">
        <f>((((((((+D61+D62))))))))</f>
        <v>61576.089</v>
      </c>
      <c r="E60" s="5">
        <f>((((((((+E61+E62))))))))</f>
        <v>20698.945</v>
      </c>
    </row>
    <row r="61" spans="1:5">
      <c r="A61" s="15"/>
      <c r="B61" s="16" t="s">
        <v>11</v>
      </c>
      <c r="C61" s="6">
        <v>227229.5</v>
      </c>
      <c r="D61" s="6">
        <v>61576.089</v>
      </c>
      <c r="E61" s="6">
        <v>20698.945</v>
      </c>
    </row>
    <row r="62" spans="1:5">
      <c r="A62" s="15"/>
      <c r="B62" s="16" t="s">
        <v>12</v>
      </c>
      <c r="C62" s="6">
        <v>0</v>
      </c>
      <c r="D62" s="6">
        <v>0</v>
      </c>
      <c r="E62" s="6">
        <v>0</v>
      </c>
    </row>
    <row r="63" spans="1:5">
      <c r="A63" s="13"/>
      <c r="B63" s="14" t="s">
        <v>30</v>
      </c>
      <c r="C63" s="5">
        <f>((((((((+C64+C65))))))))</f>
        <v>125000</v>
      </c>
      <c r="D63" s="5">
        <f>((((((((+D64+D65))))))))</f>
        <v>125000</v>
      </c>
      <c r="E63" s="5">
        <f>((((((((+E64+E65))))))))</f>
        <v>4522.5971</v>
      </c>
    </row>
    <row r="64" spans="1:5">
      <c r="A64" s="15"/>
      <c r="B64" s="16" t="s">
        <v>11</v>
      </c>
      <c r="C64" s="6">
        <v>125000</v>
      </c>
      <c r="D64" s="6">
        <v>125000</v>
      </c>
      <c r="E64" s="6">
        <v>4522.5971</v>
      </c>
    </row>
    <row r="65" spans="1:5">
      <c r="A65" s="15"/>
      <c r="B65" s="16" t="s">
        <v>12</v>
      </c>
      <c r="C65" s="6">
        <v>0</v>
      </c>
      <c r="D65" s="6">
        <v>0</v>
      </c>
      <c r="E65" s="6">
        <v>0</v>
      </c>
    </row>
    <row r="66" spans="1:5">
      <c r="A66" s="13"/>
      <c r="B66" s="14" t="s">
        <v>31</v>
      </c>
      <c r="C66" s="5">
        <f>((((((((+C67+C68))))))))</f>
        <v>564719.15449999995</v>
      </c>
      <c r="D66" s="5">
        <f>((((((((+D67+D68))))))))</f>
        <v>87933.549169999998</v>
      </c>
      <c r="E66" s="5">
        <f>((((((((+E67+E68))))))))</f>
        <v>87933.549169999998</v>
      </c>
    </row>
    <row r="67" spans="1:5">
      <c r="A67" s="15"/>
      <c r="B67" s="16" t="s">
        <v>11</v>
      </c>
      <c r="C67" s="6">
        <v>564719.15449999995</v>
      </c>
      <c r="D67" s="6">
        <v>87933.549169999998</v>
      </c>
      <c r="E67" s="6">
        <v>87933.549169999998</v>
      </c>
    </row>
    <row r="68" spans="1:5">
      <c r="A68" s="15"/>
      <c r="B68" s="16" t="s">
        <v>12</v>
      </c>
      <c r="C68" s="6">
        <v>0</v>
      </c>
      <c r="D68" s="6">
        <v>0</v>
      </c>
      <c r="E68" s="6">
        <v>0</v>
      </c>
    </row>
    <row r="69" spans="1:5">
      <c r="A69" s="13"/>
      <c r="B69" s="14" t="s">
        <v>32</v>
      </c>
      <c r="C69" s="5">
        <f>((((((((+C70+C71))))))))</f>
        <v>7323110.4329300001</v>
      </c>
      <c r="D69" s="5">
        <f>((((((((+D70+D71))))))))</f>
        <v>1830777.6082325</v>
      </c>
      <c r="E69" s="5">
        <f>((((((((+E70+E71))))))))</f>
        <v>568853.06655000011</v>
      </c>
    </row>
    <row r="70" spans="1:5">
      <c r="A70" s="15"/>
      <c r="B70" s="16" t="s">
        <v>11</v>
      </c>
      <c r="C70" s="6">
        <v>7323110.4329300001</v>
      </c>
      <c r="D70" s="6">
        <v>1830777.6082325</v>
      </c>
      <c r="E70" s="6">
        <v>568853.06655000011</v>
      </c>
    </row>
    <row r="71" spans="1:5">
      <c r="A71" s="15"/>
      <c r="B71" s="16" t="s">
        <v>12</v>
      </c>
      <c r="C71" s="6">
        <v>0</v>
      </c>
      <c r="D71" s="6">
        <v>0</v>
      </c>
      <c r="E71" s="6">
        <v>0</v>
      </c>
    </row>
    <row r="72" spans="1:5">
      <c r="A72" s="13"/>
      <c r="B72" s="14" t="s">
        <v>33</v>
      </c>
      <c r="C72" s="5">
        <f>((((((((+C73+C74))))))))</f>
        <v>170333.3</v>
      </c>
      <c r="D72" s="5">
        <f>((((((((+D73+D74))))))))</f>
        <v>33274.640182499999</v>
      </c>
      <c r="E72" s="5">
        <f>((((((((+E73+E74))))))))</f>
        <v>13380.361870000001</v>
      </c>
    </row>
    <row r="73" spans="1:5">
      <c r="A73" s="15"/>
      <c r="B73" s="16" t="s">
        <v>11</v>
      </c>
      <c r="C73" s="6">
        <v>170333.3</v>
      </c>
      <c r="D73" s="6">
        <v>33274.640182499999</v>
      </c>
      <c r="E73" s="6">
        <v>13380.361870000001</v>
      </c>
    </row>
    <row r="74" spans="1:5">
      <c r="A74" s="15"/>
      <c r="B74" s="16" t="s">
        <v>12</v>
      </c>
      <c r="C74" s="6">
        <v>0</v>
      </c>
      <c r="D74" s="6">
        <v>0</v>
      </c>
      <c r="E74" s="6">
        <v>0</v>
      </c>
    </row>
    <row r="75" spans="1:5">
      <c r="A75" s="13"/>
      <c r="B75" s="14" t="s">
        <v>34</v>
      </c>
      <c r="C75" s="5">
        <f>((((((((+C76+C77))))))))</f>
        <v>366.8</v>
      </c>
      <c r="D75" s="5">
        <f>((((((((+D76+D77))))))))</f>
        <v>366.75040000000001</v>
      </c>
      <c r="E75" s="5">
        <f>((((((((+E76+E77))))))))</f>
        <v>137.53139999999999</v>
      </c>
    </row>
    <row r="76" spans="1:5">
      <c r="A76" s="15"/>
      <c r="B76" s="16" t="s">
        <v>11</v>
      </c>
      <c r="C76" s="6">
        <v>366.8</v>
      </c>
      <c r="D76" s="6">
        <v>366.75040000000001</v>
      </c>
      <c r="E76" s="6">
        <v>137.53139999999999</v>
      </c>
    </row>
    <row r="77" spans="1:5">
      <c r="A77" s="15"/>
      <c r="B77" s="16" t="s">
        <v>12</v>
      </c>
      <c r="C77" s="6">
        <v>0</v>
      </c>
      <c r="D77" s="6">
        <v>0</v>
      </c>
      <c r="E77" s="6">
        <v>0</v>
      </c>
    </row>
    <row r="78" spans="1:5">
      <c r="A78" s="13"/>
      <c r="B78" s="14" t="s">
        <v>35</v>
      </c>
      <c r="C78" s="5">
        <f>((((((((+C79+C80))))))))</f>
        <v>40815.629999999997</v>
      </c>
      <c r="D78" s="5">
        <f>((((((((+D79+D80))))))))</f>
        <v>12307.14832</v>
      </c>
      <c r="E78" s="5">
        <f>((((((((+E79+E80))))))))</f>
        <v>8738.5110000000004</v>
      </c>
    </row>
    <row r="79" spans="1:5">
      <c r="A79" s="15"/>
      <c r="B79" s="16" t="s">
        <v>11</v>
      </c>
      <c r="C79" s="6">
        <v>40815.629999999997</v>
      </c>
      <c r="D79" s="6">
        <v>12307.14832</v>
      </c>
      <c r="E79" s="6">
        <v>8738.5110000000004</v>
      </c>
    </row>
    <row r="80" spans="1:5">
      <c r="A80" s="15"/>
      <c r="B80" s="16" t="s">
        <v>12</v>
      </c>
      <c r="C80" s="6">
        <v>0</v>
      </c>
      <c r="D80" s="6">
        <v>0</v>
      </c>
      <c r="E80" s="6">
        <v>0</v>
      </c>
    </row>
    <row r="81" spans="1:5">
      <c r="A81" s="13"/>
      <c r="B81" s="14" t="s">
        <v>36</v>
      </c>
      <c r="C81" s="5">
        <f>(C82+C83)</f>
        <v>10301.050999999999</v>
      </c>
      <c r="D81" s="5">
        <f t="shared" ref="D81:E81" si="6">(D82+D83)</f>
        <v>1667.252</v>
      </c>
      <c r="E81" s="5">
        <f t="shared" si="6"/>
        <v>1667.252</v>
      </c>
    </row>
    <row r="82" spans="1:5">
      <c r="A82" s="15"/>
      <c r="B82" s="16" t="s">
        <v>11</v>
      </c>
      <c r="C82" s="6">
        <v>10301.050999999999</v>
      </c>
      <c r="D82" s="6">
        <v>1667.252</v>
      </c>
      <c r="E82" s="6">
        <v>1667.252</v>
      </c>
    </row>
    <row r="83" spans="1:5">
      <c r="A83" s="15"/>
      <c r="B83" s="16" t="s">
        <v>12</v>
      </c>
      <c r="C83" s="6">
        <v>0</v>
      </c>
      <c r="D83" s="6">
        <v>0</v>
      </c>
      <c r="E83" s="6">
        <v>0</v>
      </c>
    </row>
    <row r="84" spans="1:5" ht="15.75" customHeight="1">
      <c r="A84" s="13"/>
      <c r="B84" s="14" t="s">
        <v>37</v>
      </c>
      <c r="C84" s="5">
        <f>((((((((+C85+C86))))))))</f>
        <v>29874.91</v>
      </c>
      <c r="D84" s="5">
        <f>((((((((+D85+D86))))))))</f>
        <v>8906.7456500000008</v>
      </c>
      <c r="E84" s="5">
        <f>((((((((+E85+E86))))))))</f>
        <v>6249.5330000000004</v>
      </c>
    </row>
    <row r="85" spans="1:5">
      <c r="A85" s="15"/>
      <c r="B85" s="16" t="s">
        <v>11</v>
      </c>
      <c r="C85" s="6">
        <v>29874.91</v>
      </c>
      <c r="D85" s="6">
        <v>8906.7456500000008</v>
      </c>
      <c r="E85" s="6">
        <v>6249.5330000000004</v>
      </c>
    </row>
    <row r="86" spans="1:5">
      <c r="A86" s="15"/>
      <c r="B86" s="16" t="s">
        <v>12</v>
      </c>
      <c r="C86" s="6">
        <v>0</v>
      </c>
      <c r="D86" s="6">
        <v>0</v>
      </c>
      <c r="E86" s="6">
        <v>0</v>
      </c>
    </row>
    <row r="87" spans="1:5">
      <c r="A87" s="13"/>
      <c r="B87" s="14" t="s">
        <v>38</v>
      </c>
      <c r="C87" s="5">
        <f>((((((((+C88+C89))))))))</f>
        <v>3898.05</v>
      </c>
      <c r="D87" s="5">
        <f>((((((((+D88+D89))))))))</f>
        <v>1234.8751099999999</v>
      </c>
      <c r="E87" s="5">
        <f>((((((((+E88+E89))))))))</f>
        <v>910.452</v>
      </c>
    </row>
    <row r="88" spans="1:5">
      <c r="A88" s="15"/>
      <c r="B88" s="16" t="s">
        <v>11</v>
      </c>
      <c r="C88" s="6">
        <v>3898.05</v>
      </c>
      <c r="D88" s="6">
        <v>1234.8751099999999</v>
      </c>
      <c r="E88" s="6">
        <v>910.452</v>
      </c>
    </row>
    <row r="89" spans="1:5">
      <c r="A89" s="15"/>
      <c r="B89" s="16" t="s">
        <v>12</v>
      </c>
      <c r="C89" s="6">
        <v>0</v>
      </c>
      <c r="D89" s="6">
        <v>0</v>
      </c>
      <c r="E89" s="6">
        <v>0</v>
      </c>
    </row>
    <row r="90" spans="1:5">
      <c r="A90" s="13"/>
      <c r="B90" s="14" t="s">
        <v>39</v>
      </c>
      <c r="C90" s="5">
        <f>((((((((+C91+C92))))))))</f>
        <v>155007.12899999999</v>
      </c>
      <c r="D90" s="5">
        <f>((((((((+D91+D92))))))))</f>
        <v>44494.092207500005</v>
      </c>
      <c r="E90" s="5">
        <f>((((((((+E91+E92))))))))</f>
        <v>30087.359</v>
      </c>
    </row>
    <row r="91" spans="1:5">
      <c r="A91" s="15"/>
      <c r="B91" s="16" t="s">
        <v>11</v>
      </c>
      <c r="C91" s="6">
        <v>155007.12899999999</v>
      </c>
      <c r="D91" s="6">
        <v>44494.092207500005</v>
      </c>
      <c r="E91" s="6">
        <v>30087.359</v>
      </c>
    </row>
    <row r="92" spans="1:5">
      <c r="A92" s="15"/>
      <c r="B92" s="16" t="s">
        <v>12</v>
      </c>
      <c r="C92" s="6">
        <v>0</v>
      </c>
      <c r="D92" s="6">
        <v>0</v>
      </c>
      <c r="E92" s="6">
        <v>0</v>
      </c>
    </row>
    <row r="93" spans="1:5">
      <c r="A93" s="13"/>
      <c r="B93" s="14" t="s">
        <v>40</v>
      </c>
      <c r="C93" s="5">
        <f>((((((((+C94+C95))))))))</f>
        <v>507.7</v>
      </c>
      <c r="D93" s="5">
        <f>((((((((+D94+D95))))))))</f>
        <v>507.66480000000001</v>
      </c>
      <c r="E93" s="5">
        <f>((((((((+E94+E95))))))))</f>
        <v>215.06179999999998</v>
      </c>
    </row>
    <row r="94" spans="1:5">
      <c r="A94" s="15"/>
      <c r="B94" s="16" t="s">
        <v>11</v>
      </c>
      <c r="C94" s="6">
        <v>507.7</v>
      </c>
      <c r="D94" s="6">
        <v>507.66480000000001</v>
      </c>
      <c r="E94" s="6">
        <v>215.06179999999998</v>
      </c>
    </row>
    <row r="95" spans="1:5">
      <c r="A95" s="15"/>
      <c r="B95" s="16" t="s">
        <v>12</v>
      </c>
      <c r="C95" s="6">
        <v>0</v>
      </c>
      <c r="D95" s="6">
        <v>0</v>
      </c>
      <c r="E95" s="6">
        <v>0</v>
      </c>
    </row>
    <row r="96" spans="1:5" ht="25.5">
      <c r="A96" s="13"/>
      <c r="B96" s="14" t="s">
        <v>41</v>
      </c>
      <c r="C96" s="5">
        <f>((((((((+C97+C98))))))))</f>
        <v>96435.3</v>
      </c>
      <c r="D96" s="5">
        <f>((((((((+D97+D98))))))))</f>
        <v>26280.012999999999</v>
      </c>
      <c r="E96" s="5">
        <f>((((((((+E97+E98))))))))</f>
        <v>14405.837</v>
      </c>
    </row>
    <row r="97" spans="1:5">
      <c r="A97" s="15"/>
      <c r="B97" s="16" t="s">
        <v>11</v>
      </c>
      <c r="C97" s="6">
        <v>96435.3</v>
      </c>
      <c r="D97" s="6">
        <v>26280.012999999999</v>
      </c>
      <c r="E97" s="6">
        <v>14405.837</v>
      </c>
    </row>
    <row r="98" spans="1:5">
      <c r="A98" s="15"/>
      <c r="B98" s="16" t="s">
        <v>12</v>
      </c>
      <c r="C98" s="6">
        <v>0</v>
      </c>
      <c r="D98" s="6">
        <v>0</v>
      </c>
      <c r="E98" s="6">
        <v>0</v>
      </c>
    </row>
    <row r="99" spans="1:5">
      <c r="A99" s="13" t="s">
        <v>42</v>
      </c>
      <c r="B99" s="18"/>
      <c r="C99" s="4">
        <f>((((((+C100+C103+C106+C109+C112+C115))))))</f>
        <v>16467160.1</v>
      </c>
      <c r="D99" s="4">
        <f t="shared" ref="D99:E99" si="7">((((((+D100+D103+D106+D109+D112+D115))))))</f>
        <v>4716263.9453199999</v>
      </c>
      <c r="E99" s="4">
        <f t="shared" si="7"/>
        <v>2180037.6576100001</v>
      </c>
    </row>
    <row r="100" spans="1:5">
      <c r="A100" s="13"/>
      <c r="B100" s="14" t="s">
        <v>16</v>
      </c>
      <c r="C100" s="5">
        <f>((((((((+C101+C102))))))))</f>
        <v>8247971.0999999996</v>
      </c>
      <c r="D100" s="5">
        <f>((((((((+D101+D102))))))))</f>
        <v>2476576.7495899997</v>
      </c>
      <c r="E100" s="5">
        <f>((((((((+E101+E102))))))))</f>
        <v>835875.08239999996</v>
      </c>
    </row>
    <row r="101" spans="1:5">
      <c r="A101" s="15"/>
      <c r="B101" s="16" t="s">
        <v>11</v>
      </c>
      <c r="C101" s="6">
        <v>4510072.3</v>
      </c>
      <c r="D101" s="6">
        <v>2006940.6000899998</v>
      </c>
      <c r="E101" s="6">
        <v>366238.93290000001</v>
      </c>
    </row>
    <row r="102" spans="1:5">
      <c r="A102" s="15"/>
      <c r="B102" s="16" t="s">
        <v>12</v>
      </c>
      <c r="C102" s="6">
        <v>3737898.8</v>
      </c>
      <c r="D102" s="6">
        <v>469636.1495</v>
      </c>
      <c r="E102" s="6">
        <v>469636.1495</v>
      </c>
    </row>
    <row r="103" spans="1:5">
      <c r="A103" s="13"/>
      <c r="B103" s="14" t="s">
        <v>43</v>
      </c>
      <c r="C103" s="5">
        <f>((((((((+C104+C105))))))))</f>
        <v>494.4</v>
      </c>
      <c r="D103" s="5">
        <f>((((((((+D104+D105))))))))</f>
        <v>494.4</v>
      </c>
      <c r="E103" s="5">
        <f>((((((((+E104+E105))))))))</f>
        <v>0</v>
      </c>
    </row>
    <row r="104" spans="1:5">
      <c r="A104" s="15"/>
      <c r="B104" s="16" t="s">
        <v>11</v>
      </c>
      <c r="C104" s="6">
        <v>494.4</v>
      </c>
      <c r="D104" s="6">
        <v>494.4</v>
      </c>
      <c r="E104" s="6">
        <v>0</v>
      </c>
    </row>
    <row r="105" spans="1:5">
      <c r="A105" s="15"/>
      <c r="B105" s="16" t="s">
        <v>12</v>
      </c>
      <c r="C105" s="6">
        <v>0</v>
      </c>
      <c r="D105" s="6">
        <v>0</v>
      </c>
      <c r="E105" s="6">
        <v>0</v>
      </c>
    </row>
    <row r="106" spans="1:5">
      <c r="A106" s="15"/>
      <c r="B106" s="14" t="s">
        <v>44</v>
      </c>
      <c r="C106" s="5">
        <f>((((((((+C107+C108))))))))</f>
        <v>385394</v>
      </c>
      <c r="D106" s="5">
        <f>((((((((+D107+D108))))))))</f>
        <v>369689.45199999999</v>
      </c>
      <c r="E106" s="5">
        <f>((((((((+E107+E108))))))))</f>
        <v>120912.55623999999</v>
      </c>
    </row>
    <row r="107" spans="1:5">
      <c r="A107" s="15"/>
      <c r="B107" s="16" t="s">
        <v>11</v>
      </c>
      <c r="C107" s="6">
        <v>385394</v>
      </c>
      <c r="D107" s="6">
        <v>369689.45199999999</v>
      </c>
      <c r="E107" s="6">
        <v>120912.55623999999</v>
      </c>
    </row>
    <row r="108" spans="1:5">
      <c r="A108" s="15"/>
      <c r="B108" s="16" t="s">
        <v>12</v>
      </c>
      <c r="C108" s="6">
        <v>0</v>
      </c>
      <c r="D108" s="6">
        <v>0</v>
      </c>
      <c r="E108" s="6">
        <v>0</v>
      </c>
    </row>
    <row r="109" spans="1:5" ht="25.5">
      <c r="A109" s="15"/>
      <c r="B109" s="14" t="s">
        <v>45</v>
      </c>
      <c r="C109" s="5">
        <f>((((((((+C110+C111))))))))</f>
        <v>733448</v>
      </c>
      <c r="D109" s="5">
        <f>((((((((+D110+D111))))))))</f>
        <v>61120.665999999997</v>
      </c>
      <c r="E109" s="5">
        <f>((((((((+E110+E111))))))))</f>
        <v>3941.7060000000001</v>
      </c>
    </row>
    <row r="110" spans="1:5">
      <c r="A110" s="15"/>
      <c r="B110" s="16" t="s">
        <v>11</v>
      </c>
      <c r="C110" s="6">
        <v>733448</v>
      </c>
      <c r="D110" s="6">
        <v>61120.665999999997</v>
      </c>
      <c r="E110" s="6">
        <v>3941.7060000000001</v>
      </c>
    </row>
    <row r="111" spans="1:5">
      <c r="A111" s="15"/>
      <c r="B111" s="16" t="s">
        <v>12</v>
      </c>
      <c r="C111" s="6">
        <v>0</v>
      </c>
      <c r="D111" s="6">
        <v>0</v>
      </c>
      <c r="E111" s="6">
        <v>0</v>
      </c>
    </row>
    <row r="112" spans="1:5">
      <c r="A112" s="15"/>
      <c r="B112" s="14" t="s">
        <v>46</v>
      </c>
      <c r="C112" s="5">
        <f>((((((((+C113+C114))))))))</f>
        <v>7023779</v>
      </c>
      <c r="D112" s="5">
        <f>((((((((+D113+D114))))))))</f>
        <v>1742223.1947299999</v>
      </c>
      <c r="E112" s="5">
        <f>((((((((+E113+E114))))))))</f>
        <v>1156218.13286</v>
      </c>
    </row>
    <row r="113" spans="1:5">
      <c r="A113" s="15"/>
      <c r="B113" s="16" t="s">
        <v>11</v>
      </c>
      <c r="C113" s="6">
        <v>1485865.7</v>
      </c>
      <c r="D113" s="6">
        <v>69351.586930000005</v>
      </c>
      <c r="E113" s="6">
        <v>66323.711389999997</v>
      </c>
    </row>
    <row r="114" spans="1:5">
      <c r="A114" s="15"/>
      <c r="B114" s="16" t="s">
        <v>12</v>
      </c>
      <c r="C114" s="6">
        <v>5537913.2999999998</v>
      </c>
      <c r="D114" s="6">
        <v>1672871.6077999999</v>
      </c>
      <c r="E114" s="6">
        <v>1089894.4214699999</v>
      </c>
    </row>
    <row r="115" spans="1:5">
      <c r="A115" s="15"/>
      <c r="B115" s="14" t="s">
        <v>47</v>
      </c>
      <c r="C115" s="5">
        <f>((((((((+C116+C117))))))))</f>
        <v>76073.600000000006</v>
      </c>
      <c r="D115" s="5">
        <f>((((((((+D116+D117))))))))</f>
        <v>66159.482999999993</v>
      </c>
      <c r="E115" s="5">
        <f>((((((((+E116+E117))))))))</f>
        <v>63090.180110000001</v>
      </c>
    </row>
    <row r="116" spans="1:5">
      <c r="A116" s="15"/>
      <c r="B116" s="16" t="s">
        <v>11</v>
      </c>
      <c r="C116" s="6">
        <v>76073.600000000006</v>
      </c>
      <c r="D116" s="6">
        <v>66159.482999999993</v>
      </c>
      <c r="E116" s="6">
        <v>63090.180110000001</v>
      </c>
    </row>
    <row r="117" spans="1:5">
      <c r="A117" s="15"/>
      <c r="B117" s="16" t="s">
        <v>12</v>
      </c>
      <c r="C117" s="6">
        <v>0</v>
      </c>
      <c r="D117" s="6">
        <v>0</v>
      </c>
      <c r="E117" s="6">
        <v>0</v>
      </c>
    </row>
    <row r="118" spans="1:5">
      <c r="A118" s="13" t="s">
        <v>48</v>
      </c>
      <c r="B118" s="18"/>
      <c r="C118" s="5">
        <f>(C119+C122+C125+C128+C131+C134+C137+C140+C143+C146+C149+C152+C155+C158+C161+C164+C167)</f>
        <v>1717709.56394</v>
      </c>
      <c r="D118" s="5">
        <f t="shared" ref="D118:E118" si="8">(D119+D122+D125+D128+D131+D134+D137+D140+D143+D146+D149+D152+D155+D158+D161+D164+D167)</f>
        <v>471309.62107043096</v>
      </c>
      <c r="E118" s="5">
        <f t="shared" si="8"/>
        <v>378738.00990413787</v>
      </c>
    </row>
    <row r="119" spans="1:5">
      <c r="A119" s="13"/>
      <c r="B119" s="14" t="s">
        <v>16</v>
      </c>
      <c r="C119" s="5">
        <f>((((((((+C120+C121))))))))</f>
        <v>157101.97644999999</v>
      </c>
      <c r="D119" s="5">
        <f>((((((((+D120+D121))))))))</f>
        <v>46997.029929999997</v>
      </c>
      <c r="E119" s="5">
        <f>((((((((+E120+E121))))))))</f>
        <v>46121.470930000003</v>
      </c>
    </row>
    <row r="120" spans="1:5">
      <c r="A120" s="15"/>
      <c r="B120" s="16" t="s">
        <v>11</v>
      </c>
      <c r="C120" s="6">
        <v>157101.97644999999</v>
      </c>
      <c r="D120" s="6">
        <v>46997.029929999997</v>
      </c>
      <c r="E120" s="6">
        <v>46121.470930000003</v>
      </c>
    </row>
    <row r="121" spans="1:5">
      <c r="A121" s="15"/>
      <c r="B121" s="16" t="s">
        <v>12</v>
      </c>
      <c r="C121" s="6">
        <v>0</v>
      </c>
      <c r="D121" s="6">
        <v>0</v>
      </c>
      <c r="E121" s="6">
        <v>0</v>
      </c>
    </row>
    <row r="122" spans="1:5">
      <c r="A122" s="13"/>
      <c r="B122" s="14" t="s">
        <v>49</v>
      </c>
      <c r="C122" s="5">
        <f>((((((((+C123+C124))))))))</f>
        <v>209485.03</v>
      </c>
      <c r="D122" s="5">
        <f>((((((((+D123+D124))))))))</f>
        <v>17682.095450000001</v>
      </c>
      <c r="E122" s="5">
        <f>((((((((+E123+E124))))))))</f>
        <v>17682.095450000001</v>
      </c>
    </row>
    <row r="123" spans="1:5">
      <c r="A123" s="15"/>
      <c r="B123" s="16" t="s">
        <v>11</v>
      </c>
      <c r="C123" s="6">
        <v>209485.03</v>
      </c>
      <c r="D123" s="6">
        <v>17682.095450000001</v>
      </c>
      <c r="E123" s="6">
        <v>17682.095450000001</v>
      </c>
    </row>
    <row r="124" spans="1:5">
      <c r="A124" s="15"/>
      <c r="B124" s="16" t="s">
        <v>12</v>
      </c>
      <c r="C124" s="6">
        <v>0</v>
      </c>
      <c r="D124" s="6">
        <v>0</v>
      </c>
      <c r="E124" s="6">
        <v>0</v>
      </c>
    </row>
    <row r="125" spans="1:5">
      <c r="A125" s="13"/>
      <c r="B125" s="14" t="s">
        <v>50</v>
      </c>
      <c r="C125" s="5">
        <f>((((((((+C126+C127))))))))</f>
        <v>3402.0549999999998</v>
      </c>
      <c r="D125" s="5">
        <f>((((((((+D126+D127))))))))</f>
        <v>2174</v>
      </c>
      <c r="E125" s="5">
        <f>((((((((+E126+E127))))))))</f>
        <v>2174</v>
      </c>
    </row>
    <row r="126" spans="1:5">
      <c r="A126" s="15"/>
      <c r="B126" s="16" t="s">
        <v>11</v>
      </c>
      <c r="C126" s="6">
        <v>3402.0549999999998</v>
      </c>
      <c r="D126" s="6">
        <v>2174</v>
      </c>
      <c r="E126" s="6">
        <v>2174</v>
      </c>
    </row>
    <row r="127" spans="1:5">
      <c r="A127" s="15"/>
      <c r="B127" s="16" t="s">
        <v>12</v>
      </c>
      <c r="C127" s="6">
        <v>0</v>
      </c>
      <c r="D127" s="6">
        <v>0</v>
      </c>
      <c r="E127" s="6">
        <v>0</v>
      </c>
    </row>
    <row r="128" spans="1:5">
      <c r="A128" s="13"/>
      <c r="B128" s="14" t="s">
        <v>51</v>
      </c>
      <c r="C128" s="5">
        <f>((((((((+C129+C130))))))))</f>
        <v>13490.418</v>
      </c>
      <c r="D128" s="5">
        <f>((((((((+D129+D130))))))))</f>
        <v>3460.3651600000003</v>
      </c>
      <c r="E128" s="5">
        <f>((((((((+E129+E130))))))))</f>
        <v>2423.7292699999998</v>
      </c>
    </row>
    <row r="129" spans="1:5">
      <c r="A129" s="15"/>
      <c r="B129" s="16" t="s">
        <v>11</v>
      </c>
      <c r="C129" s="6">
        <v>13490.418</v>
      </c>
      <c r="D129" s="6">
        <v>3460.3651600000003</v>
      </c>
      <c r="E129" s="6">
        <v>2423.7292699999998</v>
      </c>
    </row>
    <row r="130" spans="1:5">
      <c r="A130" s="15"/>
      <c r="B130" s="16" t="s">
        <v>12</v>
      </c>
      <c r="C130" s="6">
        <v>0</v>
      </c>
      <c r="D130" s="6">
        <v>0</v>
      </c>
      <c r="E130" s="6">
        <v>0</v>
      </c>
    </row>
    <row r="131" spans="1:5">
      <c r="A131" s="13"/>
      <c r="B131" s="14" t="s">
        <v>52</v>
      </c>
      <c r="C131" s="5">
        <f>((((((((+C132+C133))))))))</f>
        <v>3213.74955</v>
      </c>
      <c r="D131" s="5">
        <f>((((((((+D132+D133))))))))</f>
        <v>1468.6359</v>
      </c>
      <c r="E131" s="5">
        <f>((((((((+E132+E133))))))))</f>
        <v>1272.31593</v>
      </c>
    </row>
    <row r="132" spans="1:5">
      <c r="A132" s="15"/>
      <c r="B132" s="16" t="s">
        <v>11</v>
      </c>
      <c r="C132" s="6">
        <v>3213.74955</v>
      </c>
      <c r="D132" s="6">
        <v>1468.6359</v>
      </c>
      <c r="E132" s="6">
        <v>1272.31593</v>
      </c>
    </row>
    <row r="133" spans="1:5">
      <c r="A133" s="15"/>
      <c r="B133" s="16" t="s">
        <v>12</v>
      </c>
      <c r="C133" s="6">
        <v>0</v>
      </c>
      <c r="D133" s="6">
        <v>0</v>
      </c>
      <c r="E133" s="6">
        <v>0</v>
      </c>
    </row>
    <row r="134" spans="1:5">
      <c r="A134" s="13"/>
      <c r="B134" s="14" t="s">
        <v>53</v>
      </c>
      <c r="C134" s="5">
        <f>((((((((+C135+C136))))))))</f>
        <v>1933.9559999999999</v>
      </c>
      <c r="D134" s="5">
        <f>((((((((+D135+D136))))))))</f>
        <v>1623.4754699999999</v>
      </c>
      <c r="E134" s="5">
        <f>((((((((+E135+E136))))))))</f>
        <v>1585.61015</v>
      </c>
    </row>
    <row r="135" spans="1:5">
      <c r="A135" s="15"/>
      <c r="B135" s="16" t="s">
        <v>11</v>
      </c>
      <c r="C135" s="6">
        <v>1933.9559999999999</v>
      </c>
      <c r="D135" s="6">
        <v>1623.4754699999999</v>
      </c>
      <c r="E135" s="6">
        <v>1585.61015</v>
      </c>
    </row>
    <row r="136" spans="1:5">
      <c r="A136" s="15"/>
      <c r="B136" s="16" t="s">
        <v>12</v>
      </c>
      <c r="C136" s="6">
        <v>0</v>
      </c>
      <c r="D136" s="6">
        <v>0</v>
      </c>
      <c r="E136" s="6">
        <v>0</v>
      </c>
    </row>
    <row r="137" spans="1:5">
      <c r="A137" s="13"/>
      <c r="B137" s="14" t="s">
        <v>54</v>
      </c>
      <c r="C137" s="5">
        <f>((((((((+C138+C139))))))))</f>
        <v>2672.3309199999999</v>
      </c>
      <c r="D137" s="5">
        <f>((((((((+D138+D139))))))))</f>
        <v>1812.2560000000001</v>
      </c>
      <c r="E137" s="5">
        <f>((((((((+E138+E139))))))))</f>
        <v>1409.0678200000002</v>
      </c>
    </row>
    <row r="138" spans="1:5">
      <c r="A138" s="15"/>
      <c r="B138" s="16" t="s">
        <v>11</v>
      </c>
      <c r="C138" s="6">
        <v>2672.3309199999999</v>
      </c>
      <c r="D138" s="6">
        <v>1812.2560000000001</v>
      </c>
      <c r="E138" s="6">
        <v>1409.0678200000002</v>
      </c>
    </row>
    <row r="139" spans="1:5">
      <c r="A139" s="15"/>
      <c r="B139" s="16" t="s">
        <v>12</v>
      </c>
      <c r="C139" s="6">
        <v>0</v>
      </c>
      <c r="D139" s="6">
        <v>0</v>
      </c>
      <c r="E139" s="6">
        <v>0</v>
      </c>
    </row>
    <row r="140" spans="1:5">
      <c r="A140" s="13"/>
      <c r="B140" s="14" t="s">
        <v>55</v>
      </c>
      <c r="C140" s="5">
        <f>((((((((+C141+C142))))))))</f>
        <v>11333.897000000001</v>
      </c>
      <c r="D140" s="5">
        <f>((((((((+D141+D142))))))))</f>
        <v>11333.897000000001</v>
      </c>
      <c r="E140" s="5">
        <f>((((((((+E141+E142))))))))</f>
        <v>10665.380999999999</v>
      </c>
    </row>
    <row r="141" spans="1:5">
      <c r="A141" s="15"/>
      <c r="B141" s="16" t="s">
        <v>11</v>
      </c>
      <c r="C141" s="6">
        <v>11333.897000000001</v>
      </c>
      <c r="D141" s="6">
        <v>11333.897000000001</v>
      </c>
      <c r="E141" s="6">
        <v>10665.380999999999</v>
      </c>
    </row>
    <row r="142" spans="1:5">
      <c r="A142" s="15"/>
      <c r="B142" s="16" t="s">
        <v>12</v>
      </c>
      <c r="C142" s="6">
        <v>0</v>
      </c>
      <c r="D142" s="6">
        <v>0</v>
      </c>
      <c r="E142" s="6">
        <v>0</v>
      </c>
    </row>
    <row r="143" spans="1:5">
      <c r="A143" s="13"/>
      <c r="B143" s="14" t="s">
        <v>56</v>
      </c>
      <c r="C143" s="5">
        <f>((((((((+C144+C145))))))))</f>
        <v>119172.61216</v>
      </c>
      <c r="D143" s="5">
        <f>((((((((+D144+D145))))))))</f>
        <v>60709.439490431025</v>
      </c>
      <c r="E143" s="5">
        <f>((((((((+E144+E145))))))))</f>
        <v>5178.6237000000001</v>
      </c>
    </row>
    <row r="144" spans="1:5">
      <c r="A144" s="15"/>
      <c r="B144" s="16" t="s">
        <v>11</v>
      </c>
      <c r="C144" s="6">
        <v>119172.61216</v>
      </c>
      <c r="D144" s="6">
        <v>60709.439490431025</v>
      </c>
      <c r="E144" s="6">
        <v>5178.6237000000001</v>
      </c>
    </row>
    <row r="145" spans="1:5">
      <c r="A145" s="15"/>
      <c r="B145" s="16" t="s">
        <v>12</v>
      </c>
      <c r="C145" s="6">
        <v>0</v>
      </c>
      <c r="D145" s="6">
        <v>0</v>
      </c>
      <c r="E145" s="6">
        <v>0</v>
      </c>
    </row>
    <row r="146" spans="1:5" ht="13.5" customHeight="1">
      <c r="A146" s="13"/>
      <c r="B146" s="14" t="s">
        <v>57</v>
      </c>
      <c r="C146" s="5">
        <f>((((((((+C147+C148))))))))</f>
        <v>116864.03072999998</v>
      </c>
      <c r="D146" s="5">
        <f>((((((((+D147+D148))))))))</f>
        <v>77071.599349999989</v>
      </c>
      <c r="E146" s="5">
        <f>((((((((+E147+E148))))))))</f>
        <v>64239.27461</v>
      </c>
    </row>
    <row r="147" spans="1:5">
      <c r="A147" s="15"/>
      <c r="B147" s="16" t="s">
        <v>11</v>
      </c>
      <c r="C147" s="20">
        <v>116864.03072999998</v>
      </c>
      <c r="D147" s="21">
        <v>77071.599349999989</v>
      </c>
      <c r="E147" s="21">
        <v>64239.27461</v>
      </c>
    </row>
    <row r="148" spans="1:5">
      <c r="A148" s="15"/>
      <c r="B148" s="16" t="s">
        <v>12</v>
      </c>
      <c r="C148" s="6">
        <v>0</v>
      </c>
      <c r="D148" s="6">
        <v>0</v>
      </c>
      <c r="E148" s="6">
        <v>0</v>
      </c>
    </row>
    <row r="149" spans="1:5">
      <c r="A149" s="13"/>
      <c r="B149" s="14" t="s">
        <v>58</v>
      </c>
      <c r="C149" s="5">
        <f>((((((((+C150+C151))))))))</f>
        <v>183421.3</v>
      </c>
      <c r="D149" s="5">
        <f>((((((((+D150+D151))))))))</f>
        <v>47834.027999999998</v>
      </c>
      <c r="E149" s="5">
        <f>((((((((+E150+E151))))))))</f>
        <v>47834.027999999998</v>
      </c>
    </row>
    <row r="150" spans="1:5">
      <c r="A150" s="15"/>
      <c r="B150" s="16" t="s">
        <v>11</v>
      </c>
      <c r="C150" s="6">
        <v>183421.3</v>
      </c>
      <c r="D150" s="6">
        <v>47834.027999999998</v>
      </c>
      <c r="E150" s="6">
        <v>47834.027999999998</v>
      </c>
    </row>
    <row r="151" spans="1:5">
      <c r="A151" s="15"/>
      <c r="B151" s="16" t="s">
        <v>12</v>
      </c>
      <c r="C151" s="6">
        <v>0</v>
      </c>
      <c r="D151" s="6">
        <v>0</v>
      </c>
      <c r="E151" s="6">
        <v>0</v>
      </c>
    </row>
    <row r="152" spans="1:5">
      <c r="A152" s="22"/>
      <c r="B152" s="14" t="s">
        <v>59</v>
      </c>
      <c r="C152" s="5">
        <f>((((((((+C153+C154))))))))</f>
        <v>179088.33100000001</v>
      </c>
      <c r="D152" s="5">
        <f>((((((((+D153+D154))))))))</f>
        <v>83929.710999999996</v>
      </c>
      <c r="E152" s="5">
        <f>((((((((+E153+E154))))))))</f>
        <v>83929.710999999996</v>
      </c>
    </row>
    <row r="153" spans="1:5">
      <c r="A153" s="23"/>
      <c r="B153" s="16" t="s">
        <v>11</v>
      </c>
      <c r="C153" s="6">
        <v>179088.33100000001</v>
      </c>
      <c r="D153" s="6">
        <v>83929.710999999996</v>
      </c>
      <c r="E153" s="6">
        <v>83929.710999999996</v>
      </c>
    </row>
    <row r="154" spans="1:5">
      <c r="A154" s="23"/>
      <c r="B154" s="16" t="s">
        <v>12</v>
      </c>
      <c r="C154" s="6">
        <v>0</v>
      </c>
      <c r="D154" s="6">
        <v>0</v>
      </c>
      <c r="E154" s="6">
        <v>0</v>
      </c>
    </row>
    <row r="155" spans="1:5">
      <c r="A155" s="22"/>
      <c r="B155" s="14" t="s">
        <v>60</v>
      </c>
      <c r="C155" s="5">
        <f>((((((((+C156+C157))))))))</f>
        <v>134708.943</v>
      </c>
      <c r="D155" s="5">
        <f>((((((((+D156+D157))))))))</f>
        <v>46681.95</v>
      </c>
      <c r="E155" s="5">
        <f>((((((((+E156+E157))))))))</f>
        <v>26427.293724137933</v>
      </c>
    </row>
    <row r="156" spans="1:5">
      <c r="A156" s="23"/>
      <c r="B156" s="16" t="s">
        <v>11</v>
      </c>
      <c r="C156" s="6">
        <v>134708.943</v>
      </c>
      <c r="D156" s="6">
        <v>46681.95</v>
      </c>
      <c r="E156" s="6">
        <v>26427.293724137933</v>
      </c>
    </row>
    <row r="157" spans="1:5">
      <c r="A157" s="23"/>
      <c r="B157" s="16" t="s">
        <v>12</v>
      </c>
      <c r="C157" s="6">
        <v>0</v>
      </c>
      <c r="D157" s="6">
        <v>0</v>
      </c>
      <c r="E157" s="6">
        <v>0</v>
      </c>
    </row>
    <row r="158" spans="1:5">
      <c r="A158" s="22"/>
      <c r="B158" s="14" t="s">
        <v>61</v>
      </c>
      <c r="C158" s="5">
        <f>((((((((+C159+C160))))))))</f>
        <v>575285.04061999999</v>
      </c>
      <c r="D158" s="5">
        <f>((((((((+D159+D160))))))))</f>
        <v>66250.893319999988</v>
      </c>
      <c r="E158" s="5">
        <f>((((((((+E159+E160))))))))</f>
        <v>66250.893319999988</v>
      </c>
    </row>
    <row r="159" spans="1:5">
      <c r="A159" s="23"/>
      <c r="B159" s="16" t="s">
        <v>11</v>
      </c>
      <c r="C159" s="6">
        <v>575285.04061999999</v>
      </c>
      <c r="D159" s="6">
        <v>66250.893319999988</v>
      </c>
      <c r="E159" s="6">
        <v>66250.893319999988</v>
      </c>
    </row>
    <row r="160" spans="1:5">
      <c r="A160" s="23"/>
      <c r="B160" s="16" t="s">
        <v>12</v>
      </c>
      <c r="C160" s="6">
        <v>0</v>
      </c>
      <c r="D160" s="6">
        <v>0</v>
      </c>
      <c r="E160" s="6">
        <v>0</v>
      </c>
    </row>
    <row r="161" spans="1:5" ht="15.75" customHeight="1">
      <c r="A161" s="22"/>
      <c r="B161" s="14" t="s">
        <v>62</v>
      </c>
      <c r="C161" s="5">
        <f>((((((((+C162+C163))))))))</f>
        <v>802.59791000000007</v>
      </c>
      <c r="D161" s="5">
        <f>((((((((+D162+D163))))))))</f>
        <v>566.01700000000005</v>
      </c>
      <c r="E161" s="5">
        <f>((((((((+E162+E163))))))))</f>
        <v>566.01700000000005</v>
      </c>
    </row>
    <row r="162" spans="1:5">
      <c r="A162" s="23"/>
      <c r="B162" s="16" t="s">
        <v>11</v>
      </c>
      <c r="C162" s="6">
        <v>802.59791000000007</v>
      </c>
      <c r="D162" s="6">
        <v>566.01700000000005</v>
      </c>
      <c r="E162" s="6">
        <v>566.01700000000005</v>
      </c>
    </row>
    <row r="163" spans="1:5">
      <c r="A163" s="23"/>
      <c r="B163" s="16" t="s">
        <v>12</v>
      </c>
      <c r="C163" s="6">
        <v>0</v>
      </c>
      <c r="D163" s="6">
        <v>0</v>
      </c>
      <c r="E163" s="6">
        <v>0</v>
      </c>
    </row>
    <row r="164" spans="1:5">
      <c r="A164" s="22"/>
      <c r="B164" s="14" t="s">
        <v>63</v>
      </c>
      <c r="C164" s="5">
        <f>((((((((+C165+C166))))))))</f>
        <v>108.42298</v>
      </c>
      <c r="D164" s="5">
        <f>((((((((+D165+D166))))))))</f>
        <v>23.31</v>
      </c>
      <c r="E164" s="5">
        <f>((((((((+E165+E166))))))))</f>
        <v>23.31</v>
      </c>
    </row>
    <row r="165" spans="1:5">
      <c r="A165" s="23"/>
      <c r="B165" s="16" t="s">
        <v>11</v>
      </c>
      <c r="C165" s="6">
        <v>108.42298</v>
      </c>
      <c r="D165" s="6">
        <v>23.31</v>
      </c>
      <c r="E165" s="6">
        <v>23.31</v>
      </c>
    </row>
    <row r="166" spans="1:5">
      <c r="A166" s="23"/>
      <c r="B166" s="16" t="s">
        <v>12</v>
      </c>
      <c r="C166" s="6">
        <v>0</v>
      </c>
      <c r="D166" s="6">
        <v>0</v>
      </c>
      <c r="E166" s="6">
        <v>0</v>
      </c>
    </row>
    <row r="167" spans="1:5">
      <c r="A167" s="22"/>
      <c r="B167" s="14" t="s">
        <v>64</v>
      </c>
      <c r="C167" s="5">
        <f>((((((((+C168+C169))))))))</f>
        <v>5624.8726199999992</v>
      </c>
      <c r="D167" s="5">
        <f>((((((((+D168+D169))))))))</f>
        <v>1690.9179999999999</v>
      </c>
      <c r="E167" s="5">
        <f>((((((((+E168+E169))))))))</f>
        <v>955.18799999999999</v>
      </c>
    </row>
    <row r="168" spans="1:5">
      <c r="A168" s="23"/>
      <c r="B168" s="16" t="s">
        <v>11</v>
      </c>
      <c r="C168" s="6">
        <v>5624.8726199999992</v>
      </c>
      <c r="D168" s="6">
        <v>1690.9179999999999</v>
      </c>
      <c r="E168" s="6">
        <v>955.18799999999999</v>
      </c>
    </row>
    <row r="169" spans="1:5">
      <c r="A169" s="23"/>
      <c r="B169" s="16" t="s">
        <v>12</v>
      </c>
      <c r="C169" s="6">
        <v>0</v>
      </c>
      <c r="D169" s="6">
        <v>0</v>
      </c>
      <c r="E169" s="6">
        <v>0</v>
      </c>
    </row>
    <row r="170" spans="1:5">
      <c r="A170" s="13" t="s">
        <v>65</v>
      </c>
      <c r="B170" s="18"/>
      <c r="C170" s="4">
        <f>+C174+C177+C180+C183+C186+C189+C192+C195+C171+C198</f>
        <v>22241015.321254119</v>
      </c>
      <c r="D170" s="4">
        <f t="shared" ref="D170:E170" si="9">+D174+D177+D180+D183+D186+D189+D192+D195+D171+D198</f>
        <v>6814106.7208333341</v>
      </c>
      <c r="E170" s="4">
        <f t="shared" si="9"/>
        <v>4516472.3533800002</v>
      </c>
    </row>
    <row r="171" spans="1:5">
      <c r="A171" s="13"/>
      <c r="B171" s="14" t="s">
        <v>16</v>
      </c>
      <c r="C171" s="5">
        <f>((((((((+C172+C173))))))))</f>
        <v>21069185.194794118</v>
      </c>
      <c r="D171" s="5">
        <f>((((((((+D172+D173))))))))</f>
        <v>6464269.6850400008</v>
      </c>
      <c r="E171" s="5">
        <f>((((((((+E172+E173))))))))</f>
        <v>4215214.6868899995</v>
      </c>
    </row>
    <row r="172" spans="1:5">
      <c r="A172" s="15"/>
      <c r="B172" s="16" t="s">
        <v>11</v>
      </c>
      <c r="C172" s="6">
        <v>174110.17800000001</v>
      </c>
      <c r="D172" s="6">
        <v>9135.2395699999979</v>
      </c>
      <c r="E172" s="6">
        <v>8962.9729599999973</v>
      </c>
    </row>
    <row r="173" spans="1:5">
      <c r="A173" s="15"/>
      <c r="B173" s="16" t="s">
        <v>12</v>
      </c>
      <c r="C173" s="6">
        <v>20895075.016794119</v>
      </c>
      <c r="D173" s="6">
        <v>6455134.4454700006</v>
      </c>
      <c r="E173" s="6">
        <v>4206251.7139299996</v>
      </c>
    </row>
    <row r="174" spans="1:5">
      <c r="A174" s="13"/>
      <c r="B174" s="14" t="s">
        <v>66</v>
      </c>
      <c r="C174" s="5">
        <f>((((((((+C175+C176))))))))</f>
        <v>452934.32964000007</v>
      </c>
      <c r="D174" s="5">
        <f>((((((((+D175+D176))))))))</f>
        <v>90948.681920000003</v>
      </c>
      <c r="E174" s="5">
        <f>((((((((+E175+E176))))))))</f>
        <v>90948.681920000003</v>
      </c>
    </row>
    <row r="175" spans="1:5">
      <c r="A175" s="15"/>
      <c r="B175" s="16" t="s">
        <v>11</v>
      </c>
      <c r="C175" s="6">
        <v>253084.32964000007</v>
      </c>
      <c r="D175" s="6">
        <v>24769.29477</v>
      </c>
      <c r="E175" s="6">
        <v>24769.29477</v>
      </c>
    </row>
    <row r="176" spans="1:5">
      <c r="A176" s="15"/>
      <c r="B176" s="16" t="s">
        <v>12</v>
      </c>
      <c r="C176" s="6">
        <v>199850</v>
      </c>
      <c r="D176" s="6">
        <v>66179.387149999995</v>
      </c>
      <c r="E176" s="6">
        <v>66179.38715000001</v>
      </c>
    </row>
    <row r="177" spans="1:5">
      <c r="A177" s="13"/>
      <c r="B177" s="14" t="s">
        <v>67</v>
      </c>
      <c r="C177" s="5">
        <f>((((((((+C178+C179))))))))</f>
        <v>4928.419249999999</v>
      </c>
      <c r="D177" s="5">
        <f>((((((((+D178+D179))))))))</f>
        <v>585.74080000000004</v>
      </c>
      <c r="E177" s="5">
        <f>((((((((+E178+E179))))))))</f>
        <v>470.07562999999999</v>
      </c>
    </row>
    <row r="178" spans="1:5">
      <c r="A178" s="15"/>
      <c r="B178" s="16" t="s">
        <v>11</v>
      </c>
      <c r="C178" s="6">
        <v>4928.419249999999</v>
      </c>
      <c r="D178" s="6">
        <v>585.74080000000004</v>
      </c>
      <c r="E178" s="6">
        <v>470.07562999999999</v>
      </c>
    </row>
    <row r="179" spans="1:5">
      <c r="A179" s="15"/>
      <c r="B179" s="16" t="s">
        <v>12</v>
      </c>
      <c r="C179" s="6">
        <v>0</v>
      </c>
      <c r="D179" s="6">
        <v>0</v>
      </c>
      <c r="E179" s="6">
        <v>0</v>
      </c>
    </row>
    <row r="180" spans="1:5">
      <c r="A180" s="13"/>
      <c r="B180" s="14" t="s">
        <v>68</v>
      </c>
      <c r="C180" s="5">
        <f>((((((((+C181+C182))))))))</f>
        <v>399871.054</v>
      </c>
      <c r="D180" s="5">
        <f>((((((((+D181+D182))))))))</f>
        <v>150095.94899999999</v>
      </c>
      <c r="E180" s="5">
        <f>((((((((+E181+E182))))))))</f>
        <v>111147.117</v>
      </c>
    </row>
    <row r="181" spans="1:5">
      <c r="A181" s="15"/>
      <c r="B181" s="16" t="s">
        <v>11</v>
      </c>
      <c r="C181" s="6">
        <v>399871.054</v>
      </c>
      <c r="D181" s="6">
        <v>150095.94899999999</v>
      </c>
      <c r="E181" s="6">
        <v>111147.117</v>
      </c>
    </row>
    <row r="182" spans="1:5">
      <c r="A182" s="15"/>
      <c r="B182" s="16" t="s">
        <v>12</v>
      </c>
      <c r="C182" s="6">
        <v>0</v>
      </c>
      <c r="D182" s="6">
        <v>0</v>
      </c>
      <c r="E182" s="6">
        <v>0</v>
      </c>
    </row>
    <row r="183" spans="1:5">
      <c r="A183" s="13"/>
      <c r="B183" s="14" t="s">
        <v>69</v>
      </c>
      <c r="C183" s="5">
        <f>((((((((+C184+C185))))))))</f>
        <v>52859.867050000015</v>
      </c>
      <c r="D183" s="5">
        <f>((((((((+D184+D185))))))))</f>
        <v>18389.136910000001</v>
      </c>
      <c r="E183" s="5">
        <f>((((((((+E184+E185))))))))</f>
        <v>18389.136910000001</v>
      </c>
    </row>
    <row r="184" spans="1:5">
      <c r="A184" s="15"/>
      <c r="B184" s="16" t="s">
        <v>11</v>
      </c>
      <c r="C184" s="6">
        <v>52859.867050000015</v>
      </c>
      <c r="D184" s="6">
        <v>18389.136910000001</v>
      </c>
      <c r="E184" s="6">
        <v>18389.136910000001</v>
      </c>
    </row>
    <row r="185" spans="1:5">
      <c r="A185" s="15"/>
      <c r="B185" s="16" t="s">
        <v>12</v>
      </c>
      <c r="C185" s="6">
        <v>0</v>
      </c>
      <c r="D185" s="6">
        <v>0</v>
      </c>
      <c r="E185" s="6">
        <v>0</v>
      </c>
    </row>
    <row r="186" spans="1:5">
      <c r="A186" s="13"/>
      <c r="B186" s="14" t="s">
        <v>70</v>
      </c>
      <c r="C186" s="5">
        <f>((((((((+C187+C188))))))))</f>
        <v>204971.57937999998</v>
      </c>
      <c r="D186" s="5">
        <f>((((((((+D187+D188))))))))</f>
        <v>71277.902103333341</v>
      </c>
      <c r="E186" s="5">
        <f>((((((((+E187+E188))))))))</f>
        <v>61774.108460000003</v>
      </c>
    </row>
    <row r="187" spans="1:5">
      <c r="A187" s="15"/>
      <c r="B187" s="16" t="s">
        <v>11</v>
      </c>
      <c r="C187" s="6">
        <v>204971.57937999998</v>
      </c>
      <c r="D187" s="6">
        <v>71277.902103333341</v>
      </c>
      <c r="E187" s="6">
        <v>61774.108460000003</v>
      </c>
    </row>
    <row r="188" spans="1:5">
      <c r="A188" s="15"/>
      <c r="B188" s="16" t="s">
        <v>12</v>
      </c>
      <c r="C188" s="6">
        <v>0</v>
      </c>
      <c r="D188" s="6">
        <v>0</v>
      </c>
      <c r="E188" s="6">
        <v>0</v>
      </c>
    </row>
    <row r="189" spans="1:5">
      <c r="A189" s="13"/>
      <c r="B189" s="14" t="s">
        <v>71</v>
      </c>
      <c r="C189" s="5">
        <f>((((((((+C190+C191))))))))</f>
        <v>38226.051779999994</v>
      </c>
      <c r="D189" s="5">
        <f>((((((((+D190+D191))))))))</f>
        <v>15548.168460000001</v>
      </c>
      <c r="E189" s="5">
        <f>((((((((+E190+E191))))))))</f>
        <v>15545.669250000001</v>
      </c>
    </row>
    <row r="190" spans="1:5">
      <c r="A190" s="15"/>
      <c r="B190" s="16" t="s">
        <v>11</v>
      </c>
      <c r="C190" s="6">
        <v>38226.051779999994</v>
      </c>
      <c r="D190" s="6">
        <v>15548.168460000001</v>
      </c>
      <c r="E190" s="6">
        <v>15545.669250000001</v>
      </c>
    </row>
    <row r="191" spans="1:5">
      <c r="A191" s="15"/>
      <c r="B191" s="16" t="s">
        <v>12</v>
      </c>
      <c r="C191" s="6">
        <v>0</v>
      </c>
      <c r="D191" s="6">
        <v>0</v>
      </c>
      <c r="E191" s="6">
        <v>0</v>
      </c>
    </row>
    <row r="192" spans="1:5">
      <c r="A192" s="13"/>
      <c r="B192" s="14" t="s">
        <v>72</v>
      </c>
      <c r="C192" s="5">
        <f>((((((((+C193+C194))))))))</f>
        <v>508.32928000000004</v>
      </c>
      <c r="D192" s="5">
        <f>((((((((+D193+D194))))))))</f>
        <v>141.39385999999999</v>
      </c>
      <c r="E192" s="5">
        <f>((((((((+E193+E194))))))))</f>
        <v>141.31486999999998</v>
      </c>
    </row>
    <row r="193" spans="1:5">
      <c r="A193" s="15"/>
      <c r="B193" s="16" t="s">
        <v>11</v>
      </c>
      <c r="C193" s="6">
        <v>508.32928000000004</v>
      </c>
      <c r="D193" s="6">
        <v>141.39385999999999</v>
      </c>
      <c r="E193" s="6">
        <v>141.31486999999998</v>
      </c>
    </row>
    <row r="194" spans="1:5">
      <c r="A194" s="15"/>
      <c r="B194" s="16" t="s">
        <v>12</v>
      </c>
      <c r="C194" s="6">
        <v>0</v>
      </c>
      <c r="D194" s="6">
        <v>0</v>
      </c>
      <c r="E194" s="6">
        <v>0</v>
      </c>
    </row>
    <row r="195" spans="1:5">
      <c r="A195" s="13"/>
      <c r="B195" s="14" t="s">
        <v>73</v>
      </c>
      <c r="C195" s="5">
        <f>((((((((+C196+C197))))))))</f>
        <v>9728.411930000002</v>
      </c>
      <c r="D195" s="5">
        <f>((((((((+D196+D197))))))))</f>
        <v>795.98695000000009</v>
      </c>
      <c r="E195" s="5">
        <f>((((((((+E196+E197))))))))</f>
        <v>787.49636999999996</v>
      </c>
    </row>
    <row r="196" spans="1:5">
      <c r="A196" s="15"/>
      <c r="B196" s="16" t="s">
        <v>11</v>
      </c>
      <c r="C196" s="6">
        <v>9728.411930000002</v>
      </c>
      <c r="D196" s="6">
        <v>795.98695000000009</v>
      </c>
      <c r="E196" s="6">
        <v>787.49636999999996</v>
      </c>
    </row>
    <row r="197" spans="1:5">
      <c r="A197" s="15"/>
      <c r="B197" s="16" t="s">
        <v>12</v>
      </c>
      <c r="C197" s="6">
        <v>0</v>
      </c>
      <c r="D197" s="6">
        <v>0</v>
      </c>
      <c r="E197" s="6">
        <v>0</v>
      </c>
    </row>
    <row r="198" spans="1:5">
      <c r="A198" s="13"/>
      <c r="B198" s="14" t="s">
        <v>74</v>
      </c>
      <c r="C198" s="5">
        <f>((((((((+C199+C200))))))))</f>
        <v>7802.0841500000006</v>
      </c>
      <c r="D198" s="5">
        <f>((((((((+D199+D200))))))))</f>
        <v>2054.0757899999999</v>
      </c>
      <c r="E198" s="5">
        <f>((((((((+E199+E200))))))))</f>
        <v>2054.0660800000001</v>
      </c>
    </row>
    <row r="199" spans="1:5">
      <c r="A199" s="15"/>
      <c r="B199" s="16" t="s">
        <v>11</v>
      </c>
      <c r="C199" s="6">
        <v>7802.0841500000006</v>
      </c>
      <c r="D199" s="6">
        <v>2054.0757899999999</v>
      </c>
      <c r="E199" s="6">
        <v>2054.0660800000001</v>
      </c>
    </row>
    <row r="200" spans="1:5">
      <c r="A200" s="15"/>
      <c r="B200" s="16" t="s">
        <v>12</v>
      </c>
      <c r="C200" s="6">
        <v>0</v>
      </c>
      <c r="D200" s="6">
        <v>0</v>
      </c>
      <c r="E200" s="6">
        <v>0</v>
      </c>
    </row>
    <row r="201" spans="1:5">
      <c r="A201" s="19" t="s">
        <v>75</v>
      </c>
      <c r="B201" s="18"/>
      <c r="C201" s="4">
        <f>(+C202+C205+C208+C211+C214+C217+C220)</f>
        <v>487464.52820000006</v>
      </c>
      <c r="D201" s="4">
        <f t="shared" ref="D201:E201" si="10">(+D202+D205+D208+D211+D214+D217+D220)</f>
        <v>131487.98357000001</v>
      </c>
      <c r="E201" s="4">
        <f t="shared" si="10"/>
        <v>103514.80769999999</v>
      </c>
    </row>
    <row r="202" spans="1:5">
      <c r="A202" s="13"/>
      <c r="B202" s="14" t="s">
        <v>16</v>
      </c>
      <c r="C202" s="5">
        <f>((((((((+C203+C204))))))))</f>
        <v>211152.56637000007</v>
      </c>
      <c r="D202" s="5">
        <f>((((((((+D203+D204))))))))</f>
        <v>35198.867180000001</v>
      </c>
      <c r="E202" s="5">
        <f>((((((((+E203+E204))))))))</f>
        <v>25151.380089999995</v>
      </c>
    </row>
    <row r="203" spans="1:5">
      <c r="A203" s="15"/>
      <c r="B203" s="16" t="s">
        <v>11</v>
      </c>
      <c r="C203" s="6">
        <v>211152.56637000007</v>
      </c>
      <c r="D203" s="6">
        <v>35198.867180000001</v>
      </c>
      <c r="E203" s="6">
        <v>25151.380089999995</v>
      </c>
    </row>
    <row r="204" spans="1:5">
      <c r="A204" s="15"/>
      <c r="B204" s="16" t="s">
        <v>12</v>
      </c>
      <c r="C204" s="6">
        <v>0</v>
      </c>
      <c r="D204" s="6">
        <v>0</v>
      </c>
      <c r="E204" s="6">
        <v>0</v>
      </c>
    </row>
    <row r="205" spans="1:5">
      <c r="A205" s="13"/>
      <c r="B205" s="14" t="s">
        <v>76</v>
      </c>
      <c r="C205" s="5">
        <f>((((((((+C206+C207))))))))</f>
        <v>12411.572</v>
      </c>
      <c r="D205" s="5">
        <f>((((((((+D206+D207))))))))</f>
        <v>2780.1522999999997</v>
      </c>
      <c r="E205" s="5">
        <f>((((((((+E206+E207))))))))</f>
        <v>1881.1509800000001</v>
      </c>
    </row>
    <row r="206" spans="1:5">
      <c r="A206" s="15"/>
      <c r="B206" s="16" t="s">
        <v>11</v>
      </c>
      <c r="C206" s="6">
        <v>12411.572</v>
      </c>
      <c r="D206" s="6">
        <v>2780.1522999999997</v>
      </c>
      <c r="E206" s="6">
        <v>1881.1509800000001</v>
      </c>
    </row>
    <row r="207" spans="1:5">
      <c r="A207" s="15"/>
      <c r="B207" s="16" t="s">
        <v>12</v>
      </c>
      <c r="C207" s="6">
        <v>0</v>
      </c>
      <c r="D207" s="6">
        <v>0</v>
      </c>
      <c r="E207" s="6">
        <v>0</v>
      </c>
    </row>
    <row r="208" spans="1:5">
      <c r="A208" s="13"/>
      <c r="B208" s="14" t="s">
        <v>77</v>
      </c>
      <c r="C208" s="5">
        <f>((((((((+C209+C210))))))))</f>
        <v>1775.97118</v>
      </c>
      <c r="D208" s="5">
        <f>((((((((+D209+D210))))))))</f>
        <v>956.76793999999995</v>
      </c>
      <c r="E208" s="5">
        <f>((((((((+E209+E210))))))))</f>
        <v>643.71093999999994</v>
      </c>
    </row>
    <row r="209" spans="1:5">
      <c r="A209" s="15"/>
      <c r="B209" s="16" t="s">
        <v>11</v>
      </c>
      <c r="C209" s="6">
        <v>1775.97118</v>
      </c>
      <c r="D209" s="6">
        <v>956.76793999999995</v>
      </c>
      <c r="E209" s="6">
        <v>643.71093999999994</v>
      </c>
    </row>
    <row r="210" spans="1:5">
      <c r="A210" s="15"/>
      <c r="B210" s="16" t="s">
        <v>12</v>
      </c>
      <c r="C210" s="6">
        <v>0</v>
      </c>
      <c r="D210" s="6">
        <v>0</v>
      </c>
      <c r="E210" s="6">
        <v>0</v>
      </c>
    </row>
    <row r="211" spans="1:5">
      <c r="A211" s="13"/>
      <c r="B211" s="14" t="s">
        <v>78</v>
      </c>
      <c r="C211" s="5">
        <f>((((((((+C212+C213))))))))</f>
        <v>104540.80687999997</v>
      </c>
      <c r="D211" s="5">
        <f>((((((((+D212+D213))))))))</f>
        <v>23424.652970000003</v>
      </c>
      <c r="E211" s="5">
        <f>((((((((+E212+E213))))))))</f>
        <v>9463.438689999999</v>
      </c>
    </row>
    <row r="212" spans="1:5">
      <c r="A212" s="15"/>
      <c r="B212" s="16" t="s">
        <v>11</v>
      </c>
      <c r="C212" s="6">
        <v>104540.80687999997</v>
      </c>
      <c r="D212" s="6">
        <v>23424.652970000003</v>
      </c>
      <c r="E212" s="6">
        <v>9463.438689999999</v>
      </c>
    </row>
    <row r="213" spans="1:5">
      <c r="A213" s="15"/>
      <c r="B213" s="16" t="s">
        <v>12</v>
      </c>
      <c r="C213" s="6">
        <v>0</v>
      </c>
      <c r="D213" s="6">
        <v>0</v>
      </c>
      <c r="E213" s="6">
        <v>0</v>
      </c>
    </row>
    <row r="214" spans="1:5">
      <c r="A214" s="13"/>
      <c r="B214" s="14" t="s">
        <v>79</v>
      </c>
      <c r="C214" s="5">
        <f>((((((((+C215+C216))))))))</f>
        <v>92289.881510000007</v>
      </c>
      <c r="D214" s="5">
        <f>((((((((+D215+D216))))))))</f>
        <v>22889.936269999998</v>
      </c>
      <c r="E214" s="5">
        <f>((((((((+E215+E216))))))))</f>
        <v>22889.936269999998</v>
      </c>
    </row>
    <row r="215" spans="1:5">
      <c r="A215" s="15"/>
      <c r="B215" s="16" t="s">
        <v>11</v>
      </c>
      <c r="C215" s="6">
        <v>92289.881510000007</v>
      </c>
      <c r="D215" s="6">
        <v>22889.936269999998</v>
      </c>
      <c r="E215" s="6">
        <v>22889.936269999998</v>
      </c>
    </row>
    <row r="216" spans="1:5">
      <c r="A216" s="15"/>
      <c r="B216" s="16" t="s">
        <v>12</v>
      </c>
      <c r="C216" s="6">
        <v>0</v>
      </c>
      <c r="D216" s="6">
        <v>0</v>
      </c>
      <c r="E216" s="6">
        <v>0</v>
      </c>
    </row>
    <row r="217" spans="1:5">
      <c r="A217" s="13"/>
      <c r="B217" s="14" t="s">
        <v>80</v>
      </c>
      <c r="C217" s="5">
        <f>((((((((+C218+C219))))))))</f>
        <v>60093.730259999997</v>
      </c>
      <c r="D217" s="5">
        <f>((((((((+D218+D219))))))))</f>
        <v>42083.520859999997</v>
      </c>
      <c r="E217" s="5">
        <f>((((((((+E218+E219))))))))</f>
        <v>40831.104679999989</v>
      </c>
    </row>
    <row r="218" spans="1:5">
      <c r="A218" s="15"/>
      <c r="B218" s="16" t="s">
        <v>11</v>
      </c>
      <c r="C218" s="6">
        <v>60093.730259999997</v>
      </c>
      <c r="D218" s="6">
        <v>42083.520859999997</v>
      </c>
      <c r="E218" s="6">
        <v>40831.104679999989</v>
      </c>
    </row>
    <row r="219" spans="1:5">
      <c r="A219" s="15"/>
      <c r="B219" s="16" t="s">
        <v>12</v>
      </c>
      <c r="C219" s="6">
        <v>0</v>
      </c>
      <c r="D219" s="6">
        <v>0</v>
      </c>
      <c r="E219" s="6">
        <v>0</v>
      </c>
    </row>
    <row r="220" spans="1:5">
      <c r="A220" s="15"/>
      <c r="B220" s="24" t="s">
        <v>81</v>
      </c>
      <c r="C220" s="5">
        <f>((((((((+C221+C222))))))))</f>
        <v>5200</v>
      </c>
      <c r="D220" s="5">
        <f>((((((((+D221+D222))))))))</f>
        <v>4154.0860499999999</v>
      </c>
      <c r="E220" s="5">
        <f>((((((((+E221+E222))))))))</f>
        <v>2654.0860499999999</v>
      </c>
    </row>
    <row r="221" spans="1:5">
      <c r="A221" s="15"/>
      <c r="B221" s="16" t="s">
        <v>11</v>
      </c>
      <c r="C221" s="6">
        <v>5200</v>
      </c>
      <c r="D221" s="6">
        <v>4154.0860499999999</v>
      </c>
      <c r="E221" s="6">
        <v>2654.0860499999999</v>
      </c>
    </row>
    <row r="222" spans="1:5">
      <c r="A222" s="15"/>
      <c r="B222" s="16" t="s">
        <v>12</v>
      </c>
      <c r="C222" s="6">
        <v>0</v>
      </c>
      <c r="D222" s="6">
        <v>0</v>
      </c>
      <c r="E222" s="6">
        <v>0</v>
      </c>
    </row>
    <row r="223" spans="1:5">
      <c r="A223" s="19" t="s">
        <v>82</v>
      </c>
      <c r="B223" s="18"/>
      <c r="C223" s="5">
        <f>(C224+C227+C230+C233+C236+C239+C242+C245+C248+C251+C257+C260+C263+C266+C269+C272+C275+C278+C281+C284+C287+C254+C290)</f>
        <v>2898194.5941184191</v>
      </c>
      <c r="D223" s="5">
        <f t="shared" ref="D223:E223" si="11">(D224+D227+D230+D233+D236+D239+D242+D245+D248+D251+D257+D260+D263+D266+D269+D272+D275+D278+D281+D284+D287+D254+D290)</f>
        <v>1480214.0737486184</v>
      </c>
      <c r="E223" s="5">
        <f t="shared" si="11"/>
        <v>1468285.8396202</v>
      </c>
    </row>
    <row r="224" spans="1:5">
      <c r="A224" s="13"/>
      <c r="B224" s="14" t="s">
        <v>16</v>
      </c>
      <c r="C224" s="5">
        <f>((((((((+C225+C226))))))))</f>
        <v>1775770.0552100001</v>
      </c>
      <c r="D224" s="5">
        <f>((((((((+D225+D226))))))))</f>
        <v>1219549.70373</v>
      </c>
      <c r="E224" s="5">
        <f>((((((((+E225+E226))))))))</f>
        <v>1219549.70373</v>
      </c>
    </row>
    <row r="225" spans="1:5">
      <c r="A225" s="15"/>
      <c r="B225" s="16" t="s">
        <v>11</v>
      </c>
      <c r="C225" s="6">
        <v>1775770.0552100001</v>
      </c>
      <c r="D225" s="6">
        <v>1219549.70373</v>
      </c>
      <c r="E225" s="6">
        <v>1219549.70373</v>
      </c>
    </row>
    <row r="226" spans="1:5">
      <c r="A226" s="15"/>
      <c r="B226" s="16" t="s">
        <v>12</v>
      </c>
      <c r="C226" s="6">
        <v>0</v>
      </c>
      <c r="D226" s="6">
        <v>0</v>
      </c>
      <c r="E226" s="6">
        <v>0</v>
      </c>
    </row>
    <row r="227" spans="1:5">
      <c r="A227" s="13"/>
      <c r="B227" s="14" t="s">
        <v>83</v>
      </c>
      <c r="C227" s="5">
        <f>((((((((+C228+C229))))))))</f>
        <v>12945.483</v>
      </c>
      <c r="D227" s="5">
        <f>((((((((+D228+D229))))))))</f>
        <v>8611.9887899999994</v>
      </c>
      <c r="E227" s="5">
        <f>((((((((+E228+E229))))))))</f>
        <v>4702.1289299999999</v>
      </c>
    </row>
    <row r="228" spans="1:5">
      <c r="A228" s="15"/>
      <c r="B228" s="16" t="s">
        <v>11</v>
      </c>
      <c r="C228" s="6">
        <v>12945.483</v>
      </c>
      <c r="D228" s="6">
        <v>8611.9887899999994</v>
      </c>
      <c r="E228" s="6">
        <v>4702.1289299999999</v>
      </c>
    </row>
    <row r="229" spans="1:5">
      <c r="A229" s="15"/>
      <c r="B229" s="16" t="s">
        <v>12</v>
      </c>
      <c r="C229" s="6">
        <v>0</v>
      </c>
      <c r="D229" s="6">
        <v>0</v>
      </c>
      <c r="E229" s="6">
        <v>0</v>
      </c>
    </row>
    <row r="230" spans="1:5">
      <c r="A230" s="13"/>
      <c r="B230" s="14" t="s">
        <v>84</v>
      </c>
      <c r="C230" s="5">
        <f>((((((((+C231+C232))))))))</f>
        <v>5400.2504000000008</v>
      </c>
      <c r="D230" s="5">
        <f>((((((((+D231+D232))))))))</f>
        <v>1350.0626000000002</v>
      </c>
      <c r="E230" s="5">
        <f>((((((((+E231+E232))))))))</f>
        <v>1350.0626000000002</v>
      </c>
    </row>
    <row r="231" spans="1:5">
      <c r="A231" s="15"/>
      <c r="B231" s="16" t="s">
        <v>11</v>
      </c>
      <c r="C231" s="6">
        <v>5400.2504000000008</v>
      </c>
      <c r="D231" s="6">
        <v>1350.0626000000002</v>
      </c>
      <c r="E231" s="6">
        <v>1350.0626000000002</v>
      </c>
    </row>
    <row r="232" spans="1:5">
      <c r="A232" s="15"/>
      <c r="B232" s="16" t="s">
        <v>12</v>
      </c>
      <c r="C232" s="6">
        <v>0</v>
      </c>
      <c r="D232" s="6">
        <v>0</v>
      </c>
      <c r="E232" s="6">
        <v>0</v>
      </c>
    </row>
    <row r="233" spans="1:5">
      <c r="A233" s="13"/>
      <c r="B233" s="14" t="s">
        <v>85</v>
      </c>
      <c r="C233" s="5">
        <f>((((((((+C234+C235))))))))</f>
        <v>99721.239600000015</v>
      </c>
      <c r="D233" s="5">
        <f>((((((((+D234+D235))))))))</f>
        <v>85796.733619999999</v>
      </c>
      <c r="E233" s="5">
        <f>((((((((+E234+E235))))))))</f>
        <v>85796.733619999999</v>
      </c>
    </row>
    <row r="234" spans="1:5">
      <c r="A234" s="15"/>
      <c r="B234" s="16" t="s">
        <v>11</v>
      </c>
      <c r="C234" s="6">
        <v>99721.239600000015</v>
      </c>
      <c r="D234" s="6">
        <v>85796.733619999999</v>
      </c>
      <c r="E234" s="6">
        <v>85796.733619999999</v>
      </c>
    </row>
    <row r="235" spans="1:5">
      <c r="A235" s="15"/>
      <c r="B235" s="16" t="s">
        <v>12</v>
      </c>
      <c r="C235" s="6">
        <v>0</v>
      </c>
      <c r="D235" s="6">
        <v>0</v>
      </c>
      <c r="E235" s="6">
        <v>0</v>
      </c>
    </row>
    <row r="236" spans="1:5">
      <c r="A236" s="13"/>
      <c r="B236" s="14" t="s">
        <v>86</v>
      </c>
      <c r="C236" s="5">
        <f>((((((((+C237+C238))))))))</f>
        <v>57381.752439999997</v>
      </c>
      <c r="D236" s="5">
        <f>((((((((+D237+D238))))))))</f>
        <v>6052.6231900000002</v>
      </c>
      <c r="E236" s="5">
        <f>((((((((+E237+E238))))))))</f>
        <v>6052.6231900000002</v>
      </c>
    </row>
    <row r="237" spans="1:5">
      <c r="A237" s="15"/>
      <c r="B237" s="16" t="s">
        <v>11</v>
      </c>
      <c r="C237" s="6">
        <v>57381.752439999997</v>
      </c>
      <c r="D237" s="6">
        <v>6052.6231900000002</v>
      </c>
      <c r="E237" s="6">
        <v>6052.6231900000002</v>
      </c>
    </row>
    <row r="238" spans="1:5">
      <c r="A238" s="15"/>
      <c r="B238" s="16" t="s">
        <v>12</v>
      </c>
      <c r="C238" s="6">
        <v>0</v>
      </c>
      <c r="D238" s="6">
        <v>0</v>
      </c>
      <c r="E238" s="6">
        <v>0</v>
      </c>
    </row>
    <row r="239" spans="1:5">
      <c r="A239" s="13"/>
      <c r="B239" s="14" t="s">
        <v>87</v>
      </c>
      <c r="C239" s="5">
        <f>((((((((+C240+C241))))))))</f>
        <v>36.981360000000002</v>
      </c>
      <c r="D239" s="5">
        <f>((((((((+D240+D241))))))))</f>
        <v>24.12621</v>
      </c>
      <c r="E239" s="5">
        <f>((((((((+E240+E241))))))))</f>
        <v>24.12621</v>
      </c>
    </row>
    <row r="240" spans="1:5">
      <c r="A240" s="15"/>
      <c r="B240" s="16" t="s">
        <v>11</v>
      </c>
      <c r="C240" s="6">
        <v>36.981360000000002</v>
      </c>
      <c r="D240" s="6">
        <v>24.12621</v>
      </c>
      <c r="E240" s="6">
        <v>24.12621</v>
      </c>
    </row>
    <row r="241" spans="1:5">
      <c r="A241" s="15"/>
      <c r="B241" s="16" t="s">
        <v>12</v>
      </c>
      <c r="C241" s="6">
        <v>0</v>
      </c>
      <c r="D241" s="6">
        <v>0</v>
      </c>
      <c r="E241" s="6">
        <v>0</v>
      </c>
    </row>
    <row r="242" spans="1:5">
      <c r="A242" s="13"/>
      <c r="B242" s="14" t="s">
        <v>88</v>
      </c>
      <c r="C242" s="5">
        <f>((((((((+C243+C244))))))))</f>
        <v>103.752</v>
      </c>
      <c r="D242" s="5">
        <f>((((((((+D243+D244))))))))</f>
        <v>85.381799999999998</v>
      </c>
      <c r="E242" s="5">
        <f>((((((((+E243+E244))))))))</f>
        <v>85.381799999999998</v>
      </c>
    </row>
    <row r="243" spans="1:5">
      <c r="A243" s="15"/>
      <c r="B243" s="16" t="s">
        <v>11</v>
      </c>
      <c r="C243" s="6">
        <v>103.752</v>
      </c>
      <c r="D243" s="6">
        <v>85.381799999999998</v>
      </c>
      <c r="E243" s="6">
        <v>85.381799999999998</v>
      </c>
    </row>
    <row r="244" spans="1:5">
      <c r="A244" s="15"/>
      <c r="B244" s="16" t="s">
        <v>12</v>
      </c>
      <c r="C244" s="6">
        <v>0</v>
      </c>
      <c r="D244" s="6">
        <v>0</v>
      </c>
      <c r="E244" s="6">
        <v>0</v>
      </c>
    </row>
    <row r="245" spans="1:5">
      <c r="A245" s="13"/>
      <c r="B245" s="14" t="s">
        <v>89</v>
      </c>
      <c r="C245" s="5">
        <f>((((((((+C246+C247))))))))</f>
        <v>2074.4959199999998</v>
      </c>
      <c r="D245" s="5">
        <f>((((((((+D246+D247))))))))</f>
        <v>342.02456000000001</v>
      </c>
      <c r="E245" s="5">
        <f>((((((((+E246+E247))))))))</f>
        <v>342.02456000000001</v>
      </c>
    </row>
    <row r="246" spans="1:5">
      <c r="A246" s="15"/>
      <c r="B246" s="16" t="s">
        <v>11</v>
      </c>
      <c r="C246" s="6">
        <v>2074.4959199999998</v>
      </c>
      <c r="D246" s="6">
        <v>342.02456000000001</v>
      </c>
      <c r="E246" s="6">
        <v>342.02456000000001</v>
      </c>
    </row>
    <row r="247" spans="1:5">
      <c r="A247" s="15"/>
      <c r="B247" s="16" t="s">
        <v>12</v>
      </c>
      <c r="C247" s="6">
        <v>0</v>
      </c>
      <c r="D247" s="6">
        <v>0</v>
      </c>
      <c r="E247" s="6">
        <v>0</v>
      </c>
    </row>
    <row r="248" spans="1:5">
      <c r="A248" s="13"/>
      <c r="B248" s="14" t="s">
        <v>90</v>
      </c>
      <c r="C248" s="5">
        <f>((((((((+C249+C250))))))))</f>
        <v>51660.161640000006</v>
      </c>
      <c r="D248" s="5">
        <f>((((((((+D249+D250))))))))</f>
        <v>9292.9984199999999</v>
      </c>
      <c r="E248" s="5">
        <f>((((((((+E249+E250))))))))</f>
        <v>9292.9984199999999</v>
      </c>
    </row>
    <row r="249" spans="1:5">
      <c r="A249" s="15"/>
      <c r="B249" s="16" t="s">
        <v>11</v>
      </c>
      <c r="C249" s="6">
        <v>51660.161640000006</v>
      </c>
      <c r="D249" s="6">
        <v>9292.9984199999999</v>
      </c>
      <c r="E249" s="6">
        <v>9292.9984199999999</v>
      </c>
    </row>
    <row r="250" spans="1:5">
      <c r="A250" s="15"/>
      <c r="B250" s="16" t="s">
        <v>12</v>
      </c>
      <c r="C250" s="6">
        <v>0</v>
      </c>
      <c r="D250" s="6">
        <v>0</v>
      </c>
      <c r="E250" s="6">
        <v>0</v>
      </c>
    </row>
    <row r="251" spans="1:5">
      <c r="A251" s="13"/>
      <c r="B251" s="14" t="s">
        <v>91</v>
      </c>
      <c r="C251" s="5">
        <f>((((((((+C252+C253))))))))</f>
        <v>41054.064850000002</v>
      </c>
      <c r="D251" s="5">
        <f>((((((((+D252+D253))))))))</f>
        <v>6775.2315499999995</v>
      </c>
      <c r="E251" s="5">
        <f>((((((((+E252+E253))))))))</f>
        <v>6775.2315499999995</v>
      </c>
    </row>
    <row r="252" spans="1:5">
      <c r="A252" s="15"/>
      <c r="B252" s="16" t="s">
        <v>11</v>
      </c>
      <c r="C252" s="6">
        <v>41054.064850000002</v>
      </c>
      <c r="D252" s="6">
        <v>6775.2315499999995</v>
      </c>
      <c r="E252" s="6">
        <v>6775.2315499999995</v>
      </c>
    </row>
    <row r="253" spans="1:5">
      <c r="A253" s="15"/>
      <c r="B253" s="16" t="s">
        <v>12</v>
      </c>
      <c r="C253" s="6">
        <v>0</v>
      </c>
      <c r="D253" s="6">
        <v>0</v>
      </c>
      <c r="E253" s="6">
        <v>0</v>
      </c>
    </row>
    <row r="254" spans="1:5" ht="25.5">
      <c r="A254" s="15"/>
      <c r="B254" s="14" t="s">
        <v>92</v>
      </c>
      <c r="C254" s="5">
        <f>((((((((+C255+C256))))))))</f>
        <v>4557.9009999999998</v>
      </c>
      <c r="D254" s="5">
        <f t="shared" ref="D254:E254" si="12">((((((((+D255+D256))))))))</f>
        <v>782.10245999999995</v>
      </c>
      <c r="E254" s="5">
        <f t="shared" si="12"/>
        <v>782.10245999999995</v>
      </c>
    </row>
    <row r="255" spans="1:5">
      <c r="A255" s="15"/>
      <c r="B255" s="16" t="s">
        <v>11</v>
      </c>
      <c r="C255" s="6">
        <v>4557.9009999999998</v>
      </c>
      <c r="D255" s="6">
        <v>782.10245999999995</v>
      </c>
      <c r="E255" s="6">
        <v>782.10245999999995</v>
      </c>
    </row>
    <row r="256" spans="1:5">
      <c r="A256" s="15"/>
      <c r="B256" s="16" t="s">
        <v>12</v>
      </c>
      <c r="C256" s="6">
        <v>0</v>
      </c>
      <c r="D256" s="6">
        <v>0</v>
      </c>
      <c r="E256" s="6">
        <v>0</v>
      </c>
    </row>
    <row r="257" spans="1:5">
      <c r="A257" s="22"/>
      <c r="B257" s="14" t="s">
        <v>93</v>
      </c>
      <c r="C257" s="5">
        <f>((((((((+C258+C259))))))))</f>
        <v>372410.33316000004</v>
      </c>
      <c r="D257" s="5">
        <f>((((((((+D258+D259))))))))</f>
        <v>42672.247445199995</v>
      </c>
      <c r="E257" s="5">
        <f>((((((((+E258+E259))))))))</f>
        <v>42672.247445199995</v>
      </c>
    </row>
    <row r="258" spans="1:5">
      <c r="A258" s="23"/>
      <c r="B258" s="16" t="s">
        <v>11</v>
      </c>
      <c r="C258" s="6">
        <v>372410.33316000004</v>
      </c>
      <c r="D258" s="6">
        <v>42672.247445199995</v>
      </c>
      <c r="E258" s="6">
        <v>42672.247445199995</v>
      </c>
    </row>
    <row r="259" spans="1:5">
      <c r="A259" s="23"/>
      <c r="B259" s="16" t="s">
        <v>12</v>
      </c>
      <c r="C259" s="6">
        <v>0</v>
      </c>
      <c r="D259" s="6">
        <v>0</v>
      </c>
      <c r="E259" s="6">
        <v>0</v>
      </c>
    </row>
    <row r="260" spans="1:5">
      <c r="A260" s="22"/>
      <c r="B260" s="14" t="s">
        <v>94</v>
      </c>
      <c r="C260" s="5">
        <f>((((((((+C261+C262))))))))</f>
        <v>23235.986430000001</v>
      </c>
      <c r="D260" s="5">
        <f>((((((((+D261+D262))))))))</f>
        <v>15172.165000000001</v>
      </c>
      <c r="E260" s="5">
        <f>((((((((+E261+E262))))))))</f>
        <v>15172.165000000001</v>
      </c>
    </row>
    <row r="261" spans="1:5">
      <c r="A261" s="23"/>
      <c r="B261" s="16" t="s">
        <v>11</v>
      </c>
      <c r="C261" s="6">
        <v>23235.986430000001</v>
      </c>
      <c r="D261" s="6">
        <v>15172.165000000001</v>
      </c>
      <c r="E261" s="6">
        <v>15172.165000000001</v>
      </c>
    </row>
    <row r="262" spans="1:5">
      <c r="A262" s="23"/>
      <c r="B262" s="16" t="s">
        <v>12</v>
      </c>
      <c r="C262" s="6">
        <v>0</v>
      </c>
      <c r="D262" s="6">
        <v>0</v>
      </c>
      <c r="E262" s="6">
        <v>0</v>
      </c>
    </row>
    <row r="263" spans="1:5">
      <c r="A263" s="22"/>
      <c r="B263" s="14" t="s">
        <v>95</v>
      </c>
      <c r="C263" s="5">
        <f>((((((((+C264+C265))))))))</f>
        <v>25064.736430000001</v>
      </c>
      <c r="D263" s="5">
        <f>((((((((+D264+D265))))))))</f>
        <v>2767.142175</v>
      </c>
      <c r="E263" s="5">
        <f>((((((((+E264+E265))))))))</f>
        <v>2767.142175</v>
      </c>
    </row>
    <row r="264" spans="1:5">
      <c r="A264" s="23"/>
      <c r="B264" s="16" t="s">
        <v>11</v>
      </c>
      <c r="C264" s="6">
        <v>25064.736430000001</v>
      </c>
      <c r="D264" s="6">
        <v>2767.142175</v>
      </c>
      <c r="E264" s="6">
        <v>2767.142175</v>
      </c>
    </row>
    <row r="265" spans="1:5">
      <c r="A265" s="23"/>
      <c r="B265" s="16" t="s">
        <v>12</v>
      </c>
      <c r="C265" s="6">
        <v>0</v>
      </c>
      <c r="D265" s="6">
        <v>0</v>
      </c>
      <c r="E265" s="6">
        <v>0</v>
      </c>
    </row>
    <row r="266" spans="1:5" ht="25.5">
      <c r="A266" s="22"/>
      <c r="B266" s="14" t="s">
        <v>96</v>
      </c>
      <c r="C266" s="5">
        <f>((((((((+C267+C268))))))))</f>
        <v>4728.8309600000002</v>
      </c>
      <c r="D266" s="5">
        <f>((((((((+D267+D268))))))))</f>
        <v>166.70599999999999</v>
      </c>
      <c r="E266" s="5">
        <f>((((((((+E267+E268))))))))</f>
        <v>166.70599999999999</v>
      </c>
    </row>
    <row r="267" spans="1:5">
      <c r="A267" s="23"/>
      <c r="B267" s="16" t="s">
        <v>11</v>
      </c>
      <c r="C267" s="6">
        <v>4728.8309600000002</v>
      </c>
      <c r="D267" s="6">
        <v>166.70599999999999</v>
      </c>
      <c r="E267" s="6">
        <v>166.70599999999999</v>
      </c>
    </row>
    <row r="268" spans="1:5">
      <c r="A268" s="23"/>
      <c r="B268" s="16" t="s">
        <v>12</v>
      </c>
      <c r="C268" s="6">
        <v>0</v>
      </c>
      <c r="D268" s="6">
        <v>0</v>
      </c>
      <c r="E268" s="6">
        <v>0</v>
      </c>
    </row>
    <row r="269" spans="1:5">
      <c r="A269" s="22"/>
      <c r="B269" s="14" t="s">
        <v>97</v>
      </c>
      <c r="C269" s="5">
        <f>((((((((+C270+C271))))))))</f>
        <v>9112.8783199999998</v>
      </c>
      <c r="D269" s="5">
        <f>((((((((+D270+D271))))))))</f>
        <v>9112.8783199999998</v>
      </c>
      <c r="E269" s="5">
        <f>((((((((+E270+E271))))))))</f>
        <v>3006.03712</v>
      </c>
    </row>
    <row r="270" spans="1:5">
      <c r="A270" s="23"/>
      <c r="B270" s="16" t="s">
        <v>11</v>
      </c>
      <c r="C270" s="6">
        <v>9112.8783199999998</v>
      </c>
      <c r="D270" s="6">
        <v>9112.8783199999998</v>
      </c>
      <c r="E270" s="6">
        <v>3006.03712</v>
      </c>
    </row>
    <row r="271" spans="1:5">
      <c r="A271" s="23"/>
      <c r="B271" s="16" t="s">
        <v>12</v>
      </c>
      <c r="C271" s="6">
        <v>0</v>
      </c>
      <c r="D271" s="6">
        <v>0</v>
      </c>
      <c r="E271" s="6">
        <v>0</v>
      </c>
    </row>
    <row r="272" spans="1:5">
      <c r="A272" s="22"/>
      <c r="B272" s="14" t="s">
        <v>98</v>
      </c>
      <c r="C272" s="5">
        <f>((((((((+C273+C274))))))))</f>
        <v>142076.33515</v>
      </c>
      <c r="D272" s="5">
        <f>((((((((+D273+D274))))))))</f>
        <v>7574.5747600000004</v>
      </c>
      <c r="E272" s="5">
        <f>((((((((+E273+E274))))))))</f>
        <v>7574.5747600000004</v>
      </c>
    </row>
    <row r="273" spans="1:5">
      <c r="A273" s="23"/>
      <c r="B273" s="16" t="s">
        <v>11</v>
      </c>
      <c r="C273" s="6">
        <v>142076.33515</v>
      </c>
      <c r="D273" s="6">
        <v>7574.5747600000004</v>
      </c>
      <c r="E273" s="6">
        <v>7574.5747600000004</v>
      </c>
    </row>
    <row r="274" spans="1:5">
      <c r="A274" s="23"/>
      <c r="B274" s="16" t="s">
        <v>12</v>
      </c>
      <c r="C274" s="6">
        <v>0</v>
      </c>
      <c r="D274" s="6">
        <v>0</v>
      </c>
      <c r="E274" s="6">
        <v>0</v>
      </c>
    </row>
    <row r="275" spans="1:5">
      <c r="A275" s="22"/>
      <c r="B275" s="14" t="s">
        <v>99</v>
      </c>
      <c r="C275" s="5">
        <f>((((((((+C276+C277))))))))</f>
        <v>4319.44247</v>
      </c>
      <c r="D275" s="5">
        <f>((((((((+D276+D277))))))))</f>
        <v>1895.10131</v>
      </c>
      <c r="E275" s="5">
        <f>((((((((+E276+E277))))))))</f>
        <v>1895.10131</v>
      </c>
    </row>
    <row r="276" spans="1:5">
      <c r="A276" s="23"/>
      <c r="B276" s="16" t="s">
        <v>11</v>
      </c>
      <c r="C276" s="6">
        <v>4319.44247</v>
      </c>
      <c r="D276" s="6">
        <v>1895.10131</v>
      </c>
      <c r="E276" s="6">
        <v>1895.10131</v>
      </c>
    </row>
    <row r="277" spans="1:5">
      <c r="A277" s="23"/>
      <c r="B277" s="16" t="s">
        <v>12</v>
      </c>
      <c r="C277" s="6">
        <v>0</v>
      </c>
      <c r="D277" s="6">
        <v>0</v>
      </c>
      <c r="E277" s="6">
        <v>0</v>
      </c>
    </row>
    <row r="278" spans="1:5">
      <c r="A278" s="22"/>
      <c r="B278" s="14" t="s">
        <v>100</v>
      </c>
      <c r="C278" s="5">
        <f>((((((((+C279+C280))))))))</f>
        <v>645.75436999999999</v>
      </c>
      <c r="D278" s="5">
        <f>((((((((+D279+D280))))))))</f>
        <v>372.65539000000001</v>
      </c>
      <c r="E278" s="5">
        <f>((((((((+E279+E280))))))))</f>
        <v>355.40812</v>
      </c>
    </row>
    <row r="279" spans="1:5">
      <c r="A279" s="23"/>
      <c r="B279" s="16" t="s">
        <v>11</v>
      </c>
      <c r="C279" s="6">
        <v>645.75436999999999</v>
      </c>
      <c r="D279" s="6">
        <v>372.65539000000001</v>
      </c>
      <c r="E279" s="6">
        <v>355.40812</v>
      </c>
    </row>
    <row r="280" spans="1:5">
      <c r="A280" s="23"/>
      <c r="B280" s="16" t="s">
        <v>12</v>
      </c>
      <c r="C280" s="6">
        <v>0</v>
      </c>
      <c r="D280" s="6">
        <v>0</v>
      </c>
      <c r="E280" s="6">
        <v>0</v>
      </c>
    </row>
    <row r="281" spans="1:5" ht="25.5">
      <c r="A281" s="22"/>
      <c r="B281" s="14" t="s">
        <v>101</v>
      </c>
      <c r="C281" s="5">
        <f>((((((((+C282+C283))))))))</f>
        <v>47662.797379999996</v>
      </c>
      <c r="D281" s="5">
        <f>((((((((+D282+D283))))))))</f>
        <v>6549.4583199999997</v>
      </c>
      <c r="E281" s="5">
        <f>((((((((+E282+E283))))))))</f>
        <v>6549.4583199999997</v>
      </c>
    </row>
    <row r="282" spans="1:5">
      <c r="A282" s="23"/>
      <c r="B282" s="16" t="s">
        <v>11</v>
      </c>
      <c r="C282" s="6">
        <v>47662.797379999996</v>
      </c>
      <c r="D282" s="6">
        <v>6549.4583199999997</v>
      </c>
      <c r="E282" s="6">
        <v>6549.4583199999997</v>
      </c>
    </row>
    <row r="283" spans="1:5">
      <c r="A283" s="23"/>
      <c r="B283" s="16" t="s">
        <v>12</v>
      </c>
      <c r="C283" s="6">
        <v>0</v>
      </c>
      <c r="D283" s="6">
        <v>0</v>
      </c>
      <c r="E283" s="6">
        <v>0</v>
      </c>
    </row>
    <row r="284" spans="1:5">
      <c r="A284" s="22"/>
      <c r="B284" s="25" t="s">
        <v>102</v>
      </c>
      <c r="C284" s="5">
        <f>((((((((+C285+C286))))))))</f>
        <v>85893.075329999978</v>
      </c>
      <c r="D284" s="5">
        <f>((((((((+D285+D286))))))))</f>
        <v>23765.977580000002</v>
      </c>
      <c r="E284" s="5">
        <f>((((((((+E285+E286))))))))</f>
        <v>23765.977580000002</v>
      </c>
    </row>
    <row r="285" spans="1:5">
      <c r="A285" s="23"/>
      <c r="B285" s="16" t="s">
        <v>11</v>
      </c>
      <c r="C285" s="6">
        <v>85893.075329999978</v>
      </c>
      <c r="D285" s="6">
        <v>23765.977580000002</v>
      </c>
      <c r="E285" s="6">
        <v>23765.977580000002</v>
      </c>
    </row>
    <row r="286" spans="1:5">
      <c r="A286" s="23"/>
      <c r="B286" s="16" t="s">
        <v>12</v>
      </c>
      <c r="C286" s="6">
        <v>0</v>
      </c>
      <c r="D286" s="6">
        <v>0</v>
      </c>
      <c r="E286" s="6">
        <v>0</v>
      </c>
    </row>
    <row r="287" spans="1:5">
      <c r="A287" s="22"/>
      <c r="B287" s="14" t="s">
        <v>244</v>
      </c>
      <c r="C287" s="5">
        <f>((((((((+C288+C289))))))))</f>
        <v>6255.1403584181817</v>
      </c>
      <c r="D287" s="5">
        <f>((((((((+D288+D289))))))))</f>
        <v>6255.1403584181817</v>
      </c>
      <c r="E287" s="5">
        <f>((((((((+E288+E289))))))))</f>
        <v>4360.8545599999998</v>
      </c>
    </row>
    <row r="288" spans="1:5">
      <c r="A288" s="23"/>
      <c r="B288" s="16" t="s">
        <v>11</v>
      </c>
      <c r="C288" s="6">
        <v>6255.1403584181817</v>
      </c>
      <c r="D288" s="6">
        <v>6255.1403584181817</v>
      </c>
      <c r="E288" s="6">
        <v>4360.8545599999998</v>
      </c>
    </row>
    <row r="289" spans="1:5">
      <c r="A289" s="23"/>
      <c r="B289" s="16" t="s">
        <v>12</v>
      </c>
      <c r="C289" s="6">
        <v>0</v>
      </c>
      <c r="D289" s="6">
        <v>0</v>
      </c>
      <c r="E289" s="6">
        <v>0</v>
      </c>
    </row>
    <row r="290" spans="1:5">
      <c r="A290" s="23"/>
      <c r="B290" s="14" t="s">
        <v>103</v>
      </c>
      <c r="C290" s="5">
        <f t="shared" ref="C290:E290" si="13">((((((((+C291+C292))))))))</f>
        <v>126083.14634000001</v>
      </c>
      <c r="D290" s="5">
        <f t="shared" si="13"/>
        <v>25247.050159999999</v>
      </c>
      <c r="E290" s="5">
        <f t="shared" si="13"/>
        <v>25247.050159999999</v>
      </c>
    </row>
    <row r="291" spans="1:5">
      <c r="A291" s="23"/>
      <c r="B291" s="16" t="s">
        <v>11</v>
      </c>
      <c r="C291" s="6">
        <v>126083.14634000001</v>
      </c>
      <c r="D291" s="6">
        <v>25247.050159999999</v>
      </c>
      <c r="E291" s="6">
        <v>25247.050159999999</v>
      </c>
    </row>
    <row r="292" spans="1:5">
      <c r="A292" s="23"/>
      <c r="B292" s="16" t="s">
        <v>12</v>
      </c>
      <c r="C292" s="6">
        <v>0</v>
      </c>
      <c r="D292" s="6">
        <v>0</v>
      </c>
      <c r="E292" s="6">
        <v>0</v>
      </c>
    </row>
    <row r="293" spans="1:5">
      <c r="A293" s="26" t="s">
        <v>104</v>
      </c>
      <c r="B293" s="18"/>
      <c r="C293" s="4">
        <f>+C294+C297+C300+C303+C306+C309+C312+C315+C318+C321+C324+C327+C330+C333+C336+C339+C342+C345+C348+C351</f>
        <v>7498470.3618240003</v>
      </c>
      <c r="D293" s="4">
        <f t="shared" ref="D293:E293" si="14">+D294+D297+D300+D303+D306+D309+D312+D315+D318+D321+D324+D327+D330+D333+D336+D339+D342+D345+D348+D351</f>
        <v>1382770.2642499988</v>
      </c>
      <c r="E293" s="4">
        <f t="shared" si="14"/>
        <v>820381.81808999926</v>
      </c>
    </row>
    <row r="294" spans="1:5">
      <c r="A294" s="22"/>
      <c r="B294" s="14" t="s">
        <v>16</v>
      </c>
      <c r="C294" s="5">
        <f>((((((((+C295+C296))))))))</f>
        <v>1078845.0138740002</v>
      </c>
      <c r="D294" s="5">
        <f>((((((((+D295+D296))))))))</f>
        <v>157679.65856999907</v>
      </c>
      <c r="E294" s="5">
        <f>((((((((+E295+E296))))))))</f>
        <v>68986.598629999105</v>
      </c>
    </row>
    <row r="295" spans="1:5">
      <c r="A295" s="23"/>
      <c r="B295" s="16" t="s">
        <v>11</v>
      </c>
      <c r="C295" s="6">
        <v>1030198.9998740001</v>
      </c>
      <c r="D295" s="6">
        <v>149427.49656999906</v>
      </c>
      <c r="E295" s="6">
        <v>65128.389139999112</v>
      </c>
    </row>
    <row r="296" spans="1:5">
      <c r="A296" s="23"/>
      <c r="B296" s="16" t="s">
        <v>12</v>
      </c>
      <c r="C296" s="6">
        <v>48646.014000000003</v>
      </c>
      <c r="D296" s="6">
        <v>8252.1620000000003</v>
      </c>
      <c r="E296" s="6">
        <v>3858.2094900000002</v>
      </c>
    </row>
    <row r="297" spans="1:5">
      <c r="A297" s="22"/>
      <c r="B297" s="14" t="s">
        <v>105</v>
      </c>
      <c r="C297" s="5">
        <f>((((((((+C298+C299))))))))</f>
        <v>33526.9</v>
      </c>
      <c r="D297" s="5">
        <f>((((((((+D298+D299))))))))</f>
        <v>3704.8950599999998</v>
      </c>
      <c r="E297" s="5">
        <f>((((((((+E298+E299))))))))</f>
        <v>2711.4971399999999</v>
      </c>
    </row>
    <row r="298" spans="1:5">
      <c r="A298" s="23"/>
      <c r="B298" s="16" t="s">
        <v>11</v>
      </c>
      <c r="C298" s="6">
        <v>33526.9</v>
      </c>
      <c r="D298" s="6">
        <v>3704.8950599999998</v>
      </c>
      <c r="E298" s="6">
        <v>2711.4971399999999</v>
      </c>
    </row>
    <row r="299" spans="1:5">
      <c r="A299" s="23"/>
      <c r="B299" s="16" t="s">
        <v>12</v>
      </c>
      <c r="C299" s="6">
        <v>0</v>
      </c>
      <c r="D299" s="6">
        <v>0</v>
      </c>
      <c r="E299" s="6">
        <v>0</v>
      </c>
    </row>
    <row r="300" spans="1:5">
      <c r="A300" s="22"/>
      <c r="B300" s="14" t="s">
        <v>106</v>
      </c>
      <c r="C300" s="5">
        <f>((((((((+C301+C302))))))))</f>
        <v>27930.1</v>
      </c>
      <c r="D300" s="5">
        <f>((((((((+D301+D302))))))))</f>
        <v>7253.4757099999997</v>
      </c>
      <c r="E300" s="5">
        <f>((((((((+E301+E302))))))))</f>
        <v>7253.4757099999997</v>
      </c>
    </row>
    <row r="301" spans="1:5">
      <c r="A301" s="23"/>
      <c r="B301" s="16" t="s">
        <v>11</v>
      </c>
      <c r="C301" s="6">
        <v>27930.1</v>
      </c>
      <c r="D301" s="6">
        <v>7253.4757099999997</v>
      </c>
      <c r="E301" s="6">
        <v>7253.4757099999997</v>
      </c>
    </row>
    <row r="302" spans="1:5">
      <c r="A302" s="23"/>
      <c r="B302" s="16" t="s">
        <v>12</v>
      </c>
      <c r="C302" s="6">
        <v>0</v>
      </c>
      <c r="D302" s="6">
        <v>0</v>
      </c>
      <c r="E302" s="6">
        <v>0</v>
      </c>
    </row>
    <row r="303" spans="1:5">
      <c r="A303" s="22"/>
      <c r="B303" s="14" t="s">
        <v>107</v>
      </c>
      <c r="C303" s="5">
        <f>((((((((+C304+C305))))))))</f>
        <v>417876</v>
      </c>
      <c r="D303" s="5">
        <f>((((((((+D304+D305))))))))</f>
        <v>31113.809589999993</v>
      </c>
      <c r="E303" s="5">
        <f>((((((((+E304+E305))))))))</f>
        <v>31113.809589999993</v>
      </c>
    </row>
    <row r="304" spans="1:5">
      <c r="A304" s="23"/>
      <c r="B304" s="16" t="s">
        <v>11</v>
      </c>
      <c r="C304" s="6">
        <v>417876</v>
      </c>
      <c r="D304" s="6">
        <v>31113.809589999993</v>
      </c>
      <c r="E304" s="6">
        <v>31113.809589999993</v>
      </c>
    </row>
    <row r="305" spans="1:5">
      <c r="A305" s="23"/>
      <c r="B305" s="16" t="s">
        <v>12</v>
      </c>
      <c r="C305" s="6">
        <v>0</v>
      </c>
      <c r="D305" s="6">
        <v>0</v>
      </c>
      <c r="E305" s="6">
        <v>0</v>
      </c>
    </row>
    <row r="306" spans="1:5">
      <c r="A306" s="22"/>
      <c r="B306" s="14" t="s">
        <v>108</v>
      </c>
      <c r="C306" s="5">
        <f>((((((((+C307+C308))))))))</f>
        <v>176749.8</v>
      </c>
      <c r="D306" s="5">
        <f>((((((((+D307+D308))))))))</f>
        <v>2240.3623399999997</v>
      </c>
      <c r="E306" s="5">
        <f>((((((((+E307+E308))))))))</f>
        <v>2240.3623399999997</v>
      </c>
    </row>
    <row r="307" spans="1:5">
      <c r="A307" s="23"/>
      <c r="B307" s="16" t="s">
        <v>11</v>
      </c>
      <c r="C307" s="6">
        <v>176749.8</v>
      </c>
      <c r="D307" s="6">
        <v>2240.3623399999997</v>
      </c>
      <c r="E307" s="6">
        <v>2240.3623399999997</v>
      </c>
    </row>
    <row r="308" spans="1:5">
      <c r="A308" s="23"/>
      <c r="B308" s="16" t="s">
        <v>12</v>
      </c>
      <c r="C308" s="6">
        <v>0</v>
      </c>
      <c r="D308" s="6">
        <v>0</v>
      </c>
      <c r="E308" s="6">
        <v>0</v>
      </c>
    </row>
    <row r="309" spans="1:5">
      <c r="A309" s="22"/>
      <c r="B309" s="14" t="s">
        <v>109</v>
      </c>
      <c r="C309" s="5">
        <f>((((((((+C310+C311))))))))</f>
        <v>232486.35565000001</v>
      </c>
      <c r="D309" s="5">
        <f>((((((((+D310+D311))))))))</f>
        <v>124097.14790000001</v>
      </c>
      <c r="E309" s="5">
        <f>((((((((+E310+E311))))))))</f>
        <v>122175.42151000001</v>
      </c>
    </row>
    <row r="310" spans="1:5">
      <c r="A310" s="23"/>
      <c r="B310" s="16" t="s">
        <v>11</v>
      </c>
      <c r="C310" s="6">
        <v>232486.35565000001</v>
      </c>
      <c r="D310" s="6">
        <v>124097.14790000001</v>
      </c>
      <c r="E310" s="6">
        <v>122175.42151000001</v>
      </c>
    </row>
    <row r="311" spans="1:5">
      <c r="A311" s="23"/>
      <c r="B311" s="16" t="s">
        <v>12</v>
      </c>
      <c r="C311" s="6">
        <v>0</v>
      </c>
      <c r="D311" s="6">
        <v>0</v>
      </c>
      <c r="E311" s="6">
        <v>0</v>
      </c>
    </row>
    <row r="312" spans="1:5">
      <c r="A312" s="22"/>
      <c r="B312" s="14" t="s">
        <v>110</v>
      </c>
      <c r="C312" s="5">
        <f>((((((((+C313+C314))))))))</f>
        <v>276712.3</v>
      </c>
      <c r="D312" s="5">
        <f>((((((((+D313+D314))))))))</f>
        <v>68224.73222000002</v>
      </c>
      <c r="E312" s="5">
        <f>((((((((+E313+E314))))))))</f>
        <v>46563.753710000012</v>
      </c>
    </row>
    <row r="313" spans="1:5">
      <c r="A313" s="23"/>
      <c r="B313" s="16" t="s">
        <v>11</v>
      </c>
      <c r="C313" s="6">
        <v>276712.3</v>
      </c>
      <c r="D313" s="6">
        <v>68224.73222000002</v>
      </c>
      <c r="E313" s="6">
        <v>46563.753710000012</v>
      </c>
    </row>
    <row r="314" spans="1:5">
      <c r="A314" s="23"/>
      <c r="B314" s="16" t="s">
        <v>12</v>
      </c>
      <c r="C314" s="6">
        <v>0</v>
      </c>
      <c r="D314" s="6">
        <v>0</v>
      </c>
      <c r="E314" s="6">
        <v>0</v>
      </c>
    </row>
    <row r="315" spans="1:5">
      <c r="A315" s="22"/>
      <c r="B315" s="14" t="s">
        <v>111</v>
      </c>
      <c r="C315" s="5">
        <f>((((((((+C316+C317))))))))</f>
        <v>689899.1</v>
      </c>
      <c r="D315" s="5">
        <f>((((((((+D316+D317))))))))</f>
        <v>63626.236340000003</v>
      </c>
      <c r="E315" s="5">
        <f>((((((((+E316+E317))))))))</f>
        <v>7101.52862</v>
      </c>
    </row>
    <row r="316" spans="1:5">
      <c r="A316" s="23"/>
      <c r="B316" s="16" t="s">
        <v>11</v>
      </c>
      <c r="C316" s="6">
        <v>689899.1</v>
      </c>
      <c r="D316" s="6">
        <v>63626.236340000003</v>
      </c>
      <c r="E316" s="6">
        <v>7101.52862</v>
      </c>
    </row>
    <row r="317" spans="1:5">
      <c r="A317" s="23"/>
      <c r="B317" s="16" t="s">
        <v>12</v>
      </c>
      <c r="C317" s="6">
        <v>0</v>
      </c>
      <c r="D317" s="6">
        <v>0</v>
      </c>
      <c r="E317" s="6">
        <v>0</v>
      </c>
    </row>
    <row r="318" spans="1:5">
      <c r="A318" s="22"/>
      <c r="B318" s="14" t="s">
        <v>112</v>
      </c>
      <c r="C318" s="5">
        <f>((((((((+C319+C320))))))))</f>
        <v>504071</v>
      </c>
      <c r="D318" s="5">
        <f>((((((((+D319+D320))))))))</f>
        <v>120769.91694000001</v>
      </c>
      <c r="E318" s="5">
        <f>((((((((+E319+E320))))))))</f>
        <v>120769.91694000001</v>
      </c>
    </row>
    <row r="319" spans="1:5">
      <c r="A319" s="23"/>
      <c r="B319" s="16" t="s">
        <v>11</v>
      </c>
      <c r="C319" s="6">
        <v>150863.1</v>
      </c>
      <c r="D319" s="6">
        <v>1769.75152</v>
      </c>
      <c r="E319" s="6">
        <v>1769.75152</v>
      </c>
    </row>
    <row r="320" spans="1:5">
      <c r="A320" s="23"/>
      <c r="B320" s="16" t="s">
        <v>12</v>
      </c>
      <c r="C320" s="6">
        <v>353207.9</v>
      </c>
      <c r="D320" s="6">
        <v>119000.16542</v>
      </c>
      <c r="E320" s="6">
        <v>119000.16542</v>
      </c>
    </row>
    <row r="321" spans="1:5" ht="15.75" customHeight="1">
      <c r="A321" s="22"/>
      <c r="B321" s="14" t="s">
        <v>113</v>
      </c>
      <c r="C321" s="5">
        <f>((((((((+C322+C323))))))))</f>
        <v>203440.3</v>
      </c>
      <c r="D321" s="5">
        <f>((((((((+D322+D323))))))))</f>
        <v>24875.837</v>
      </c>
      <c r="E321" s="5">
        <f>((((((((+E322+E323))))))))</f>
        <v>24875.837</v>
      </c>
    </row>
    <row r="322" spans="1:5">
      <c r="A322" s="23"/>
      <c r="B322" s="16" t="s">
        <v>11</v>
      </c>
      <c r="C322" s="6">
        <v>203440.3</v>
      </c>
      <c r="D322" s="6">
        <v>24875.837</v>
      </c>
      <c r="E322" s="6">
        <v>24875.837</v>
      </c>
    </row>
    <row r="323" spans="1:5">
      <c r="A323" s="23"/>
      <c r="B323" s="16" t="s">
        <v>12</v>
      </c>
      <c r="C323" s="6">
        <v>0</v>
      </c>
      <c r="D323" s="6">
        <v>0</v>
      </c>
      <c r="E323" s="6">
        <v>0</v>
      </c>
    </row>
    <row r="324" spans="1:5">
      <c r="A324" s="22"/>
      <c r="B324" s="14" t="s">
        <v>114</v>
      </c>
      <c r="C324" s="5">
        <f>((((((((+C325+C326))))))))</f>
        <v>17647.3</v>
      </c>
      <c r="D324" s="5">
        <f>((((((((+D325+D326))))))))</f>
        <v>1335.3938400000002</v>
      </c>
      <c r="E324" s="5">
        <f>((((((((+E325+E326))))))))</f>
        <v>1308.2058500000001</v>
      </c>
    </row>
    <row r="325" spans="1:5">
      <c r="A325" s="23"/>
      <c r="B325" s="16" t="s">
        <v>11</v>
      </c>
      <c r="C325" s="6">
        <v>17647.3</v>
      </c>
      <c r="D325" s="6">
        <v>1335.3938400000002</v>
      </c>
      <c r="E325" s="6">
        <v>1308.2058500000001</v>
      </c>
    </row>
    <row r="326" spans="1:5">
      <c r="A326" s="23"/>
      <c r="B326" s="16" t="s">
        <v>12</v>
      </c>
      <c r="C326" s="6">
        <v>0</v>
      </c>
      <c r="D326" s="6">
        <v>0</v>
      </c>
      <c r="E326" s="6">
        <v>0</v>
      </c>
    </row>
    <row r="327" spans="1:5">
      <c r="A327" s="22"/>
      <c r="B327" s="14" t="s">
        <v>115</v>
      </c>
      <c r="C327" s="5">
        <f>((((((((+C328+C329))))))))</f>
        <v>903142.35528999986</v>
      </c>
      <c r="D327" s="5">
        <f>((((((((+D328+D329))))))))</f>
        <v>674042.70251999993</v>
      </c>
      <c r="E327" s="5">
        <f>((((((((+E328+E329))))))))</f>
        <v>283031.33772000007</v>
      </c>
    </row>
    <row r="328" spans="1:5">
      <c r="A328" s="23"/>
      <c r="B328" s="16" t="s">
        <v>11</v>
      </c>
      <c r="C328" s="6">
        <v>154639.98815999998</v>
      </c>
      <c r="D328" s="6">
        <v>113868.03267000002</v>
      </c>
      <c r="E328" s="6">
        <v>97646.675370000012</v>
      </c>
    </row>
    <row r="329" spans="1:5">
      <c r="A329" s="23"/>
      <c r="B329" s="16" t="s">
        <v>12</v>
      </c>
      <c r="C329" s="6">
        <v>748502.36712999991</v>
      </c>
      <c r="D329" s="6">
        <v>560174.66984999995</v>
      </c>
      <c r="E329" s="6">
        <v>185384.66235000003</v>
      </c>
    </row>
    <row r="330" spans="1:5">
      <c r="A330" s="22"/>
      <c r="B330" s="14" t="s">
        <v>116</v>
      </c>
      <c r="C330" s="5">
        <f>((((((((+C331+C332))))))))</f>
        <v>3202.9370099999996</v>
      </c>
      <c r="D330" s="5">
        <f>((((((((+D331+D332))))))))</f>
        <v>732.1628199999999</v>
      </c>
      <c r="E330" s="5">
        <f>((((((((+E331+E332))))))))</f>
        <v>732.1628199999999</v>
      </c>
    </row>
    <row r="331" spans="1:5">
      <c r="A331" s="23"/>
      <c r="B331" s="16" t="s">
        <v>11</v>
      </c>
      <c r="C331" s="6">
        <v>3202.9370099999996</v>
      </c>
      <c r="D331" s="6">
        <v>732.1628199999999</v>
      </c>
      <c r="E331" s="6">
        <v>732.1628199999999</v>
      </c>
    </row>
    <row r="332" spans="1:5">
      <c r="A332" s="23"/>
      <c r="B332" s="16" t="s">
        <v>12</v>
      </c>
      <c r="C332" s="6">
        <v>0</v>
      </c>
      <c r="D332" s="6">
        <v>0</v>
      </c>
      <c r="E332" s="6">
        <v>0</v>
      </c>
    </row>
    <row r="333" spans="1:5" ht="15.75" customHeight="1">
      <c r="A333" s="22"/>
      <c r="B333" s="14" t="s">
        <v>117</v>
      </c>
      <c r="C333" s="5">
        <f>((((((((+C334+C335))))))))</f>
        <v>134716.5</v>
      </c>
      <c r="D333" s="5">
        <f>((((((((+D334+D335))))))))</f>
        <v>64804.669000000002</v>
      </c>
      <c r="E333" s="5">
        <f>((((((((+E334+E335))))))))</f>
        <v>64804.669000000002</v>
      </c>
    </row>
    <row r="334" spans="1:5">
      <c r="A334" s="23"/>
      <c r="B334" s="16" t="s">
        <v>11</v>
      </c>
      <c r="C334" s="6">
        <v>134716.5</v>
      </c>
      <c r="D334" s="6">
        <v>64804.669000000002</v>
      </c>
      <c r="E334" s="6">
        <v>64804.669000000002</v>
      </c>
    </row>
    <row r="335" spans="1:5">
      <c r="A335" s="23"/>
      <c r="B335" s="16" t="s">
        <v>12</v>
      </c>
      <c r="C335" s="6">
        <v>0</v>
      </c>
      <c r="D335" s="6">
        <v>0</v>
      </c>
      <c r="E335" s="6">
        <v>0</v>
      </c>
    </row>
    <row r="336" spans="1:5">
      <c r="A336" s="22"/>
      <c r="B336" s="14" t="s">
        <v>118</v>
      </c>
      <c r="C336" s="5">
        <f>((((((((+C337+C338))))))))</f>
        <v>409690.8</v>
      </c>
      <c r="D336" s="5">
        <f>((((((((+D337+D338))))))))</f>
        <v>75.24839999999999</v>
      </c>
      <c r="E336" s="5">
        <f>((((((((+E337+E338))))))))</f>
        <v>43.825600000000001</v>
      </c>
    </row>
    <row r="337" spans="1:5">
      <c r="A337" s="23"/>
      <c r="B337" s="16" t="s">
        <v>11</v>
      </c>
      <c r="C337" s="6">
        <v>409690.8</v>
      </c>
      <c r="D337" s="6">
        <v>75.24839999999999</v>
      </c>
      <c r="E337" s="6">
        <v>43.825600000000001</v>
      </c>
    </row>
    <row r="338" spans="1:5">
      <c r="A338" s="23"/>
      <c r="B338" s="16" t="s">
        <v>12</v>
      </c>
      <c r="C338" s="6">
        <v>0</v>
      </c>
      <c r="D338" s="6">
        <v>0</v>
      </c>
      <c r="E338" s="6">
        <v>0</v>
      </c>
    </row>
    <row r="339" spans="1:5">
      <c r="A339" s="22"/>
      <c r="B339" s="14" t="s">
        <v>119</v>
      </c>
      <c r="C339" s="5">
        <f>((((((((+C340+C341))))))))</f>
        <v>104853.7</v>
      </c>
      <c r="D339" s="5">
        <f>((((((((+D340+D341))))))))</f>
        <v>15957.901449999999</v>
      </c>
      <c r="E339" s="5">
        <f>((((((((+E340+E341))))))))</f>
        <v>15957.777629999999</v>
      </c>
    </row>
    <row r="340" spans="1:5">
      <c r="A340" s="23"/>
      <c r="B340" s="16" t="s">
        <v>11</v>
      </c>
      <c r="C340" s="6">
        <v>104853.7</v>
      </c>
      <c r="D340" s="6">
        <v>15957.901449999999</v>
      </c>
      <c r="E340" s="6">
        <v>15957.777629999999</v>
      </c>
    </row>
    <row r="341" spans="1:5">
      <c r="A341" s="23"/>
      <c r="B341" s="16" t="s">
        <v>12</v>
      </c>
      <c r="C341" s="6">
        <v>0</v>
      </c>
      <c r="D341" s="6">
        <v>0</v>
      </c>
      <c r="E341" s="6">
        <v>0</v>
      </c>
    </row>
    <row r="342" spans="1:5">
      <c r="A342" s="22"/>
      <c r="B342" s="14" t="s">
        <v>120</v>
      </c>
      <c r="C342" s="5">
        <f>((((((((+C343+C344))))))))</f>
        <v>151088.70000000001</v>
      </c>
      <c r="D342" s="5">
        <f>((((((((+D343+D344))))))))</f>
        <v>5968.0304700000006</v>
      </c>
      <c r="E342" s="5">
        <f>((((((((+E343+E344))))))))</f>
        <v>5968.0304700000006</v>
      </c>
    </row>
    <row r="343" spans="1:5">
      <c r="A343" s="23"/>
      <c r="B343" s="16" t="s">
        <v>11</v>
      </c>
      <c r="C343" s="6">
        <v>151088.70000000001</v>
      </c>
      <c r="D343" s="6">
        <v>5968.0304700000006</v>
      </c>
      <c r="E343" s="6">
        <v>5968.0304700000006</v>
      </c>
    </row>
    <row r="344" spans="1:5">
      <c r="A344" s="23"/>
      <c r="B344" s="16" t="s">
        <v>12</v>
      </c>
      <c r="C344" s="6">
        <v>0</v>
      </c>
      <c r="D344" s="6">
        <v>0</v>
      </c>
      <c r="E344" s="6">
        <v>0</v>
      </c>
    </row>
    <row r="345" spans="1:5">
      <c r="A345" s="22"/>
      <c r="B345" s="14" t="s">
        <v>121</v>
      </c>
      <c r="C345" s="5">
        <f>((((((((+C346+C347))))))))</f>
        <v>11601</v>
      </c>
      <c r="D345" s="5">
        <f>((((((((+D346+D347))))))))</f>
        <v>2240.6578600000003</v>
      </c>
      <c r="E345" s="5">
        <f>((((((((+E346+E347))))))))</f>
        <v>2240.6578600000003</v>
      </c>
    </row>
    <row r="346" spans="1:5">
      <c r="A346" s="23"/>
      <c r="B346" s="16" t="s">
        <v>11</v>
      </c>
      <c r="C346" s="6">
        <v>11601</v>
      </c>
      <c r="D346" s="6">
        <v>2240.6578600000003</v>
      </c>
      <c r="E346" s="6">
        <v>2240.6578600000003</v>
      </c>
    </row>
    <row r="347" spans="1:5">
      <c r="A347" s="23"/>
      <c r="B347" s="16" t="s">
        <v>12</v>
      </c>
      <c r="C347" s="6">
        <v>0</v>
      </c>
      <c r="D347" s="6">
        <v>0</v>
      </c>
      <c r="E347" s="6">
        <v>0</v>
      </c>
    </row>
    <row r="348" spans="1:5">
      <c r="A348" s="22"/>
      <c r="B348" s="14" t="s">
        <v>122</v>
      </c>
      <c r="C348" s="5">
        <f>((((((((+C349+C350))))))))</f>
        <v>23060.799999999999</v>
      </c>
      <c r="D348" s="5">
        <f>((((((((+D349+D350))))))))</f>
        <v>12294.091950000002</v>
      </c>
      <c r="E348" s="5">
        <f>((((((((+E349+E350))))))))</f>
        <v>12294.091950000002</v>
      </c>
    </row>
    <row r="349" spans="1:5">
      <c r="A349" s="23"/>
      <c r="B349" s="16" t="s">
        <v>11</v>
      </c>
      <c r="C349" s="6">
        <v>23060.799999999999</v>
      </c>
      <c r="D349" s="6">
        <v>12294.091950000002</v>
      </c>
      <c r="E349" s="6">
        <v>12294.091950000002</v>
      </c>
    </row>
    <row r="350" spans="1:5">
      <c r="A350" s="23"/>
      <c r="B350" s="16" t="s">
        <v>12</v>
      </c>
      <c r="C350" s="6">
        <v>0</v>
      </c>
      <c r="D350" s="6">
        <v>0</v>
      </c>
      <c r="E350" s="6">
        <v>0</v>
      </c>
    </row>
    <row r="351" spans="1:5">
      <c r="A351" s="23"/>
      <c r="B351" s="14" t="s">
        <v>123</v>
      </c>
      <c r="C351" s="5">
        <f t="shared" ref="C351:E351" si="15">((((((((+C352+C353))))))))</f>
        <v>2097929.4</v>
      </c>
      <c r="D351" s="5">
        <f t="shared" si="15"/>
        <v>1733.3342700000003</v>
      </c>
      <c r="E351" s="5">
        <f t="shared" si="15"/>
        <v>208.858</v>
      </c>
    </row>
    <row r="352" spans="1:5">
      <c r="A352" s="23"/>
      <c r="B352" s="16" t="s">
        <v>11</v>
      </c>
      <c r="C352" s="6">
        <v>2097929.4</v>
      </c>
      <c r="D352" s="6">
        <v>1733.3342700000003</v>
      </c>
      <c r="E352" s="6">
        <v>208.858</v>
      </c>
    </row>
    <row r="353" spans="1:5">
      <c r="A353" s="23"/>
      <c r="B353" s="16" t="s">
        <v>12</v>
      </c>
      <c r="C353" s="6">
        <v>0</v>
      </c>
      <c r="D353" s="6">
        <v>0</v>
      </c>
      <c r="E353" s="6">
        <v>0</v>
      </c>
    </row>
    <row r="354" spans="1:5">
      <c r="A354" s="26" t="s">
        <v>124</v>
      </c>
      <c r="B354" s="18"/>
      <c r="C354" s="4">
        <f>+C355+C364+C367+C370+C373+C376+C379+C382+C358+C361+C385+C388</f>
        <v>5954186.9999999991</v>
      </c>
      <c r="D354" s="4">
        <f t="shared" ref="D354:E354" si="16">+D355+D364+D367+D370+D373+D376+D379+D382+D358+D361+D385+D388</f>
        <v>2588834.5397700001</v>
      </c>
      <c r="E354" s="4">
        <f t="shared" si="16"/>
        <v>1917282.9401788891</v>
      </c>
    </row>
    <row r="355" spans="1:5">
      <c r="A355" s="13"/>
      <c r="B355" s="14" t="s">
        <v>16</v>
      </c>
      <c r="C355" s="5">
        <f>((((((((+C356+C357))))))))</f>
        <v>3378339.5</v>
      </c>
      <c r="D355" s="5">
        <f>((((((((+D356+D357))))))))</f>
        <v>1621662.0598899999</v>
      </c>
      <c r="E355" s="5">
        <f>((((((((+E356+E357))))))))</f>
        <v>1621662.0598899999</v>
      </c>
    </row>
    <row r="356" spans="1:5">
      <c r="A356" s="23"/>
      <c r="B356" s="16" t="s">
        <v>11</v>
      </c>
      <c r="C356" s="6">
        <v>648079</v>
      </c>
      <c r="D356" s="6">
        <v>513283.81956999999</v>
      </c>
      <c r="E356" s="6">
        <v>513283.81956999999</v>
      </c>
    </row>
    <row r="357" spans="1:5">
      <c r="A357" s="23"/>
      <c r="B357" s="16" t="s">
        <v>12</v>
      </c>
      <c r="C357" s="6">
        <v>2730260.5</v>
      </c>
      <c r="D357" s="6">
        <v>1108378.2403199999</v>
      </c>
      <c r="E357" s="6">
        <v>1108378.2403199999</v>
      </c>
    </row>
    <row r="358" spans="1:5">
      <c r="A358" s="23"/>
      <c r="B358" s="14" t="s">
        <v>125</v>
      </c>
      <c r="C358" s="5">
        <f>((((((((+C359+C360))))))))</f>
        <v>162431.79999999999</v>
      </c>
      <c r="D358" s="5">
        <f t="shared" ref="D358:E358" si="17">((((((((+D359+D360))))))))</f>
        <v>41044.665329999996</v>
      </c>
      <c r="E358" s="5">
        <f t="shared" si="17"/>
        <v>39456.685799999999</v>
      </c>
    </row>
    <row r="359" spans="1:5">
      <c r="A359" s="23"/>
      <c r="B359" s="16" t="s">
        <v>11</v>
      </c>
      <c r="C359" s="6">
        <v>162431.79999999999</v>
      </c>
      <c r="D359" s="6">
        <v>41044.665329999996</v>
      </c>
      <c r="E359" s="6">
        <v>39456.685799999999</v>
      </c>
    </row>
    <row r="360" spans="1:5">
      <c r="A360" s="23"/>
      <c r="B360" s="16" t="s">
        <v>12</v>
      </c>
      <c r="C360" s="6">
        <v>0</v>
      </c>
      <c r="D360" s="6">
        <v>0</v>
      </c>
      <c r="E360" s="6">
        <v>0</v>
      </c>
    </row>
    <row r="361" spans="1:5">
      <c r="A361" s="13"/>
      <c r="B361" s="14" t="s">
        <v>126</v>
      </c>
      <c r="C361" s="5">
        <f>((((((((+C362+C363))))))))</f>
        <v>106230.8</v>
      </c>
      <c r="D361" s="5">
        <f>((((((((+D362+D363))))))))</f>
        <v>27739.137333333321</v>
      </c>
      <c r="E361" s="5">
        <f>((((((((+E362+E363))))))))</f>
        <v>19030.22788888888</v>
      </c>
    </row>
    <row r="362" spans="1:5">
      <c r="A362" s="23"/>
      <c r="B362" s="16" t="s">
        <v>11</v>
      </c>
      <c r="C362" s="6">
        <v>106230.8</v>
      </c>
      <c r="D362" s="6">
        <v>27739.137333333321</v>
      </c>
      <c r="E362" s="6">
        <v>19030.22788888888</v>
      </c>
    </row>
    <row r="363" spans="1:5">
      <c r="A363" s="23"/>
      <c r="B363" s="16" t="s">
        <v>12</v>
      </c>
      <c r="C363" s="6">
        <v>0</v>
      </c>
      <c r="D363" s="6">
        <v>0</v>
      </c>
      <c r="E363" s="6">
        <v>0</v>
      </c>
    </row>
    <row r="364" spans="1:5">
      <c r="A364" s="13"/>
      <c r="B364" s="24" t="s">
        <v>127</v>
      </c>
      <c r="C364" s="5">
        <f>((((((((+C365+C366))))))))</f>
        <v>17266.400000000001</v>
      </c>
      <c r="D364" s="5">
        <f>((((((((+D365+D366))))))))</f>
        <v>4623.0012600000009</v>
      </c>
      <c r="E364" s="5">
        <f>((((((((+E365+E366))))))))</f>
        <v>4623.0012600000009</v>
      </c>
    </row>
    <row r="365" spans="1:5">
      <c r="A365" s="23"/>
      <c r="B365" s="16" t="s">
        <v>11</v>
      </c>
      <c r="C365" s="6">
        <v>17266.400000000001</v>
      </c>
      <c r="D365" s="6">
        <v>4623.0012600000009</v>
      </c>
      <c r="E365" s="6">
        <v>4623.0012600000009</v>
      </c>
    </row>
    <row r="366" spans="1:5">
      <c r="A366" s="23"/>
      <c r="B366" s="16" t="s">
        <v>12</v>
      </c>
      <c r="C366" s="6">
        <v>0</v>
      </c>
      <c r="D366" s="6">
        <v>0</v>
      </c>
      <c r="E366" s="6">
        <v>0</v>
      </c>
    </row>
    <row r="367" spans="1:5">
      <c r="A367" s="13"/>
      <c r="B367" s="24" t="s">
        <v>128</v>
      </c>
      <c r="C367" s="5">
        <f>((((((((+C368+C369))))))))</f>
        <v>60278</v>
      </c>
      <c r="D367" s="5">
        <f>((((((((+D368+D369))))))))</f>
        <v>14265.856346666667</v>
      </c>
      <c r="E367" s="5">
        <f>((((((((+E368+E369))))))))</f>
        <v>5221.3826400000007</v>
      </c>
    </row>
    <row r="368" spans="1:5" ht="15">
      <c r="A368" s="23"/>
      <c r="B368" s="16" t="s">
        <v>11</v>
      </c>
      <c r="C368" s="27">
        <v>60278</v>
      </c>
      <c r="D368" s="21">
        <v>14265.856346666667</v>
      </c>
      <c r="E368" s="21">
        <v>5221.3826400000007</v>
      </c>
    </row>
    <row r="369" spans="1:5" ht="15">
      <c r="A369" s="23"/>
      <c r="B369" s="16" t="s">
        <v>12</v>
      </c>
      <c r="C369" s="28">
        <v>0</v>
      </c>
      <c r="D369" s="9">
        <v>0</v>
      </c>
      <c r="E369" s="9">
        <v>0</v>
      </c>
    </row>
    <row r="370" spans="1:5" ht="16.5" customHeight="1">
      <c r="A370" s="13"/>
      <c r="B370" s="24" t="s">
        <v>129</v>
      </c>
      <c r="C370" s="5">
        <f>((((((((+C371+C372))))))))</f>
        <v>28524.3</v>
      </c>
      <c r="D370" s="5">
        <f>((((((((+D371+D372))))))))</f>
        <v>8756.9133000000002</v>
      </c>
      <c r="E370" s="5">
        <f>((((((((+E371+E372))))))))</f>
        <v>3381.1745800000003</v>
      </c>
    </row>
    <row r="371" spans="1:5">
      <c r="A371" s="23"/>
      <c r="B371" s="16" t="s">
        <v>11</v>
      </c>
      <c r="C371" s="6">
        <v>28524.3</v>
      </c>
      <c r="D371" s="6">
        <v>8756.9133000000002</v>
      </c>
      <c r="E371" s="6">
        <v>3381.1745800000003</v>
      </c>
    </row>
    <row r="372" spans="1:5">
      <c r="A372" s="23"/>
      <c r="B372" s="16" t="s">
        <v>12</v>
      </c>
      <c r="C372" s="6">
        <v>0</v>
      </c>
      <c r="D372" s="6">
        <v>0</v>
      </c>
      <c r="E372" s="6">
        <v>0</v>
      </c>
    </row>
    <row r="373" spans="1:5" ht="14.25" customHeight="1">
      <c r="A373" s="13"/>
      <c r="B373" s="24" t="s">
        <v>130</v>
      </c>
      <c r="C373" s="5">
        <f>((((((((+C374+C375))))))))</f>
        <v>271865.69999999995</v>
      </c>
      <c r="D373" s="5">
        <f>((((((((+D374+D375))))))))</f>
        <v>55928.838409999997</v>
      </c>
      <c r="E373" s="5">
        <f>((((((((+E374+E375))))))))</f>
        <v>26681.107660000001</v>
      </c>
    </row>
    <row r="374" spans="1:5">
      <c r="A374" s="23"/>
      <c r="B374" s="16" t="s">
        <v>11</v>
      </c>
      <c r="C374" s="6">
        <v>88231.4</v>
      </c>
      <c r="D374" s="6">
        <v>34829.883279999995</v>
      </c>
      <c r="E374" s="6">
        <v>26681.107660000001</v>
      </c>
    </row>
    <row r="375" spans="1:5">
      <c r="A375" s="23"/>
      <c r="B375" s="16" t="s">
        <v>12</v>
      </c>
      <c r="C375" s="6">
        <v>183634.3</v>
      </c>
      <c r="D375" s="6">
        <v>21098.955130000002</v>
      </c>
      <c r="E375" s="6">
        <v>0</v>
      </c>
    </row>
    <row r="376" spans="1:5">
      <c r="A376" s="13"/>
      <c r="B376" s="24" t="s">
        <v>131</v>
      </c>
      <c r="C376" s="5">
        <f>((((((((+C377+C378))))))))</f>
        <v>33830.300000000003</v>
      </c>
      <c r="D376" s="5">
        <f>((((((((+D377+D378))))))))</f>
        <v>9303.99208</v>
      </c>
      <c r="E376" s="5">
        <f>((((((((+E377+E378))))))))</f>
        <v>7461.1189299999996</v>
      </c>
    </row>
    <row r="377" spans="1:5">
      <c r="A377" s="23"/>
      <c r="B377" s="16" t="s">
        <v>11</v>
      </c>
      <c r="C377" s="6">
        <v>33830.300000000003</v>
      </c>
      <c r="D377" s="6">
        <v>9303.99208</v>
      </c>
      <c r="E377" s="6">
        <v>7461.1189299999996</v>
      </c>
    </row>
    <row r="378" spans="1:5">
      <c r="A378" s="23"/>
      <c r="B378" s="16" t="s">
        <v>12</v>
      </c>
      <c r="C378" s="6">
        <v>0</v>
      </c>
      <c r="D378" s="6">
        <v>0</v>
      </c>
      <c r="E378" s="6">
        <v>0</v>
      </c>
    </row>
    <row r="379" spans="1:5" ht="15" customHeight="1">
      <c r="A379" s="13"/>
      <c r="B379" s="29" t="s">
        <v>132</v>
      </c>
      <c r="C379" s="5">
        <f>((((((((+C380+C381))))))))</f>
        <v>280343.09999999998</v>
      </c>
      <c r="D379" s="5">
        <f>((((((((+D380+D381))))))))</f>
        <v>76884.579239999992</v>
      </c>
      <c r="E379" s="5">
        <f>((((((((+E380+E381))))))))</f>
        <v>67503.916530000002</v>
      </c>
    </row>
    <row r="380" spans="1:5">
      <c r="A380" s="23"/>
      <c r="B380" s="16" t="s">
        <v>11</v>
      </c>
      <c r="C380" s="6">
        <v>280343.09999999998</v>
      </c>
      <c r="D380" s="6">
        <v>76884.579239999992</v>
      </c>
      <c r="E380" s="6">
        <v>67503.916530000002</v>
      </c>
    </row>
    <row r="381" spans="1:5">
      <c r="A381" s="23"/>
      <c r="B381" s="16" t="s">
        <v>12</v>
      </c>
      <c r="C381" s="6">
        <v>0</v>
      </c>
      <c r="D381" s="6">
        <v>0</v>
      </c>
      <c r="E381" s="6">
        <v>0</v>
      </c>
    </row>
    <row r="382" spans="1:5">
      <c r="A382" s="13"/>
      <c r="B382" s="24" t="s">
        <v>133</v>
      </c>
      <c r="C382" s="5">
        <f>((((((((+C383+C384))))))))</f>
        <v>855563.79999999993</v>
      </c>
      <c r="D382" s="5">
        <f>((((((((+D383+D384))))))))</f>
        <v>519408.22902999993</v>
      </c>
      <c r="E382" s="5">
        <f>((((((((+E383+E384))))))))</f>
        <v>13401.787200000001</v>
      </c>
    </row>
    <row r="383" spans="1:5">
      <c r="A383" s="23"/>
      <c r="B383" s="16" t="s">
        <v>11</v>
      </c>
      <c r="C383" s="6">
        <v>226976.1</v>
      </c>
      <c r="D383" s="6">
        <v>100163.75620999999</v>
      </c>
      <c r="E383" s="6">
        <v>13401.787200000001</v>
      </c>
    </row>
    <row r="384" spans="1:5">
      <c r="A384" s="23"/>
      <c r="B384" s="16" t="s">
        <v>12</v>
      </c>
      <c r="C384" s="6">
        <v>628587.69999999995</v>
      </c>
      <c r="D384" s="6">
        <v>419244.47281999991</v>
      </c>
      <c r="E384" s="6">
        <v>0</v>
      </c>
    </row>
    <row r="385" spans="1:5">
      <c r="A385" s="23"/>
      <c r="B385" s="24" t="s">
        <v>134</v>
      </c>
      <c r="C385" s="5">
        <f>((((((((+C386+C387))))))))</f>
        <v>744113.7</v>
      </c>
      <c r="D385" s="5">
        <f t="shared" ref="D385:E385" si="18">((((((((+D386+D387))))))))</f>
        <v>205078.16755000001</v>
      </c>
      <c r="E385" s="5">
        <f t="shared" si="18"/>
        <v>104733.21410000001</v>
      </c>
    </row>
    <row r="386" spans="1:5">
      <c r="A386" s="23"/>
      <c r="B386" s="16" t="s">
        <v>11</v>
      </c>
      <c r="C386" s="6">
        <v>530839.19999999995</v>
      </c>
      <c r="D386" s="6">
        <v>83022.858250000005</v>
      </c>
      <c r="E386" s="6">
        <v>66167.60802</v>
      </c>
    </row>
    <row r="387" spans="1:5">
      <c r="A387" s="23"/>
      <c r="B387" s="16" t="s">
        <v>12</v>
      </c>
      <c r="C387" s="6">
        <v>213274.5</v>
      </c>
      <c r="D387" s="6">
        <v>122055.30929999999</v>
      </c>
      <c r="E387" s="6">
        <v>38565.606080000005</v>
      </c>
    </row>
    <row r="388" spans="1:5">
      <c r="A388" s="13"/>
      <c r="B388" s="14" t="s">
        <v>135</v>
      </c>
      <c r="C388" s="5">
        <f>((((((((+C389+C390))))))))</f>
        <v>15399.6</v>
      </c>
      <c r="D388" s="5">
        <f>((((((((+D389+D390))))))))</f>
        <v>4139.1000000000004</v>
      </c>
      <c r="E388" s="5">
        <f>((((((((+E389+E390))))))))</f>
        <v>4127.2637000000004</v>
      </c>
    </row>
    <row r="389" spans="1:5">
      <c r="A389" s="23"/>
      <c r="B389" s="16" t="s">
        <v>11</v>
      </c>
      <c r="C389" s="6">
        <v>15399.6</v>
      </c>
      <c r="D389" s="6">
        <v>4139.1000000000004</v>
      </c>
      <c r="E389" s="6">
        <v>4127.2637000000004</v>
      </c>
    </row>
    <row r="390" spans="1:5">
      <c r="A390" s="23"/>
      <c r="B390" s="16" t="s">
        <v>12</v>
      </c>
      <c r="C390" s="6">
        <v>0</v>
      </c>
      <c r="D390" s="6">
        <v>0</v>
      </c>
      <c r="E390" s="6">
        <v>0</v>
      </c>
    </row>
    <row r="391" spans="1:5">
      <c r="A391" s="26" t="s">
        <v>136</v>
      </c>
      <c r="B391" s="18"/>
      <c r="C391" s="4">
        <f>C392+C395+C398+C401+C404</f>
        <v>626424.71291999996</v>
      </c>
      <c r="D391" s="4">
        <f t="shared" ref="D391:E391" si="19">D392+D395+D398+D401+D404</f>
        <v>232866.24253799999</v>
      </c>
      <c r="E391" s="4">
        <f t="shared" si="19"/>
        <v>232839.06837800003</v>
      </c>
    </row>
    <row r="392" spans="1:5">
      <c r="A392" s="22"/>
      <c r="B392" s="14" t="s">
        <v>16</v>
      </c>
      <c r="C392" s="5">
        <f>((((((((+C393+C394))))))))</f>
        <v>385409.7</v>
      </c>
      <c r="D392" s="5">
        <f>((((((((+D393+D394))))))))</f>
        <v>153658.66500000001</v>
      </c>
      <c r="E392" s="5">
        <f>((((((((+E393+E394))))))))</f>
        <v>153633.783</v>
      </c>
    </row>
    <row r="393" spans="1:5">
      <c r="A393" s="23"/>
      <c r="B393" s="16" t="s">
        <v>11</v>
      </c>
      <c r="C393" s="6">
        <v>385409.7</v>
      </c>
      <c r="D393" s="6">
        <v>153658.66500000001</v>
      </c>
      <c r="E393" s="6">
        <v>153633.783</v>
      </c>
    </row>
    <row r="394" spans="1:5">
      <c r="A394" s="23"/>
      <c r="B394" s="16" t="s">
        <v>12</v>
      </c>
      <c r="C394" s="6">
        <v>0</v>
      </c>
      <c r="D394" s="6">
        <v>0</v>
      </c>
      <c r="E394" s="6">
        <v>0</v>
      </c>
    </row>
    <row r="395" spans="1:5">
      <c r="A395" s="22"/>
      <c r="B395" s="14" t="s">
        <v>137</v>
      </c>
      <c r="C395" s="5">
        <f>((((((((+C396+C397))))))))</f>
        <v>4606.6000000000004</v>
      </c>
      <c r="D395" s="5">
        <f>((((((((+D396+D397))))))))</f>
        <v>164.36670000000001</v>
      </c>
      <c r="E395" s="5">
        <f>((((((((+E396+E397))))))))</f>
        <v>164.36670000000001</v>
      </c>
    </row>
    <row r="396" spans="1:5">
      <c r="A396" s="23"/>
      <c r="B396" s="16" t="s">
        <v>11</v>
      </c>
      <c r="C396" s="6">
        <v>4606.6000000000004</v>
      </c>
      <c r="D396" s="6">
        <v>164.36670000000001</v>
      </c>
      <c r="E396" s="6">
        <v>164.36670000000001</v>
      </c>
    </row>
    <row r="397" spans="1:5">
      <c r="A397" s="23"/>
      <c r="B397" s="16" t="s">
        <v>12</v>
      </c>
      <c r="C397" s="6">
        <v>0</v>
      </c>
      <c r="D397" s="6">
        <v>0</v>
      </c>
      <c r="E397" s="6">
        <v>0</v>
      </c>
    </row>
    <row r="398" spans="1:5">
      <c r="A398" s="22"/>
      <c r="B398" s="14" t="s">
        <v>138</v>
      </c>
      <c r="C398" s="5">
        <f>((((((((+C399+C400))))))))</f>
        <v>196316.9</v>
      </c>
      <c r="D398" s="5">
        <f>((((((((+D399+D400))))))))</f>
        <v>71610.931800000006</v>
      </c>
      <c r="E398" s="5">
        <f>((((((((+E399+E400))))))))</f>
        <v>71610.931800000006</v>
      </c>
    </row>
    <row r="399" spans="1:5">
      <c r="A399" s="23"/>
      <c r="B399" s="16" t="s">
        <v>11</v>
      </c>
      <c r="C399" s="6">
        <v>196316.9</v>
      </c>
      <c r="D399" s="6">
        <v>71610.931800000006</v>
      </c>
      <c r="E399" s="6">
        <v>71610.931800000006</v>
      </c>
    </row>
    <row r="400" spans="1:5">
      <c r="A400" s="23"/>
      <c r="B400" s="16" t="s">
        <v>12</v>
      </c>
      <c r="C400" s="6">
        <v>0</v>
      </c>
      <c r="D400" s="6">
        <v>0</v>
      </c>
      <c r="E400" s="6">
        <v>0</v>
      </c>
    </row>
    <row r="401" spans="1:5">
      <c r="A401" s="22"/>
      <c r="B401" s="14" t="s">
        <v>139</v>
      </c>
      <c r="C401" s="5">
        <f>((((((((+C402+C403))))))))</f>
        <v>38507.055919999992</v>
      </c>
      <c r="D401" s="5">
        <f>((((((((+D402+D403))))))))</f>
        <v>6655.2000700000008</v>
      </c>
      <c r="E401" s="5">
        <f>((((((((+E402+E403))))))))</f>
        <v>6652.9079100000008</v>
      </c>
    </row>
    <row r="402" spans="1:5">
      <c r="A402" s="23"/>
      <c r="B402" s="16" t="s">
        <v>11</v>
      </c>
      <c r="C402" s="6">
        <v>38507.055919999992</v>
      </c>
      <c r="D402" s="6">
        <v>6655.2000700000008</v>
      </c>
      <c r="E402" s="6">
        <v>6652.9079100000008</v>
      </c>
    </row>
    <row r="403" spans="1:5">
      <c r="A403" s="23"/>
      <c r="B403" s="16" t="s">
        <v>12</v>
      </c>
      <c r="C403" s="6">
        <v>0</v>
      </c>
      <c r="D403" s="6">
        <v>0</v>
      </c>
      <c r="E403" s="6">
        <v>0</v>
      </c>
    </row>
    <row r="404" spans="1:5">
      <c r="A404" s="23"/>
      <c r="B404" s="14" t="s">
        <v>140</v>
      </c>
      <c r="C404" s="5">
        <f>C405+C406</f>
        <v>1584.4570000000001</v>
      </c>
      <c r="D404" s="5">
        <f>D405+D406</f>
        <v>777.07896800000003</v>
      </c>
      <c r="E404" s="5">
        <f>E405+E406</f>
        <v>777.07896800000003</v>
      </c>
    </row>
    <row r="405" spans="1:5">
      <c r="A405" s="23"/>
      <c r="B405" s="16" t="s">
        <v>11</v>
      </c>
      <c r="C405" s="6">
        <v>1584.4570000000001</v>
      </c>
      <c r="D405" s="6">
        <v>777.07896800000003</v>
      </c>
      <c r="E405" s="6">
        <v>777.07896800000003</v>
      </c>
    </row>
    <row r="406" spans="1:5">
      <c r="A406" s="23"/>
      <c r="B406" s="16" t="s">
        <v>12</v>
      </c>
      <c r="C406" s="6">
        <v>0</v>
      </c>
      <c r="D406" s="6">
        <v>0</v>
      </c>
      <c r="E406" s="6">
        <v>0</v>
      </c>
    </row>
    <row r="407" spans="1:5">
      <c r="A407" s="26" t="s">
        <v>141</v>
      </c>
      <c r="B407" s="18"/>
      <c r="C407" s="4">
        <f>C408+C411+C414+C417+C420+C423</f>
        <v>126940.814162</v>
      </c>
      <c r="D407" s="4">
        <f t="shared" ref="D407:E407" si="20">D408+D411+D414+D417+D420+D423</f>
        <v>51346.837059999998</v>
      </c>
      <c r="E407" s="4">
        <f t="shared" si="20"/>
        <v>28002.831389999996</v>
      </c>
    </row>
    <row r="408" spans="1:5">
      <c r="A408" s="22"/>
      <c r="B408" s="14" t="s">
        <v>16</v>
      </c>
      <c r="C408" s="5">
        <f>((((((((+C409+C410))))))))</f>
        <v>96424.2</v>
      </c>
      <c r="D408" s="5">
        <f>((((((((+D409+D410))))))))</f>
        <v>42047.317710000003</v>
      </c>
      <c r="E408" s="5">
        <f>((((((((+E409+E410))))))))</f>
        <v>20095.823929999999</v>
      </c>
    </row>
    <row r="409" spans="1:5">
      <c r="A409" s="23"/>
      <c r="B409" s="16" t="s">
        <v>11</v>
      </c>
      <c r="C409" s="6">
        <v>96424.2</v>
      </c>
      <c r="D409" s="6">
        <v>42047.317710000003</v>
      </c>
      <c r="E409" s="6">
        <v>20095.823929999999</v>
      </c>
    </row>
    <row r="410" spans="1:5">
      <c r="A410" s="23"/>
      <c r="B410" s="16" t="s">
        <v>12</v>
      </c>
      <c r="C410" s="6">
        <v>0</v>
      </c>
      <c r="D410" s="6">
        <v>0</v>
      </c>
      <c r="E410" s="6">
        <v>0</v>
      </c>
    </row>
    <row r="411" spans="1:5">
      <c r="A411" s="22"/>
      <c r="B411" s="14" t="s">
        <v>142</v>
      </c>
      <c r="C411" s="5">
        <f>((((((((+C412+C413))))))))</f>
        <v>3969.2</v>
      </c>
      <c r="D411" s="5">
        <f>((((((((+D412+D413))))))))</f>
        <v>1064.5496000000001</v>
      </c>
      <c r="E411" s="5">
        <f>((((((((+E412+E413))))))))</f>
        <v>481.14264000000003</v>
      </c>
    </row>
    <row r="412" spans="1:5">
      <c r="A412" s="23"/>
      <c r="B412" s="16" t="s">
        <v>11</v>
      </c>
      <c r="C412" s="6">
        <v>3969.2</v>
      </c>
      <c r="D412" s="6">
        <v>1064.5496000000001</v>
      </c>
      <c r="E412" s="6">
        <v>481.14264000000003</v>
      </c>
    </row>
    <row r="413" spans="1:5">
      <c r="A413" s="23"/>
      <c r="B413" s="16" t="s">
        <v>12</v>
      </c>
      <c r="C413" s="6">
        <v>0</v>
      </c>
      <c r="D413" s="6">
        <v>0</v>
      </c>
      <c r="E413" s="6">
        <v>0</v>
      </c>
    </row>
    <row r="414" spans="1:5">
      <c r="A414" s="22"/>
      <c r="B414" s="14" t="s">
        <v>143</v>
      </c>
      <c r="C414" s="5">
        <f>((((((((+C415+C416))))))))</f>
        <v>8744.2000000000007</v>
      </c>
      <c r="D414" s="5">
        <f>((((((((+D415+D416))))))))</f>
        <v>2630.9</v>
      </c>
      <c r="E414" s="5">
        <f>((((((((+E415+E416))))))))</f>
        <v>2619.9218700000001</v>
      </c>
    </row>
    <row r="415" spans="1:5">
      <c r="A415" s="23"/>
      <c r="B415" s="16" t="s">
        <v>11</v>
      </c>
      <c r="C415" s="6">
        <v>8744.2000000000007</v>
      </c>
      <c r="D415" s="6">
        <v>2630.9</v>
      </c>
      <c r="E415" s="6">
        <v>2619.9218700000001</v>
      </c>
    </row>
    <row r="416" spans="1:5">
      <c r="A416" s="23"/>
      <c r="B416" s="16" t="s">
        <v>12</v>
      </c>
      <c r="C416" s="6">
        <v>0</v>
      </c>
      <c r="D416" s="6">
        <v>0</v>
      </c>
      <c r="E416" s="6">
        <v>0</v>
      </c>
    </row>
    <row r="417" spans="1:5">
      <c r="A417" s="22"/>
      <c r="B417" s="14" t="s">
        <v>144</v>
      </c>
      <c r="C417" s="5">
        <f>((((((((+C418+C419))))))))</f>
        <v>1100.0999999999999</v>
      </c>
      <c r="D417" s="5">
        <f>((((((((+D418+D419))))))))</f>
        <v>924.37830000000008</v>
      </c>
      <c r="E417" s="5">
        <f>((((((((+E418+E419))))))))</f>
        <v>748.93949999999995</v>
      </c>
    </row>
    <row r="418" spans="1:5">
      <c r="A418" s="23"/>
      <c r="B418" s="16" t="s">
        <v>11</v>
      </c>
      <c r="C418" s="6">
        <v>1100.0999999999999</v>
      </c>
      <c r="D418" s="6">
        <v>924.37830000000008</v>
      </c>
      <c r="E418" s="6">
        <v>748.93949999999995</v>
      </c>
    </row>
    <row r="419" spans="1:5">
      <c r="A419" s="23"/>
      <c r="B419" s="16" t="s">
        <v>12</v>
      </c>
      <c r="C419" s="6">
        <v>0</v>
      </c>
      <c r="D419" s="6">
        <v>0</v>
      </c>
      <c r="E419" s="6">
        <v>0</v>
      </c>
    </row>
    <row r="420" spans="1:5">
      <c r="A420" s="22"/>
      <c r="B420" s="14" t="s">
        <v>145</v>
      </c>
      <c r="C420" s="5">
        <f>((((((((+C421+C422))))))))</f>
        <v>3166.9</v>
      </c>
      <c r="D420" s="5">
        <f>((((((((+D421+D422))))))))</f>
        <v>1163.3900000000001</v>
      </c>
      <c r="E420" s="5">
        <f>((((((((+E421+E422))))))))</f>
        <v>540.702</v>
      </c>
    </row>
    <row r="421" spans="1:5">
      <c r="A421" s="23"/>
      <c r="B421" s="16" t="s">
        <v>11</v>
      </c>
      <c r="C421" s="6">
        <v>3166.9</v>
      </c>
      <c r="D421" s="6">
        <v>1163.3900000000001</v>
      </c>
      <c r="E421" s="6">
        <v>540.702</v>
      </c>
    </row>
    <row r="422" spans="1:5">
      <c r="A422" s="23"/>
      <c r="B422" s="16" t="s">
        <v>12</v>
      </c>
      <c r="C422" s="6">
        <v>0</v>
      </c>
      <c r="D422" s="6">
        <v>0</v>
      </c>
      <c r="E422" s="6">
        <v>0</v>
      </c>
    </row>
    <row r="423" spans="1:5">
      <c r="A423" s="22"/>
      <c r="B423" s="14" t="s">
        <v>146</v>
      </c>
      <c r="C423" s="5">
        <f>((((((((+C424+C425))))))))</f>
        <v>13536.214161999998</v>
      </c>
      <c r="D423" s="5">
        <f>((((((((+D424+D425))))))))</f>
        <v>3516.3014500000004</v>
      </c>
      <c r="E423" s="5">
        <f>((((((((+E424+E425))))))))</f>
        <v>3516.3014500000004</v>
      </c>
    </row>
    <row r="424" spans="1:5">
      <c r="A424" s="23"/>
      <c r="B424" s="16" t="s">
        <v>11</v>
      </c>
      <c r="C424" s="6">
        <v>13536.214161999998</v>
      </c>
      <c r="D424" s="6">
        <v>3516.3014500000004</v>
      </c>
      <c r="E424" s="6">
        <v>3516.3014500000004</v>
      </c>
    </row>
    <row r="425" spans="1:5">
      <c r="A425" s="23"/>
      <c r="B425" s="16" t="s">
        <v>12</v>
      </c>
      <c r="C425" s="6">
        <v>0</v>
      </c>
      <c r="D425" s="6">
        <v>0</v>
      </c>
      <c r="E425" s="6">
        <v>0</v>
      </c>
    </row>
    <row r="426" spans="1:5">
      <c r="A426" s="26" t="s">
        <v>147</v>
      </c>
      <c r="B426" s="18"/>
      <c r="C426" s="4">
        <f>((((+C427+C430+C433+C436+C439+C442+C445+C448))))</f>
        <v>10088186.229990002</v>
      </c>
      <c r="D426" s="4">
        <f t="shared" ref="D426:E426" si="21">((((+D427+D430+D433+D436+D439+D442+D445+D448))))</f>
        <v>6329052.4413313959</v>
      </c>
      <c r="E426" s="4">
        <f t="shared" si="21"/>
        <v>6274525.003480277</v>
      </c>
    </row>
    <row r="427" spans="1:5">
      <c r="A427" s="22"/>
      <c r="B427" s="14" t="s">
        <v>16</v>
      </c>
      <c r="C427" s="5">
        <f>((((((((+C428+C429))))))))</f>
        <v>355907.79098000005</v>
      </c>
      <c r="D427" s="5">
        <f>((((((((+D428+D429))))))))</f>
        <v>122212.1165</v>
      </c>
      <c r="E427" s="5">
        <f>((((((((+E428+E429))))))))</f>
        <v>116676.29921</v>
      </c>
    </row>
    <row r="428" spans="1:5">
      <c r="A428" s="23"/>
      <c r="B428" s="16" t="s">
        <v>11</v>
      </c>
      <c r="C428" s="6">
        <v>137653.33698000002</v>
      </c>
      <c r="D428" s="6">
        <v>60238.675499999998</v>
      </c>
      <c r="E428" s="6">
        <v>54702.858209999999</v>
      </c>
    </row>
    <row r="429" spans="1:5">
      <c r="A429" s="23"/>
      <c r="B429" s="16" t="s">
        <v>12</v>
      </c>
      <c r="C429" s="6">
        <v>218254.454</v>
      </c>
      <c r="D429" s="6">
        <v>61973.440999999999</v>
      </c>
      <c r="E429" s="6">
        <v>61973.440999999999</v>
      </c>
    </row>
    <row r="430" spans="1:5">
      <c r="A430" s="22"/>
      <c r="B430" s="14" t="s">
        <v>148</v>
      </c>
      <c r="C430" s="5">
        <f>((((((((+C431+C432))))))))</f>
        <v>9207241.0172800012</v>
      </c>
      <c r="D430" s="5">
        <f>((((((((+D431+D432))))))))</f>
        <v>6089738.3739211187</v>
      </c>
      <c r="E430" s="5">
        <f>((((((((+E431+E432))))))))</f>
        <v>6053419.65986</v>
      </c>
    </row>
    <row r="431" spans="1:5">
      <c r="A431" s="23"/>
      <c r="B431" s="16" t="s">
        <v>11</v>
      </c>
      <c r="C431" s="6">
        <v>3944438.4668499995</v>
      </c>
      <c r="D431" s="6">
        <v>1534222.7390175001</v>
      </c>
      <c r="E431" s="6">
        <v>1513778.0601700002</v>
      </c>
    </row>
    <row r="432" spans="1:5">
      <c r="A432" s="23"/>
      <c r="B432" s="16" t="s">
        <v>12</v>
      </c>
      <c r="C432" s="6">
        <v>5262802.5504300008</v>
      </c>
      <c r="D432" s="6">
        <v>4555515.6349036191</v>
      </c>
      <c r="E432" s="6">
        <v>4539641.5996899996</v>
      </c>
    </row>
    <row r="433" spans="1:5">
      <c r="A433" s="22"/>
      <c r="B433" s="14" t="s">
        <v>149</v>
      </c>
      <c r="C433" s="5">
        <f>((((((((+C434+C435))))))))</f>
        <v>35722.273879999993</v>
      </c>
      <c r="D433" s="5">
        <f>((((((((+D434+D435))))))))</f>
        <v>7340</v>
      </c>
      <c r="E433" s="5">
        <f>((((((((+E434+E435))))))))</f>
        <v>4430.9184999999998</v>
      </c>
    </row>
    <row r="434" spans="1:5">
      <c r="A434" s="23"/>
      <c r="B434" s="16" t="s">
        <v>11</v>
      </c>
      <c r="C434" s="6">
        <v>35722.273879999993</v>
      </c>
      <c r="D434" s="6">
        <v>7340</v>
      </c>
      <c r="E434" s="6">
        <v>4430.9184999999998</v>
      </c>
    </row>
    <row r="435" spans="1:5">
      <c r="A435" s="23"/>
      <c r="B435" s="16" t="s">
        <v>12</v>
      </c>
      <c r="C435" s="6">
        <v>0</v>
      </c>
      <c r="D435" s="6">
        <v>0</v>
      </c>
      <c r="E435" s="6">
        <v>0</v>
      </c>
    </row>
    <row r="436" spans="1:5">
      <c r="A436" s="22"/>
      <c r="B436" s="14" t="s">
        <v>150</v>
      </c>
      <c r="C436" s="5">
        <f>((((((((+C437+C438))))))))</f>
        <v>90190.106</v>
      </c>
      <c r="D436" s="5">
        <f>((((((((+D437+D438))))))))</f>
        <v>32524.789000000001</v>
      </c>
      <c r="E436" s="5">
        <f>((((((((+E437+E438))))))))</f>
        <v>32127.88</v>
      </c>
    </row>
    <row r="437" spans="1:5">
      <c r="A437" s="23"/>
      <c r="B437" s="16" t="s">
        <v>11</v>
      </c>
      <c r="C437" s="6">
        <v>90190.106</v>
      </c>
      <c r="D437" s="6">
        <v>32524.789000000001</v>
      </c>
      <c r="E437" s="6">
        <v>32127.88</v>
      </c>
    </row>
    <row r="438" spans="1:5">
      <c r="A438" s="23"/>
      <c r="B438" s="16" t="s">
        <v>12</v>
      </c>
      <c r="C438" s="6">
        <v>0</v>
      </c>
      <c r="D438" s="6">
        <v>0</v>
      </c>
      <c r="E438" s="6">
        <v>0</v>
      </c>
    </row>
    <row r="439" spans="1:5">
      <c r="A439" s="22"/>
      <c r="B439" s="14" t="s">
        <v>151</v>
      </c>
      <c r="C439" s="5">
        <f>((((((((+C440+C441))))))))</f>
        <v>95645.510570000013</v>
      </c>
      <c r="D439" s="5">
        <f>((((((((+D440+D441))))))))</f>
        <v>15231.586509999999</v>
      </c>
      <c r="E439" s="5">
        <f>((((((((+E440+E441))))))))</f>
        <v>15231.586510000001</v>
      </c>
    </row>
    <row r="440" spans="1:5">
      <c r="A440" s="23"/>
      <c r="B440" s="16" t="s">
        <v>11</v>
      </c>
      <c r="C440" s="6">
        <v>95645.510570000013</v>
      </c>
      <c r="D440" s="6">
        <v>15231.586509999999</v>
      </c>
      <c r="E440" s="6">
        <v>15231.586510000001</v>
      </c>
    </row>
    <row r="441" spans="1:5">
      <c r="A441" s="23"/>
      <c r="B441" s="16" t="s">
        <v>12</v>
      </c>
      <c r="C441" s="6">
        <v>0</v>
      </c>
      <c r="D441" s="6">
        <v>0</v>
      </c>
      <c r="E441" s="6">
        <v>0</v>
      </c>
    </row>
    <row r="442" spans="1:5">
      <c r="A442" s="22"/>
      <c r="B442" s="14" t="s">
        <v>152</v>
      </c>
      <c r="C442" s="5">
        <f>((((((((+C443+C444))))))))</f>
        <v>273909.46300000005</v>
      </c>
      <c r="D442" s="5">
        <f>((((((((+D443+D444))))))))</f>
        <v>58967.258000000002</v>
      </c>
      <c r="E442" s="5">
        <f>((((((((+E443+E444))))))))</f>
        <v>49600.341999999997</v>
      </c>
    </row>
    <row r="443" spans="1:5">
      <c r="A443" s="23"/>
      <c r="B443" s="16" t="s">
        <v>11</v>
      </c>
      <c r="C443" s="6">
        <v>273042.63900000002</v>
      </c>
      <c r="D443" s="6">
        <v>58100.434000000001</v>
      </c>
      <c r="E443" s="6">
        <v>48733.517999999996</v>
      </c>
    </row>
    <row r="444" spans="1:5">
      <c r="A444" s="23"/>
      <c r="B444" s="16" t="s">
        <v>12</v>
      </c>
      <c r="C444" s="6">
        <v>866.82399999999996</v>
      </c>
      <c r="D444" s="6">
        <v>866.82399999999996</v>
      </c>
      <c r="E444" s="6">
        <v>866.82399999999996</v>
      </c>
    </row>
    <row r="445" spans="1:5">
      <c r="A445" s="22"/>
      <c r="B445" s="14" t="s">
        <v>153</v>
      </c>
      <c r="C445" s="5">
        <f>((((((((+C446+C447))))))))</f>
        <v>6737.7463799999996</v>
      </c>
      <c r="D445" s="5">
        <f>((((((((+D446+D447))))))))</f>
        <v>1815.832890277778</v>
      </c>
      <c r="E445" s="5">
        <f>((((((((+E446+E447))))))))</f>
        <v>1815.832890277778</v>
      </c>
    </row>
    <row r="446" spans="1:5">
      <c r="A446" s="23"/>
      <c r="B446" s="16" t="s">
        <v>11</v>
      </c>
      <c r="C446" s="6">
        <v>6737.7463799999996</v>
      </c>
      <c r="D446" s="6">
        <v>1815.832890277778</v>
      </c>
      <c r="E446" s="6">
        <v>1815.832890277778</v>
      </c>
    </row>
    <row r="447" spans="1:5">
      <c r="A447" s="23"/>
      <c r="B447" s="16" t="s">
        <v>12</v>
      </c>
      <c r="C447" s="6">
        <v>0</v>
      </c>
      <c r="D447" s="6">
        <v>0</v>
      </c>
      <c r="E447" s="6">
        <v>0</v>
      </c>
    </row>
    <row r="448" spans="1:5">
      <c r="A448" s="22"/>
      <c r="B448" s="14" t="s">
        <v>154</v>
      </c>
      <c r="C448" s="5">
        <f>((((((((+C449+C450))))))))</f>
        <v>22832.321899999995</v>
      </c>
      <c r="D448" s="5">
        <f>((((((((+D449+D450))))))))</f>
        <v>1222.48451</v>
      </c>
      <c r="E448" s="5">
        <f>((((((((+E449+E450))))))))</f>
        <v>1222.48451</v>
      </c>
    </row>
    <row r="449" spans="1:5">
      <c r="A449" s="23"/>
      <c r="B449" s="16" t="s">
        <v>11</v>
      </c>
      <c r="C449" s="6">
        <v>22832.321899999995</v>
      </c>
      <c r="D449" s="6">
        <v>1222.48451</v>
      </c>
      <c r="E449" s="6">
        <v>1222.48451</v>
      </c>
    </row>
    <row r="450" spans="1:5">
      <c r="A450" s="23"/>
      <c r="B450" s="16" t="s">
        <v>12</v>
      </c>
      <c r="C450" s="6">
        <v>0</v>
      </c>
      <c r="D450" s="6">
        <v>0</v>
      </c>
      <c r="E450" s="6">
        <v>0</v>
      </c>
    </row>
    <row r="451" spans="1:5">
      <c r="A451" s="26" t="s">
        <v>155</v>
      </c>
      <c r="B451" s="18"/>
      <c r="C451" s="5">
        <f>(+C452+C455+C458+C461+C464+C467+C470+C473+C476+C479)</f>
        <v>8968130.1591699999</v>
      </c>
      <c r="D451" s="5">
        <f t="shared" ref="D451:E451" si="22">(+D452+D455+D458+D461+D464+D467+D470+D473+D476+D479)</f>
        <v>2325268.3196299975</v>
      </c>
      <c r="E451" s="5">
        <f t="shared" si="22"/>
        <v>1619645.86628</v>
      </c>
    </row>
    <row r="452" spans="1:5">
      <c r="A452" s="22"/>
      <c r="B452" s="14" t="s">
        <v>16</v>
      </c>
      <c r="C452" s="5">
        <f>((((((((+C453+C454))))))))</f>
        <v>4293.9961000000003</v>
      </c>
      <c r="D452" s="5">
        <f>((((((((+D453+D454))))))))</f>
        <v>1734.5763699999995</v>
      </c>
      <c r="E452" s="5">
        <f>((((((((+E453+E454))))))))</f>
        <v>1717.9661199999996</v>
      </c>
    </row>
    <row r="453" spans="1:5">
      <c r="A453" s="23"/>
      <c r="B453" s="16" t="s">
        <v>11</v>
      </c>
      <c r="C453" s="6">
        <v>4293.9961000000003</v>
      </c>
      <c r="D453" s="6">
        <v>1734.5763699999995</v>
      </c>
      <c r="E453" s="6">
        <v>1717.9661199999996</v>
      </c>
    </row>
    <row r="454" spans="1:5">
      <c r="A454" s="23"/>
      <c r="B454" s="16" t="s">
        <v>12</v>
      </c>
      <c r="C454" s="6">
        <v>0</v>
      </c>
      <c r="D454" s="6">
        <v>0</v>
      </c>
      <c r="E454" s="6">
        <v>0</v>
      </c>
    </row>
    <row r="455" spans="1:5">
      <c r="A455" s="22"/>
      <c r="B455" s="14" t="s">
        <v>156</v>
      </c>
      <c r="C455" s="5">
        <f>((((((((+C456+C457))))))))</f>
        <v>16147.2</v>
      </c>
      <c r="D455" s="5">
        <f>((((((((+D456+D457))))))))</f>
        <v>782.01188999999988</v>
      </c>
      <c r="E455" s="5">
        <f>((((((((+E456+E457))))))))</f>
        <v>776.36142000000007</v>
      </c>
    </row>
    <row r="456" spans="1:5">
      <c r="A456" s="23"/>
      <c r="B456" s="16" t="s">
        <v>11</v>
      </c>
      <c r="C456" s="6">
        <v>16147.2</v>
      </c>
      <c r="D456" s="6">
        <v>782.01188999999988</v>
      </c>
      <c r="E456" s="6">
        <v>776.36142000000007</v>
      </c>
    </row>
    <row r="457" spans="1:5">
      <c r="A457" s="23"/>
      <c r="B457" s="16" t="s">
        <v>12</v>
      </c>
      <c r="C457" s="6">
        <v>0</v>
      </c>
      <c r="D457" s="6">
        <v>0</v>
      </c>
      <c r="E457" s="6">
        <v>0</v>
      </c>
    </row>
    <row r="458" spans="1:5">
      <c r="A458" s="22"/>
      <c r="B458" s="14" t="s">
        <v>157</v>
      </c>
      <c r="C458" s="5">
        <f>((((((((+C459+C460))))))))</f>
        <v>4003.9</v>
      </c>
      <c r="D458" s="5">
        <f>((((((((+D459+D460))))))))</f>
        <v>4003.9</v>
      </c>
      <c r="E458" s="5">
        <f>((((((((+E459+E460))))))))</f>
        <v>2942.1300200000001</v>
      </c>
    </row>
    <row r="459" spans="1:5">
      <c r="A459" s="23"/>
      <c r="B459" s="16" t="s">
        <v>11</v>
      </c>
      <c r="C459" s="6">
        <v>4003.9</v>
      </c>
      <c r="D459" s="6">
        <v>4003.9</v>
      </c>
      <c r="E459" s="6">
        <v>2942.1300200000001</v>
      </c>
    </row>
    <row r="460" spans="1:5">
      <c r="A460" s="23"/>
      <c r="B460" s="16" t="s">
        <v>12</v>
      </c>
      <c r="C460" s="6">
        <v>0</v>
      </c>
      <c r="D460" s="6">
        <v>0</v>
      </c>
      <c r="E460" s="6">
        <v>0</v>
      </c>
    </row>
    <row r="461" spans="1:5">
      <c r="A461" s="22"/>
      <c r="B461" s="14" t="s">
        <v>158</v>
      </c>
      <c r="C461" s="5">
        <f>((((((((+C462+C463))))))))</f>
        <v>1429428.5</v>
      </c>
      <c r="D461" s="5">
        <f>((((((((+D462+D463))))))))</f>
        <v>187477.62711000003</v>
      </c>
      <c r="E461" s="5">
        <f>((((((((+E462+E463))))))))</f>
        <v>187477.62700000001</v>
      </c>
    </row>
    <row r="462" spans="1:5">
      <c r="A462" s="23"/>
      <c r="B462" s="16" t="s">
        <v>11</v>
      </c>
      <c r="C462" s="6">
        <v>1324232.8999999999</v>
      </c>
      <c r="D462" s="6">
        <v>144578.61911000003</v>
      </c>
      <c r="E462" s="6">
        <v>144578.61900000001</v>
      </c>
    </row>
    <row r="463" spans="1:5">
      <c r="A463" s="23"/>
      <c r="B463" s="16" t="s">
        <v>12</v>
      </c>
      <c r="C463" s="6">
        <v>105195.6</v>
      </c>
      <c r="D463" s="6">
        <v>42899.008000000002</v>
      </c>
      <c r="E463" s="6">
        <v>42899.008000000002</v>
      </c>
    </row>
    <row r="464" spans="1:5">
      <c r="A464" s="22"/>
      <c r="B464" s="14" t="s">
        <v>159</v>
      </c>
      <c r="C464" s="5">
        <f>((((((((+C465+C466))))))))</f>
        <v>17694.3</v>
      </c>
      <c r="D464" s="5">
        <f>((((((((+D465+D466))))))))</f>
        <v>8015.2380000000003</v>
      </c>
      <c r="E464" s="5">
        <f>((((((((+E465+E466))))))))</f>
        <v>7225.0919999999996</v>
      </c>
    </row>
    <row r="465" spans="1:5">
      <c r="A465" s="23"/>
      <c r="B465" s="16" t="s">
        <v>11</v>
      </c>
      <c r="C465" s="6">
        <v>17694.3</v>
      </c>
      <c r="D465" s="6">
        <v>8015.2380000000003</v>
      </c>
      <c r="E465" s="6">
        <v>7225.0919999999996</v>
      </c>
    </row>
    <row r="466" spans="1:5">
      <c r="A466" s="23"/>
      <c r="B466" s="16" t="s">
        <v>12</v>
      </c>
      <c r="C466" s="6">
        <v>0</v>
      </c>
      <c r="D466" s="6">
        <v>0</v>
      </c>
      <c r="E466" s="6">
        <v>0</v>
      </c>
    </row>
    <row r="467" spans="1:5">
      <c r="A467" s="22"/>
      <c r="B467" s="14" t="s">
        <v>160</v>
      </c>
      <c r="C467" s="5">
        <f>((((((((+C468+C469))))))))</f>
        <v>292473</v>
      </c>
      <c r="D467" s="5">
        <f>((((((((+D468+D469))))))))</f>
        <v>92986.932000000001</v>
      </c>
      <c r="E467" s="5">
        <f>((((((((+E468+E469))))))))</f>
        <v>72360.660999999993</v>
      </c>
    </row>
    <row r="468" spans="1:5">
      <c r="A468" s="23"/>
      <c r="B468" s="16" t="s">
        <v>11</v>
      </c>
      <c r="C468" s="6">
        <v>275492.8</v>
      </c>
      <c r="D468" s="6">
        <v>92986.932000000001</v>
      </c>
      <c r="E468" s="6">
        <v>72360.660999999993</v>
      </c>
    </row>
    <row r="469" spans="1:5">
      <c r="A469" s="23"/>
      <c r="B469" s="16" t="s">
        <v>12</v>
      </c>
      <c r="C469" s="6">
        <v>16980.2</v>
      </c>
      <c r="D469" s="6">
        <v>0</v>
      </c>
      <c r="E469" s="6">
        <v>0</v>
      </c>
    </row>
    <row r="470" spans="1:5">
      <c r="A470" s="22"/>
      <c r="B470" s="14" t="s">
        <v>161</v>
      </c>
      <c r="C470" s="5">
        <f>((((((((+C471+C472))))))))</f>
        <v>7162498.7630700003</v>
      </c>
      <c r="D470" s="5">
        <f>((((((((+D471+D472))))))))</f>
        <v>2023961.6735799974</v>
      </c>
      <c r="E470" s="5">
        <f>((((((((+E471+E472))))))))</f>
        <v>1341219.07005</v>
      </c>
    </row>
    <row r="471" spans="1:5">
      <c r="A471" s="23"/>
      <c r="B471" s="16" t="s">
        <v>11</v>
      </c>
      <c r="C471" s="6">
        <v>3776900.6746</v>
      </c>
      <c r="D471" s="6">
        <v>961778.16139999987</v>
      </c>
      <c r="E471" s="6">
        <v>526131.18063999992</v>
      </c>
    </row>
    <row r="472" spans="1:5">
      <c r="A472" s="23"/>
      <c r="B472" s="16" t="s">
        <v>12</v>
      </c>
      <c r="C472" s="6">
        <v>3385598.0884700003</v>
      </c>
      <c r="D472" s="6">
        <v>1062183.5121799975</v>
      </c>
      <c r="E472" s="6">
        <v>815087.88941000006</v>
      </c>
    </row>
    <row r="473" spans="1:5">
      <c r="A473" s="22"/>
      <c r="B473" s="14" t="s">
        <v>162</v>
      </c>
      <c r="C473" s="5">
        <f>((((((((+C474+C475))))))))</f>
        <v>25314.799999999999</v>
      </c>
      <c r="D473" s="5">
        <f>((((((((+D474+D475))))))))</f>
        <v>4882.9211499999992</v>
      </c>
      <c r="E473" s="5">
        <f>((((((((+E474+E475))))))))</f>
        <v>4882.9211499999992</v>
      </c>
    </row>
    <row r="474" spans="1:5">
      <c r="A474" s="23"/>
      <c r="B474" s="16" t="s">
        <v>11</v>
      </c>
      <c r="C474" s="6">
        <v>5314.8</v>
      </c>
      <c r="D474" s="6">
        <v>4882.9211499999992</v>
      </c>
      <c r="E474" s="6">
        <v>4882.9211499999992</v>
      </c>
    </row>
    <row r="475" spans="1:5">
      <c r="A475" s="23"/>
      <c r="B475" s="16" t="s">
        <v>12</v>
      </c>
      <c r="C475" s="30">
        <v>20000</v>
      </c>
      <c r="D475" s="6">
        <v>0</v>
      </c>
      <c r="E475" s="6">
        <v>0</v>
      </c>
    </row>
    <row r="476" spans="1:5">
      <c r="A476" s="22"/>
      <c r="B476" s="14" t="s">
        <v>163</v>
      </c>
      <c r="C476" s="5">
        <f>((((((((+C477+C478))))))))</f>
        <v>16147.2</v>
      </c>
      <c r="D476" s="5">
        <f>((((((((+D477+D478))))))))</f>
        <v>1388.4015300000001</v>
      </c>
      <c r="E476" s="5">
        <f>((((((((+E477+E478))))))))</f>
        <v>1020.6787399999999</v>
      </c>
    </row>
    <row r="477" spans="1:5">
      <c r="A477" s="23"/>
      <c r="B477" s="16" t="s">
        <v>11</v>
      </c>
      <c r="C477" s="6">
        <v>16147.2</v>
      </c>
      <c r="D477" s="6">
        <v>1388.4015300000001</v>
      </c>
      <c r="E477" s="6">
        <v>1020.6787399999999</v>
      </c>
    </row>
    <row r="478" spans="1:5">
      <c r="A478" s="23"/>
      <c r="B478" s="16" t="s">
        <v>12</v>
      </c>
      <c r="C478" s="6">
        <v>0</v>
      </c>
      <c r="D478" s="6">
        <v>0</v>
      </c>
      <c r="E478" s="6">
        <v>0</v>
      </c>
    </row>
    <row r="479" spans="1:5">
      <c r="A479" s="23"/>
      <c r="B479" s="14" t="s">
        <v>164</v>
      </c>
      <c r="C479" s="5">
        <f t="shared" ref="C479:E479" si="23">((((((((+C480+C481))))))))</f>
        <v>128.5</v>
      </c>
      <c r="D479" s="5">
        <f t="shared" si="23"/>
        <v>35.037999999999997</v>
      </c>
      <c r="E479" s="5">
        <f t="shared" si="23"/>
        <v>23.358779999999999</v>
      </c>
    </row>
    <row r="480" spans="1:5">
      <c r="A480" s="23"/>
      <c r="B480" s="16" t="s">
        <v>11</v>
      </c>
      <c r="C480" s="6">
        <v>128.5</v>
      </c>
      <c r="D480" s="6">
        <v>35.037999999999997</v>
      </c>
      <c r="E480" s="6">
        <v>23.358779999999999</v>
      </c>
    </row>
    <row r="481" spans="1:5">
      <c r="A481" s="23"/>
      <c r="B481" s="16" t="s">
        <v>12</v>
      </c>
      <c r="C481" s="6">
        <v>0</v>
      </c>
      <c r="D481" s="6">
        <v>0</v>
      </c>
      <c r="E481" s="6">
        <v>0</v>
      </c>
    </row>
    <row r="482" spans="1:5">
      <c r="A482" s="26" t="s">
        <v>165</v>
      </c>
      <c r="B482" s="18"/>
      <c r="C482" s="4">
        <f>(C483+C486+C489+C492+C495)</f>
        <v>357364.27754200011</v>
      </c>
      <c r="D482" s="4">
        <f t="shared" ref="D482:E482" si="24">(D483+D486+D489+D492+D495)</f>
        <v>286887.36337200005</v>
      </c>
      <c r="E482" s="4">
        <f t="shared" si="24"/>
        <v>270903.82832000009</v>
      </c>
    </row>
    <row r="483" spans="1:5">
      <c r="A483" s="22"/>
      <c r="B483" s="14" t="s">
        <v>16</v>
      </c>
      <c r="C483" s="5">
        <f>((((((((+C484+C485))))))))</f>
        <v>261771.37969200005</v>
      </c>
      <c r="D483" s="5">
        <f>((((((((+D484+D485))))))))</f>
        <v>261771.37969200005</v>
      </c>
      <c r="E483" s="5">
        <f>((((((((+E484+E485))))))))</f>
        <v>249000.53534000003</v>
      </c>
    </row>
    <row r="484" spans="1:5">
      <c r="A484" s="23"/>
      <c r="B484" s="16" t="s">
        <v>11</v>
      </c>
      <c r="C484" s="6">
        <v>261771.37969200005</v>
      </c>
      <c r="D484" s="6">
        <v>261771.37969200005</v>
      </c>
      <c r="E484" s="6">
        <v>249000.53534000003</v>
      </c>
    </row>
    <row r="485" spans="1:5">
      <c r="A485" s="23"/>
      <c r="B485" s="16" t="s">
        <v>12</v>
      </c>
      <c r="C485" s="6">
        <v>0</v>
      </c>
      <c r="D485" s="6">
        <v>0</v>
      </c>
      <c r="E485" s="6">
        <v>0</v>
      </c>
    </row>
    <row r="486" spans="1:5">
      <c r="A486" s="22"/>
      <c r="B486" s="14" t="s">
        <v>166</v>
      </c>
      <c r="C486" s="5">
        <f>((((((((+C487+C488))))))))</f>
        <v>16782.196600000003</v>
      </c>
      <c r="D486" s="5">
        <f>((((((((+D487+D488))))))))</f>
        <v>5690.8622300000006</v>
      </c>
      <c r="E486" s="5">
        <f>((((((((+E487+E488))))))))</f>
        <v>4475.4324300000017</v>
      </c>
    </row>
    <row r="487" spans="1:5">
      <c r="A487" s="23"/>
      <c r="B487" s="16" t="s">
        <v>11</v>
      </c>
      <c r="C487" s="8">
        <v>16782.196600000003</v>
      </c>
      <c r="D487" s="31">
        <v>5690.8622300000006</v>
      </c>
      <c r="E487" s="31">
        <v>4475.4324300000017</v>
      </c>
    </row>
    <row r="488" spans="1:5">
      <c r="A488" s="23"/>
      <c r="B488" s="16" t="s">
        <v>12</v>
      </c>
      <c r="C488" s="6">
        <v>0</v>
      </c>
      <c r="D488" s="6">
        <v>0</v>
      </c>
      <c r="E488" s="6">
        <v>0</v>
      </c>
    </row>
    <row r="489" spans="1:5">
      <c r="A489" s="22"/>
      <c r="B489" s="14" t="s">
        <v>167</v>
      </c>
      <c r="C489" s="5">
        <f>((((((((+C490+C491))))))))</f>
        <v>76506.475000000006</v>
      </c>
      <c r="D489" s="5">
        <f>((((((((+D490+D491))))))))</f>
        <v>17739.035</v>
      </c>
      <c r="E489" s="5">
        <f>((((((((+E490+E491))))))))</f>
        <v>15748.205</v>
      </c>
    </row>
    <row r="490" spans="1:5">
      <c r="A490" s="23"/>
      <c r="B490" s="16" t="s">
        <v>11</v>
      </c>
      <c r="C490" s="6">
        <v>76506.475000000006</v>
      </c>
      <c r="D490" s="6">
        <v>17739.035</v>
      </c>
      <c r="E490" s="6">
        <v>15748.205</v>
      </c>
    </row>
    <row r="491" spans="1:5">
      <c r="A491" s="23"/>
      <c r="B491" s="16" t="s">
        <v>12</v>
      </c>
      <c r="C491" s="6">
        <v>0</v>
      </c>
      <c r="D491" s="6">
        <v>0</v>
      </c>
      <c r="E491" s="6">
        <v>0</v>
      </c>
    </row>
    <row r="492" spans="1:5" ht="25.5">
      <c r="A492" s="22"/>
      <c r="B492" s="32" t="s">
        <v>168</v>
      </c>
      <c r="C492" s="5">
        <f>((((((((+C493+C494))))))))</f>
        <v>443.43129999999996</v>
      </c>
      <c r="D492" s="5">
        <f>((((((((+D493+D494))))))))</f>
        <v>259.68117999999998</v>
      </c>
      <c r="E492" s="5">
        <f>((((((((+E493+E494))))))))</f>
        <v>259.68117999999998</v>
      </c>
    </row>
    <row r="493" spans="1:5">
      <c r="A493" s="23"/>
      <c r="B493" s="16" t="s">
        <v>11</v>
      </c>
      <c r="C493" s="6">
        <v>443.43129999999996</v>
      </c>
      <c r="D493" s="6">
        <v>259.68117999999998</v>
      </c>
      <c r="E493" s="6">
        <v>259.68117999999998</v>
      </c>
    </row>
    <row r="494" spans="1:5">
      <c r="A494" s="23"/>
      <c r="B494" s="16" t="s">
        <v>12</v>
      </c>
      <c r="C494" s="6">
        <v>0</v>
      </c>
      <c r="D494" s="6">
        <v>0</v>
      </c>
      <c r="E494" s="6">
        <v>0</v>
      </c>
    </row>
    <row r="495" spans="1:5">
      <c r="A495" s="22"/>
      <c r="B495" s="14" t="s">
        <v>169</v>
      </c>
      <c r="C495" s="5">
        <f>((((((((+C496+C497))))))))</f>
        <v>1860.79495</v>
      </c>
      <c r="D495" s="5">
        <f>((((((((+D496+D497))))))))</f>
        <v>1426.40527</v>
      </c>
      <c r="E495" s="5">
        <f>((((((((+E496+E497))))))))</f>
        <v>1419.9743699999999</v>
      </c>
    </row>
    <row r="496" spans="1:5">
      <c r="A496" s="23"/>
      <c r="B496" s="16" t="s">
        <v>11</v>
      </c>
      <c r="C496" s="6">
        <v>1860.79495</v>
      </c>
      <c r="D496" s="6">
        <v>1426.40527</v>
      </c>
      <c r="E496" s="6">
        <v>1419.9743699999999</v>
      </c>
    </row>
    <row r="497" spans="1:5">
      <c r="A497" s="23"/>
      <c r="B497" s="16" t="s">
        <v>12</v>
      </c>
      <c r="C497" s="6">
        <v>0</v>
      </c>
      <c r="D497" s="6">
        <v>0</v>
      </c>
      <c r="E497" s="6">
        <v>0</v>
      </c>
    </row>
    <row r="498" spans="1:5">
      <c r="A498" s="26" t="s">
        <v>170</v>
      </c>
      <c r="B498" s="18"/>
      <c r="C498" s="4">
        <f>(+C499+C502+C505+C508)</f>
        <v>6360678.210136869</v>
      </c>
      <c r="D498" s="4">
        <f t="shared" ref="D498:E498" si="25">(+D499+D502+D505+D508)</f>
        <v>2500967.5070935739</v>
      </c>
      <c r="E498" s="4">
        <f t="shared" si="25"/>
        <v>381325.08468000003</v>
      </c>
    </row>
    <row r="499" spans="1:5">
      <c r="A499" s="22"/>
      <c r="B499" s="14" t="s">
        <v>16</v>
      </c>
      <c r="C499" s="5">
        <f>((((((((+C500+C501))))))))</f>
        <v>26487.985000000001</v>
      </c>
      <c r="D499" s="5">
        <f>((((((((+D500+D501))))))))</f>
        <v>7637.4758900000006</v>
      </c>
      <c r="E499" s="5">
        <f>((((((((+E500+E501))))))))</f>
        <v>7637.4758900000006</v>
      </c>
    </row>
    <row r="500" spans="1:5">
      <c r="A500" s="23"/>
      <c r="B500" s="16" t="s">
        <v>11</v>
      </c>
      <c r="C500" s="6">
        <v>26487.985000000001</v>
      </c>
      <c r="D500" s="6">
        <v>7637.4758900000006</v>
      </c>
      <c r="E500" s="6">
        <v>7637.4758900000006</v>
      </c>
    </row>
    <row r="501" spans="1:5">
      <c r="A501" s="23"/>
      <c r="B501" s="16" t="s">
        <v>12</v>
      </c>
      <c r="C501" s="6">
        <v>0</v>
      </c>
      <c r="D501" s="6">
        <v>0</v>
      </c>
      <c r="E501" s="6">
        <v>0</v>
      </c>
    </row>
    <row r="502" spans="1:5">
      <c r="A502" s="22"/>
      <c r="B502" s="14" t="s">
        <v>171</v>
      </c>
      <c r="C502" s="5">
        <f>((((((((+C503+C504))))))))</f>
        <v>6297917</v>
      </c>
      <c r="D502" s="5">
        <f>((((((((+D503+D504))))))))</f>
        <v>2476162.7999999998</v>
      </c>
      <c r="E502" s="5">
        <f>((((((((+E503+E504))))))))</f>
        <v>365374.5</v>
      </c>
    </row>
    <row r="503" spans="1:5">
      <c r="A503" s="23"/>
      <c r="B503" s="16" t="s">
        <v>11</v>
      </c>
      <c r="C503" s="6">
        <v>202018</v>
      </c>
      <c r="D503" s="6">
        <v>156774.79999999999</v>
      </c>
      <c r="E503" s="6">
        <v>149591.9</v>
      </c>
    </row>
    <row r="504" spans="1:5">
      <c r="A504" s="23"/>
      <c r="B504" s="16" t="s">
        <v>12</v>
      </c>
      <c r="C504" s="6">
        <v>6095899</v>
      </c>
      <c r="D504" s="6">
        <v>2319388</v>
      </c>
      <c r="E504" s="6">
        <v>215782.6</v>
      </c>
    </row>
    <row r="505" spans="1:5">
      <c r="A505" s="22"/>
      <c r="B505" s="14" t="s">
        <v>172</v>
      </c>
      <c r="C505" s="5">
        <f>((((((((+C506+C507))))))))</f>
        <v>31763.892136868628</v>
      </c>
      <c r="D505" s="5">
        <f>((((((((+D506+D507))))))))</f>
        <v>12657.898203573934</v>
      </c>
      <c r="E505" s="5">
        <f>((((((((+E506+E507))))))))</f>
        <v>8313.1087900000002</v>
      </c>
    </row>
    <row r="506" spans="1:5">
      <c r="A506" s="23"/>
      <c r="B506" s="16" t="s">
        <v>11</v>
      </c>
      <c r="C506" s="6">
        <v>31763.892136868628</v>
      </c>
      <c r="D506" s="6">
        <v>12657.898203573934</v>
      </c>
      <c r="E506" s="6">
        <v>8313.1087900000002</v>
      </c>
    </row>
    <row r="507" spans="1:5">
      <c r="A507" s="23"/>
      <c r="B507" s="16" t="s">
        <v>12</v>
      </c>
      <c r="C507" s="6">
        <v>0</v>
      </c>
      <c r="D507" s="6">
        <v>0</v>
      </c>
      <c r="E507" s="6">
        <v>0</v>
      </c>
    </row>
    <row r="508" spans="1:5">
      <c r="A508" s="23"/>
      <c r="B508" s="14" t="s">
        <v>173</v>
      </c>
      <c r="C508" s="5">
        <f>((((((((+C509+C510))))))))</f>
        <v>4509.3329999999996</v>
      </c>
      <c r="D508" s="5">
        <f>((((((((+D509+D510))))))))</f>
        <v>4509.3329999999996</v>
      </c>
      <c r="E508" s="5">
        <f>((((((((+E509+E510))))))))</f>
        <v>0</v>
      </c>
    </row>
    <row r="509" spans="1:5">
      <c r="A509" s="23"/>
      <c r="B509" s="16" t="s">
        <v>11</v>
      </c>
      <c r="C509" s="6">
        <v>4509.3329999999996</v>
      </c>
      <c r="D509" s="6">
        <v>4509.3329999999996</v>
      </c>
      <c r="E509" s="6">
        <v>0</v>
      </c>
    </row>
    <row r="510" spans="1:5">
      <c r="A510" s="23"/>
      <c r="B510" s="16" t="s">
        <v>12</v>
      </c>
      <c r="C510" s="6">
        <v>0</v>
      </c>
      <c r="D510" s="6">
        <v>0</v>
      </c>
      <c r="E510" s="6">
        <v>0</v>
      </c>
    </row>
    <row r="511" spans="1:5">
      <c r="A511" s="26" t="s">
        <v>174</v>
      </c>
      <c r="B511" s="18"/>
      <c r="C511" s="4">
        <f>(+C512)</f>
        <v>482786.87</v>
      </c>
      <c r="D511" s="4">
        <f t="shared" ref="D511:E511" si="26">(+D512)</f>
        <v>482786.87</v>
      </c>
      <c r="E511" s="4">
        <f t="shared" si="26"/>
        <v>176759.07199999999</v>
      </c>
    </row>
    <row r="512" spans="1:5">
      <c r="A512" s="22"/>
      <c r="B512" s="14" t="s">
        <v>16</v>
      </c>
      <c r="C512" s="5">
        <f>((((((((+C513+C514))))))))</f>
        <v>482786.87</v>
      </c>
      <c r="D512" s="5">
        <f>((((((((+D513+D514))))))))</f>
        <v>482786.87</v>
      </c>
      <c r="E512" s="5">
        <f>((((((((+E513+E514))))))))</f>
        <v>176759.07199999999</v>
      </c>
    </row>
    <row r="513" spans="1:5">
      <c r="A513" s="23"/>
      <c r="B513" s="16" t="s">
        <v>11</v>
      </c>
      <c r="C513" s="6">
        <v>482786.87</v>
      </c>
      <c r="D513" s="6">
        <v>482786.87</v>
      </c>
      <c r="E513" s="6">
        <v>176759.07199999999</v>
      </c>
    </row>
    <row r="514" spans="1:5">
      <c r="A514" s="23"/>
      <c r="B514" s="16" t="s">
        <v>12</v>
      </c>
      <c r="C514" s="6">
        <v>0</v>
      </c>
      <c r="D514" s="6">
        <v>0</v>
      </c>
      <c r="E514" s="6">
        <v>0</v>
      </c>
    </row>
    <row r="515" spans="1:5">
      <c r="A515" s="36" t="s">
        <v>175</v>
      </c>
      <c r="B515" s="36"/>
      <c r="C515" s="5">
        <f>(+C516)</f>
        <v>803693.13857000007</v>
      </c>
      <c r="D515" s="5">
        <f t="shared" ref="D515:E515" si="27">(+D516)</f>
        <v>171886.65487999999</v>
      </c>
      <c r="E515" s="5">
        <f t="shared" si="27"/>
        <v>137398.66907</v>
      </c>
    </row>
    <row r="516" spans="1:5">
      <c r="A516" s="22"/>
      <c r="B516" s="14" t="s">
        <v>16</v>
      </c>
      <c r="C516" s="5">
        <f>((((((((+C517+C518))))))))</f>
        <v>803693.13857000007</v>
      </c>
      <c r="D516" s="5">
        <f>((((((((+D517+D518))))))))</f>
        <v>171886.65487999999</v>
      </c>
      <c r="E516" s="5">
        <f>((((((((+E517+E518))))))))</f>
        <v>137398.66907</v>
      </c>
    </row>
    <row r="517" spans="1:5">
      <c r="A517" s="23"/>
      <c r="B517" s="16" t="s">
        <v>11</v>
      </c>
      <c r="C517" s="6">
        <v>803693.13857000007</v>
      </c>
      <c r="D517" s="6">
        <v>171886.65487999999</v>
      </c>
      <c r="E517" s="6">
        <v>137398.66907</v>
      </c>
    </row>
    <row r="518" spans="1:5">
      <c r="A518" s="23"/>
      <c r="B518" s="16" t="s">
        <v>12</v>
      </c>
      <c r="C518" s="6">
        <v>0</v>
      </c>
      <c r="D518" s="6">
        <v>0</v>
      </c>
      <c r="E518" s="6">
        <v>0</v>
      </c>
    </row>
    <row r="519" spans="1:5">
      <c r="A519" s="26" t="s">
        <v>176</v>
      </c>
      <c r="B519" s="14"/>
      <c r="C519" s="5">
        <f>((((+C520))))</f>
        <v>47982.3</v>
      </c>
      <c r="D519" s="5">
        <f t="shared" ref="D519:E519" si="28">((((+D520))))</f>
        <v>7651.6109999999999</v>
      </c>
      <c r="E519" s="5">
        <f t="shared" si="28"/>
        <v>6330.78</v>
      </c>
    </row>
    <row r="520" spans="1:5">
      <c r="A520" s="22"/>
      <c r="B520" s="14" t="s">
        <v>16</v>
      </c>
      <c r="C520" s="5">
        <f>((((((((+C521+C522))))))))</f>
        <v>47982.3</v>
      </c>
      <c r="D520" s="5">
        <f>((((((((+D521+D522))))))))</f>
        <v>7651.6109999999999</v>
      </c>
      <c r="E520" s="5">
        <f>((((((((+E521+E522))))))))</f>
        <v>6330.78</v>
      </c>
    </row>
    <row r="521" spans="1:5">
      <c r="A521" s="23"/>
      <c r="B521" s="16" t="s">
        <v>11</v>
      </c>
      <c r="C521" s="6">
        <v>22860.5</v>
      </c>
      <c r="D521" s="6">
        <v>7651.6109999999999</v>
      </c>
      <c r="E521" s="6">
        <v>6330.78</v>
      </c>
    </row>
    <row r="522" spans="1:5">
      <c r="A522" s="23"/>
      <c r="B522" s="16" t="s">
        <v>12</v>
      </c>
      <c r="C522" s="6">
        <v>25121.8</v>
      </c>
      <c r="D522" s="6">
        <v>0</v>
      </c>
      <c r="E522" s="6">
        <v>0</v>
      </c>
    </row>
    <row r="523" spans="1:5">
      <c r="A523" s="26" t="s">
        <v>177</v>
      </c>
      <c r="B523" s="18"/>
      <c r="C523" s="4">
        <f>((((+C524))))</f>
        <v>31951.5</v>
      </c>
      <c r="D523" s="4">
        <f t="shared" ref="D523:E523" si="29">((((+D524))))</f>
        <v>12268.946661999998</v>
      </c>
      <c r="E523" s="4">
        <f t="shared" si="29"/>
        <v>12116.200432</v>
      </c>
    </row>
    <row r="524" spans="1:5">
      <c r="A524" s="22"/>
      <c r="B524" s="14" t="s">
        <v>16</v>
      </c>
      <c r="C524" s="5">
        <f>((((((((+C525+C526))))))))</f>
        <v>31951.5</v>
      </c>
      <c r="D524" s="5">
        <f>((((((((+D525+D526))))))))</f>
        <v>12268.946661999998</v>
      </c>
      <c r="E524" s="5">
        <f>((((((((+E525+E526))))))))</f>
        <v>12116.200432</v>
      </c>
    </row>
    <row r="525" spans="1:5">
      <c r="A525" s="23"/>
      <c r="B525" s="16" t="s">
        <v>11</v>
      </c>
      <c r="C525" s="6">
        <v>31951.5</v>
      </c>
      <c r="D525" s="6">
        <v>12268.946661999998</v>
      </c>
      <c r="E525" s="6">
        <v>12116.200432</v>
      </c>
    </row>
    <row r="526" spans="1:5">
      <c r="A526" s="23"/>
      <c r="B526" s="16" t="s">
        <v>12</v>
      </c>
      <c r="C526" s="6">
        <v>0</v>
      </c>
      <c r="D526" s="6">
        <v>0</v>
      </c>
      <c r="E526" s="6">
        <v>0</v>
      </c>
    </row>
    <row r="527" spans="1:5">
      <c r="A527" s="26" t="s">
        <v>178</v>
      </c>
      <c r="B527" s="14"/>
      <c r="C527" s="5">
        <f>((((+C528))))</f>
        <v>215487.79657000003</v>
      </c>
      <c r="D527" s="5">
        <f t="shared" ref="D527:E527" si="30">((((+D528))))</f>
        <v>85905.696050000057</v>
      </c>
      <c r="E527" s="5">
        <f t="shared" si="30"/>
        <v>49686.902790000044</v>
      </c>
    </row>
    <row r="528" spans="1:5">
      <c r="A528" s="22"/>
      <c r="B528" s="14" t="s">
        <v>16</v>
      </c>
      <c r="C528" s="5">
        <f>((((((((+C529+C530))))))))</f>
        <v>215487.79657000003</v>
      </c>
      <c r="D528" s="5">
        <f>((((((((+D529+D530))))))))</f>
        <v>85905.696050000057</v>
      </c>
      <c r="E528" s="5">
        <f>((((((((+E529+E530))))))))</f>
        <v>49686.902790000044</v>
      </c>
    </row>
    <row r="529" spans="1:5">
      <c r="A529" s="23"/>
      <c r="B529" s="16" t="s">
        <v>11</v>
      </c>
      <c r="C529" s="6">
        <v>187833.35954000003</v>
      </c>
      <c r="D529" s="6">
        <v>80751.259020000056</v>
      </c>
      <c r="E529" s="6">
        <v>44932.166220000043</v>
      </c>
    </row>
    <row r="530" spans="1:5">
      <c r="A530" s="23"/>
      <c r="B530" s="16" t="s">
        <v>12</v>
      </c>
      <c r="C530" s="6">
        <v>27654.437030000001</v>
      </c>
      <c r="D530" s="6">
        <v>5154.4370299999991</v>
      </c>
      <c r="E530" s="6">
        <v>4754.73657</v>
      </c>
    </row>
    <row r="531" spans="1:5">
      <c r="A531" s="26" t="s">
        <v>179</v>
      </c>
      <c r="B531" s="14"/>
      <c r="C531" s="5">
        <f>((((+C532))))</f>
        <v>84820.701629999996</v>
      </c>
      <c r="D531" s="5">
        <f t="shared" ref="D531:E531" si="31">((((+D532))))</f>
        <v>11466.868629999999</v>
      </c>
      <c r="E531" s="5">
        <f t="shared" si="31"/>
        <v>6296.0949700000001</v>
      </c>
    </row>
    <row r="532" spans="1:5">
      <c r="A532" s="22"/>
      <c r="B532" s="14" t="s">
        <v>16</v>
      </c>
      <c r="C532" s="5">
        <f>((((((((+C533+C534))))))))</f>
        <v>84820.701629999996</v>
      </c>
      <c r="D532" s="5">
        <f>((((((((+D533+D534))))))))</f>
        <v>11466.868629999999</v>
      </c>
      <c r="E532" s="5">
        <f>((((((((+E533+E534))))))))</f>
        <v>6296.0949700000001</v>
      </c>
    </row>
    <row r="533" spans="1:5">
      <c r="A533" s="23"/>
      <c r="B533" s="16" t="s">
        <v>11</v>
      </c>
      <c r="C533" s="6">
        <v>84820.701629999996</v>
      </c>
      <c r="D533" s="6">
        <v>11466.868629999999</v>
      </c>
      <c r="E533" s="6">
        <v>6296.0949700000001</v>
      </c>
    </row>
    <row r="534" spans="1:5">
      <c r="A534" s="23"/>
      <c r="B534" s="16" t="s">
        <v>12</v>
      </c>
      <c r="C534" s="6">
        <v>0</v>
      </c>
      <c r="D534" s="6">
        <v>0</v>
      </c>
      <c r="E534" s="6">
        <v>0</v>
      </c>
    </row>
    <row r="535" spans="1:5">
      <c r="A535" s="26" t="s">
        <v>180</v>
      </c>
      <c r="B535" s="14"/>
      <c r="C535" s="5">
        <f>((((+C536))))</f>
        <v>11255815.699999999</v>
      </c>
      <c r="D535" s="5">
        <f t="shared" ref="D535:E535" si="32">((((+D536))))</f>
        <v>870035.82754000009</v>
      </c>
      <c r="E535" s="5">
        <f t="shared" si="32"/>
        <v>492397.55712999997</v>
      </c>
    </row>
    <row r="536" spans="1:5">
      <c r="A536" s="22"/>
      <c r="B536" s="14" t="s">
        <v>16</v>
      </c>
      <c r="C536" s="5">
        <f>((((((((+C537+C538))))))))</f>
        <v>11255815.699999999</v>
      </c>
      <c r="D536" s="5">
        <f>((((((((+D537+D538))))))))</f>
        <v>870035.82754000009</v>
      </c>
      <c r="E536" s="5">
        <f>((((((((+E537+E538))))))))</f>
        <v>492397.55712999997</v>
      </c>
    </row>
    <row r="537" spans="1:5">
      <c r="A537" s="23"/>
      <c r="B537" s="16" t="s">
        <v>11</v>
      </c>
      <c r="C537" s="6">
        <v>11255815.699999999</v>
      </c>
      <c r="D537" s="6">
        <v>870035.82754000009</v>
      </c>
      <c r="E537" s="6">
        <v>492397.55712999997</v>
      </c>
    </row>
    <row r="538" spans="1:5">
      <c r="A538" s="23"/>
      <c r="B538" s="16" t="s">
        <v>12</v>
      </c>
      <c r="C538" s="6">
        <v>0</v>
      </c>
      <c r="D538" s="6">
        <v>0</v>
      </c>
      <c r="E538" s="6">
        <v>0</v>
      </c>
    </row>
    <row r="539" spans="1:5">
      <c r="A539" s="26" t="s">
        <v>181</v>
      </c>
      <c r="B539" s="14"/>
      <c r="C539" s="5">
        <f>((((+C540))))</f>
        <v>2088.212</v>
      </c>
      <c r="D539" s="5">
        <f t="shared" ref="D539:E539" si="33">((((+D540))))</f>
        <v>584.72400000000005</v>
      </c>
      <c r="E539" s="5">
        <f t="shared" si="33"/>
        <v>526.73047999999994</v>
      </c>
    </row>
    <row r="540" spans="1:5">
      <c r="A540" s="22"/>
      <c r="B540" s="14" t="s">
        <v>16</v>
      </c>
      <c r="C540" s="5">
        <f>((((((((+C541+C542))))))))</f>
        <v>2088.212</v>
      </c>
      <c r="D540" s="5">
        <f>((((((((+D541+D542))))))))</f>
        <v>584.72400000000005</v>
      </c>
      <c r="E540" s="5">
        <f>((((((((+E541+E542))))))))</f>
        <v>526.73047999999994</v>
      </c>
    </row>
    <row r="541" spans="1:5">
      <c r="A541" s="23"/>
      <c r="B541" s="16" t="s">
        <v>11</v>
      </c>
      <c r="C541" s="6">
        <v>2088.212</v>
      </c>
      <c r="D541" s="6">
        <v>584.72400000000005</v>
      </c>
      <c r="E541" s="6">
        <v>526.73047999999994</v>
      </c>
    </row>
    <row r="542" spans="1:5">
      <c r="A542" s="23"/>
      <c r="B542" s="16" t="s">
        <v>12</v>
      </c>
      <c r="C542" s="6">
        <v>0</v>
      </c>
      <c r="D542" s="6">
        <v>0</v>
      </c>
      <c r="E542" s="6">
        <v>0</v>
      </c>
    </row>
    <row r="543" spans="1:5">
      <c r="A543" s="26" t="s">
        <v>182</v>
      </c>
      <c r="B543" s="18"/>
      <c r="C543" s="4">
        <f>(+C544+C547+C550+C553+C556+C559+C562+C565+C568+C571+C574+C577+C583+C586+C592+C595+C598+C601+C604+C607+C610+C613+C616+C619+C580+C589+C622)</f>
        <v>253047.45213558426</v>
      </c>
      <c r="D543" s="4">
        <f t="shared" ref="D543:E543" si="34">(+D544+D547+D550+D553+D556+D559+D562+D565+D568+D571+D574+D577+D583+D586+D592+D595+D598+D601+D604+D607+D610+D613+D616+D619+D580+D589+D622)</f>
        <v>101200.69326654644</v>
      </c>
      <c r="E543" s="4">
        <f t="shared" si="34"/>
        <v>75643.444819624157</v>
      </c>
    </row>
    <row r="544" spans="1:5">
      <c r="A544" s="22"/>
      <c r="B544" s="14" t="s">
        <v>183</v>
      </c>
      <c r="C544" s="5">
        <f>((((((((+C545+C546))))))))</f>
        <v>1346.9849999999999</v>
      </c>
      <c r="D544" s="5">
        <f>((((((((+D545+D546))))))))</f>
        <v>1280.6690000000001</v>
      </c>
      <c r="E544" s="5">
        <f>((((((((+E545+E546))))))))</f>
        <v>1273.538</v>
      </c>
    </row>
    <row r="545" spans="1:5">
      <c r="A545" s="23"/>
      <c r="B545" s="16" t="s">
        <v>11</v>
      </c>
      <c r="C545" s="6">
        <v>1346.9849999999999</v>
      </c>
      <c r="D545" s="6">
        <v>1280.6690000000001</v>
      </c>
      <c r="E545" s="6">
        <v>1273.538</v>
      </c>
    </row>
    <row r="546" spans="1:5">
      <c r="A546" s="23"/>
      <c r="B546" s="16" t="s">
        <v>12</v>
      </c>
      <c r="C546" s="6">
        <v>0</v>
      </c>
      <c r="D546" s="6">
        <v>0</v>
      </c>
      <c r="E546" s="6">
        <v>0</v>
      </c>
    </row>
    <row r="547" spans="1:5">
      <c r="A547" s="22"/>
      <c r="B547" s="14" t="s">
        <v>184</v>
      </c>
      <c r="C547" s="5">
        <f>((((((((+C548+C549))))))))</f>
        <v>23695.929</v>
      </c>
      <c r="D547" s="5">
        <f>((((((((+D548+D549))))))))</f>
        <v>10914.441000000001</v>
      </c>
      <c r="E547" s="5">
        <f>((((((((+E548+E549))))))))</f>
        <v>4525.0349999999999</v>
      </c>
    </row>
    <row r="548" spans="1:5">
      <c r="A548" s="23"/>
      <c r="B548" s="16" t="s">
        <v>11</v>
      </c>
      <c r="C548" s="6">
        <v>23695.929</v>
      </c>
      <c r="D548" s="6">
        <v>10914.441000000001</v>
      </c>
      <c r="E548" s="6">
        <v>4525.0349999999999</v>
      </c>
    </row>
    <row r="549" spans="1:5">
      <c r="A549" s="23"/>
      <c r="B549" s="16" t="s">
        <v>12</v>
      </c>
      <c r="C549" s="6">
        <v>0</v>
      </c>
      <c r="D549" s="6">
        <v>0</v>
      </c>
      <c r="E549" s="6">
        <v>0</v>
      </c>
    </row>
    <row r="550" spans="1:5">
      <c r="A550" s="22"/>
      <c r="B550" s="14" t="s">
        <v>185</v>
      </c>
      <c r="C550" s="5">
        <f>((((((((+C551+C552))))))))</f>
        <v>22296.9</v>
      </c>
      <c r="D550" s="5">
        <f>((((((((+D551+D552))))))))</f>
        <v>10413.81612</v>
      </c>
      <c r="E550" s="5">
        <f>((((((((+E551+E552))))))))</f>
        <v>10413.81612</v>
      </c>
    </row>
    <row r="551" spans="1:5">
      <c r="A551" s="23"/>
      <c r="B551" s="16" t="s">
        <v>11</v>
      </c>
      <c r="C551" s="6">
        <v>22296.9</v>
      </c>
      <c r="D551" s="6">
        <v>10413.81612</v>
      </c>
      <c r="E551" s="6">
        <v>10413.81612</v>
      </c>
    </row>
    <row r="552" spans="1:5">
      <c r="A552" s="23"/>
      <c r="B552" s="16" t="s">
        <v>12</v>
      </c>
      <c r="C552" s="6">
        <v>0</v>
      </c>
      <c r="D552" s="6">
        <v>0</v>
      </c>
      <c r="E552" s="6">
        <v>0</v>
      </c>
    </row>
    <row r="553" spans="1:5" ht="25.5">
      <c r="A553" s="22"/>
      <c r="B553" s="32" t="s">
        <v>186</v>
      </c>
      <c r="C553" s="5">
        <f>((((((((+C554+C555))))))))</f>
        <v>4769.4151700000002</v>
      </c>
      <c r="D553" s="5">
        <f>((((((((+D554+D555))))))))</f>
        <v>2964.5232400000004</v>
      </c>
      <c r="E553" s="5">
        <f>((((((((+E554+E555))))))))</f>
        <v>2628.5812000000001</v>
      </c>
    </row>
    <row r="554" spans="1:5">
      <c r="A554" s="23"/>
      <c r="B554" s="16" t="s">
        <v>11</v>
      </c>
      <c r="C554" s="6">
        <v>4769.4151700000002</v>
      </c>
      <c r="D554" s="6">
        <v>2964.5232400000004</v>
      </c>
      <c r="E554" s="6">
        <v>2628.5812000000001</v>
      </c>
    </row>
    <row r="555" spans="1:5">
      <c r="A555" s="23"/>
      <c r="B555" s="16" t="s">
        <v>12</v>
      </c>
      <c r="C555" s="6">
        <v>0</v>
      </c>
      <c r="D555" s="6">
        <v>0</v>
      </c>
      <c r="E555" s="6">
        <v>0</v>
      </c>
    </row>
    <row r="556" spans="1:5" ht="15.75" customHeight="1">
      <c r="A556" s="22"/>
      <c r="B556" s="14" t="s">
        <v>187</v>
      </c>
      <c r="C556" s="5">
        <f>((((((((+C557+C558))))))))</f>
        <v>6335.5187500000002</v>
      </c>
      <c r="D556" s="5">
        <f>((((((((+D557+D558))))))))</f>
        <v>2207.3089799999998</v>
      </c>
      <c r="E556" s="5">
        <f>((((((((+E557+E558))))))))</f>
        <v>1839.6282100000003</v>
      </c>
    </row>
    <row r="557" spans="1:5">
      <c r="A557" s="23"/>
      <c r="B557" s="16" t="s">
        <v>11</v>
      </c>
      <c r="C557" s="6">
        <v>6335.5187500000002</v>
      </c>
      <c r="D557" s="6">
        <v>2207.3089799999998</v>
      </c>
      <c r="E557" s="6">
        <v>1839.6282100000003</v>
      </c>
    </row>
    <row r="558" spans="1:5">
      <c r="A558" s="23"/>
      <c r="B558" s="16" t="s">
        <v>12</v>
      </c>
      <c r="C558" s="7">
        <v>0</v>
      </c>
      <c r="D558" s="7">
        <v>0</v>
      </c>
      <c r="E558" s="7">
        <v>0</v>
      </c>
    </row>
    <row r="559" spans="1:5">
      <c r="A559" s="22"/>
      <c r="B559" s="14" t="s">
        <v>188</v>
      </c>
      <c r="C559" s="5">
        <f>((((((((+C560+C561))))))))</f>
        <v>7348.9</v>
      </c>
      <c r="D559" s="5">
        <f>((((((((+D560+D561))))))))</f>
        <v>5335.0572625000004</v>
      </c>
      <c r="E559" s="5">
        <f>((((((((+E560+E561))))))))</f>
        <v>1592.3015399999999</v>
      </c>
    </row>
    <row r="560" spans="1:5">
      <c r="A560" s="23"/>
      <c r="B560" s="16" t="s">
        <v>11</v>
      </c>
      <c r="C560" s="6">
        <v>7348.9</v>
      </c>
      <c r="D560" s="6">
        <v>5335.0572625000004</v>
      </c>
      <c r="E560" s="6">
        <v>1592.3015399999999</v>
      </c>
    </row>
    <row r="561" spans="1:5">
      <c r="A561" s="23"/>
      <c r="B561" s="16" t="s">
        <v>12</v>
      </c>
      <c r="C561" s="6">
        <v>0</v>
      </c>
      <c r="D561" s="6">
        <v>0</v>
      </c>
      <c r="E561" s="6">
        <v>0</v>
      </c>
    </row>
    <row r="562" spans="1:5">
      <c r="A562" s="22"/>
      <c r="B562" s="14" t="s">
        <v>189</v>
      </c>
      <c r="C562" s="5">
        <f>((((((((+C563+C564))))))))</f>
        <v>10692.7</v>
      </c>
      <c r="D562" s="5">
        <f>((((((((+D563+D564))))))))</f>
        <v>6064.192</v>
      </c>
      <c r="E562" s="5">
        <f>((((((((+E563+E564))))))))</f>
        <v>6064.192</v>
      </c>
    </row>
    <row r="563" spans="1:5">
      <c r="A563" s="23"/>
      <c r="B563" s="16" t="s">
        <v>11</v>
      </c>
      <c r="C563" s="6">
        <v>10692.7</v>
      </c>
      <c r="D563" s="6">
        <v>6064.192</v>
      </c>
      <c r="E563" s="6">
        <v>6064.192</v>
      </c>
    </row>
    <row r="564" spans="1:5">
      <c r="A564" s="23"/>
      <c r="B564" s="16" t="s">
        <v>12</v>
      </c>
      <c r="C564" s="6">
        <v>0</v>
      </c>
      <c r="D564" s="6">
        <v>0</v>
      </c>
      <c r="E564" s="6">
        <v>0</v>
      </c>
    </row>
    <row r="565" spans="1:5">
      <c r="A565" s="22"/>
      <c r="B565" s="14" t="s">
        <v>190</v>
      </c>
      <c r="C565" s="5">
        <f>((((((((+C566+C567))))))))</f>
        <v>669.6</v>
      </c>
      <c r="D565" s="5">
        <f>((((((((+D566+D567))))))))</f>
        <v>274.33208999999999</v>
      </c>
      <c r="E565" s="5">
        <f>((((((((+E566+E567))))))))</f>
        <v>166.84757999999999</v>
      </c>
    </row>
    <row r="566" spans="1:5">
      <c r="A566" s="23"/>
      <c r="B566" s="16" t="s">
        <v>11</v>
      </c>
      <c r="C566" s="6">
        <v>669.6</v>
      </c>
      <c r="D566" s="6">
        <v>274.33208999999999</v>
      </c>
      <c r="E566" s="6">
        <v>166.84757999999999</v>
      </c>
    </row>
    <row r="567" spans="1:5">
      <c r="A567" s="23"/>
      <c r="B567" s="16" t="s">
        <v>12</v>
      </c>
      <c r="C567" s="6">
        <v>0</v>
      </c>
      <c r="D567" s="6">
        <v>0</v>
      </c>
      <c r="E567" s="6">
        <v>0</v>
      </c>
    </row>
    <row r="568" spans="1:5">
      <c r="A568" s="22"/>
      <c r="B568" s="14" t="s">
        <v>191</v>
      </c>
      <c r="C568" s="5">
        <f>((((((((+C569+C570))))))))</f>
        <v>37605.267595584242</v>
      </c>
      <c r="D568" s="5">
        <f>((((((((+D569+D570))))))))</f>
        <v>9655.3150440464615</v>
      </c>
      <c r="E568" s="5">
        <f>((((((((+E569+E570))))))))</f>
        <v>8643.4803096241576</v>
      </c>
    </row>
    <row r="569" spans="1:5">
      <c r="A569" s="23"/>
      <c r="B569" s="16" t="s">
        <v>11</v>
      </c>
      <c r="C569" s="6">
        <v>37605.267595584242</v>
      </c>
      <c r="D569" s="6">
        <v>9655.3150440464615</v>
      </c>
      <c r="E569" s="6">
        <v>8643.4803096241576</v>
      </c>
    </row>
    <row r="570" spans="1:5">
      <c r="A570" s="23"/>
      <c r="B570" s="16" t="s">
        <v>12</v>
      </c>
      <c r="C570" s="6">
        <v>0</v>
      </c>
      <c r="D570" s="6">
        <v>0</v>
      </c>
      <c r="E570" s="6">
        <v>0</v>
      </c>
    </row>
    <row r="571" spans="1:5">
      <c r="A571" s="22"/>
      <c r="B571" s="14" t="s">
        <v>192</v>
      </c>
      <c r="C571" s="5">
        <f>((((((((+C572+C573))))))))</f>
        <v>3396.39</v>
      </c>
      <c r="D571" s="5">
        <f>((((((((+D572+D573))))))))</f>
        <v>3396.39</v>
      </c>
      <c r="E571" s="5">
        <f>((((((((+E572+E573))))))))</f>
        <v>1163.059</v>
      </c>
    </row>
    <row r="572" spans="1:5">
      <c r="A572" s="23"/>
      <c r="B572" s="16" t="s">
        <v>11</v>
      </c>
      <c r="C572" s="6">
        <v>3396.39</v>
      </c>
      <c r="D572" s="6">
        <v>3396.39</v>
      </c>
      <c r="E572" s="6">
        <v>1163.059</v>
      </c>
    </row>
    <row r="573" spans="1:5">
      <c r="A573" s="23"/>
      <c r="B573" s="16" t="s">
        <v>12</v>
      </c>
      <c r="C573" s="6">
        <v>0</v>
      </c>
      <c r="D573" s="6">
        <v>0</v>
      </c>
      <c r="E573" s="6">
        <v>0</v>
      </c>
    </row>
    <row r="574" spans="1:5">
      <c r="A574" s="22"/>
      <c r="B574" s="14" t="s">
        <v>193</v>
      </c>
      <c r="C574" s="5">
        <f>((((((((+C575+C576))))))))</f>
        <v>3462.1</v>
      </c>
      <c r="D574" s="5">
        <f>((((((((+D575+D576))))))))</f>
        <v>2589.018</v>
      </c>
      <c r="E574" s="5">
        <f>((((((((+E575+E576))))))))</f>
        <v>2589.018</v>
      </c>
    </row>
    <row r="575" spans="1:5">
      <c r="A575" s="23"/>
      <c r="B575" s="16" t="s">
        <v>11</v>
      </c>
      <c r="C575" s="6">
        <v>3462.1</v>
      </c>
      <c r="D575" s="6">
        <v>2589.018</v>
      </c>
      <c r="E575" s="6">
        <v>2589.018</v>
      </c>
    </row>
    <row r="576" spans="1:5">
      <c r="A576" s="23"/>
      <c r="B576" s="16" t="s">
        <v>12</v>
      </c>
      <c r="C576" s="6">
        <v>0</v>
      </c>
      <c r="D576" s="6">
        <v>0</v>
      </c>
      <c r="E576" s="6">
        <v>0</v>
      </c>
    </row>
    <row r="577" spans="1:5">
      <c r="A577" s="22"/>
      <c r="B577" s="14" t="s">
        <v>194</v>
      </c>
      <c r="C577" s="5">
        <f>((((((((+C578+C579))))))))</f>
        <v>9869.091480000001</v>
      </c>
      <c r="D577" s="5">
        <f>((((((((+D578+D579))))))))</f>
        <v>3033.3531900000003</v>
      </c>
      <c r="E577" s="5">
        <f>((((((((+E578+E579))))))))</f>
        <v>2655.3609100000003</v>
      </c>
    </row>
    <row r="578" spans="1:5">
      <c r="A578" s="23"/>
      <c r="B578" s="16" t="s">
        <v>11</v>
      </c>
      <c r="C578" s="6">
        <v>9869.091480000001</v>
      </c>
      <c r="D578" s="6">
        <v>3033.3531900000003</v>
      </c>
      <c r="E578" s="6">
        <v>2655.3609100000003</v>
      </c>
    </row>
    <row r="579" spans="1:5">
      <c r="A579" s="23"/>
      <c r="B579" s="16" t="s">
        <v>12</v>
      </c>
      <c r="C579" s="6">
        <v>0</v>
      </c>
      <c r="D579" s="6">
        <v>0</v>
      </c>
      <c r="E579" s="6">
        <v>0</v>
      </c>
    </row>
    <row r="580" spans="1:5">
      <c r="A580" s="23"/>
      <c r="B580" s="14" t="s">
        <v>195</v>
      </c>
      <c r="C580" s="5">
        <f>((((((((+C581+C582))))))))</f>
        <v>67.599999999999994</v>
      </c>
      <c r="D580" s="5">
        <f t="shared" ref="D580:E580" si="35">((((((((+D581+D582))))))))</f>
        <v>61.215000000000003</v>
      </c>
      <c r="E580" s="5">
        <f t="shared" si="35"/>
        <v>61.215000000000003</v>
      </c>
    </row>
    <row r="581" spans="1:5">
      <c r="A581" s="23"/>
      <c r="B581" s="16" t="s">
        <v>11</v>
      </c>
      <c r="C581" s="6">
        <v>67.599999999999994</v>
      </c>
      <c r="D581" s="6">
        <v>61.215000000000003</v>
      </c>
      <c r="E581" s="6">
        <v>61.215000000000003</v>
      </c>
    </row>
    <row r="582" spans="1:5">
      <c r="A582" s="23"/>
      <c r="B582" s="16" t="s">
        <v>12</v>
      </c>
      <c r="C582" s="6">
        <v>0</v>
      </c>
      <c r="D582" s="6">
        <v>0</v>
      </c>
      <c r="E582" s="6">
        <v>0</v>
      </c>
    </row>
    <row r="583" spans="1:5">
      <c r="A583" s="22"/>
      <c r="B583" s="14" t="s">
        <v>196</v>
      </c>
      <c r="C583" s="5">
        <f>((((((((+C584+C585))))))))</f>
        <v>26689.815999999999</v>
      </c>
      <c r="D583" s="5">
        <f>((((((((+D584+D585))))))))</f>
        <v>14264.812400000001</v>
      </c>
      <c r="E583" s="5">
        <f>((((((((+E584+E585))))))))</f>
        <v>11069.6445</v>
      </c>
    </row>
    <row r="584" spans="1:5">
      <c r="A584" s="23"/>
      <c r="B584" s="16" t="s">
        <v>11</v>
      </c>
      <c r="C584" s="6">
        <v>26689.815999999999</v>
      </c>
      <c r="D584" s="6">
        <v>14264.812400000001</v>
      </c>
      <c r="E584" s="6">
        <v>11069.6445</v>
      </c>
    </row>
    <row r="585" spans="1:5">
      <c r="A585" s="23"/>
      <c r="B585" s="16" t="s">
        <v>12</v>
      </c>
      <c r="C585" s="6">
        <v>0</v>
      </c>
      <c r="D585" s="6">
        <v>0</v>
      </c>
      <c r="E585" s="6">
        <v>0</v>
      </c>
    </row>
    <row r="586" spans="1:5">
      <c r="A586" s="22"/>
      <c r="B586" s="14" t="s">
        <v>197</v>
      </c>
      <c r="C586" s="5">
        <f>((((((((+C587+C588))))))))</f>
        <v>8849.2990000000009</v>
      </c>
      <c r="D586" s="5">
        <f>((((((((+D587+D588))))))))</f>
        <v>1199.41156</v>
      </c>
      <c r="E586" s="5">
        <f>((((((((+E587+E588))))))))</f>
        <v>877.03099999999995</v>
      </c>
    </row>
    <row r="587" spans="1:5">
      <c r="A587" s="23"/>
      <c r="B587" s="16" t="s">
        <v>11</v>
      </c>
      <c r="C587" s="6">
        <v>8849.2990000000009</v>
      </c>
      <c r="D587" s="6">
        <v>1199.41156</v>
      </c>
      <c r="E587" s="6">
        <v>877.03099999999995</v>
      </c>
    </row>
    <row r="588" spans="1:5">
      <c r="A588" s="23"/>
      <c r="B588" s="16" t="s">
        <v>12</v>
      </c>
      <c r="C588" s="6">
        <v>0</v>
      </c>
      <c r="D588" s="6">
        <v>0</v>
      </c>
      <c r="E588" s="6">
        <v>0</v>
      </c>
    </row>
    <row r="589" spans="1:5">
      <c r="A589" s="23"/>
      <c r="B589" s="14" t="s">
        <v>198</v>
      </c>
      <c r="C589" s="5">
        <f>((((((((+C590+C591))))))))</f>
        <v>5387.4279999999999</v>
      </c>
      <c r="D589" s="5">
        <f>((((((((+D590+D591))))))))</f>
        <v>1346.857</v>
      </c>
      <c r="E589" s="5">
        <f>((((((((+E590+E591))))))))</f>
        <v>1346.857</v>
      </c>
    </row>
    <row r="590" spans="1:5">
      <c r="A590" s="23"/>
      <c r="B590" s="16" t="s">
        <v>11</v>
      </c>
      <c r="C590" s="6">
        <v>5387.4279999999999</v>
      </c>
      <c r="D590" s="6">
        <v>1346.857</v>
      </c>
      <c r="E590" s="6">
        <v>1346.857</v>
      </c>
    </row>
    <row r="591" spans="1:5">
      <c r="A591" s="23"/>
      <c r="B591" s="16" t="s">
        <v>12</v>
      </c>
      <c r="C591" s="6">
        <v>0</v>
      </c>
      <c r="D591" s="6">
        <v>0</v>
      </c>
      <c r="E591" s="6">
        <v>0</v>
      </c>
    </row>
    <row r="592" spans="1:5">
      <c r="A592" s="22"/>
      <c r="B592" s="14" t="s">
        <v>199</v>
      </c>
      <c r="C592" s="5">
        <f>((((((((+C593+C594))))))))</f>
        <v>2483.3609999999999</v>
      </c>
      <c r="D592" s="5">
        <f>((((((((+D593+D594))))))))</f>
        <v>563.15599999999995</v>
      </c>
      <c r="E592" s="5">
        <f>((((((((+E593+E594))))))))</f>
        <v>415.541</v>
      </c>
    </row>
    <row r="593" spans="1:5">
      <c r="A593" s="23"/>
      <c r="B593" s="16" t="s">
        <v>11</v>
      </c>
      <c r="C593" s="6">
        <v>2483.3609999999999</v>
      </c>
      <c r="D593" s="6">
        <v>563.15599999999995</v>
      </c>
      <c r="E593" s="6">
        <v>415.541</v>
      </c>
    </row>
    <row r="594" spans="1:5">
      <c r="A594" s="23"/>
      <c r="B594" s="16" t="s">
        <v>12</v>
      </c>
      <c r="C594" s="6">
        <v>0</v>
      </c>
      <c r="D594" s="6">
        <v>0</v>
      </c>
      <c r="E594" s="6">
        <v>0</v>
      </c>
    </row>
    <row r="595" spans="1:5">
      <c r="A595" s="22"/>
      <c r="B595" s="14" t="s">
        <v>200</v>
      </c>
      <c r="C595" s="5">
        <f>((((((((+C596+C597))))))))</f>
        <v>409.7</v>
      </c>
      <c r="D595" s="5">
        <f>((((((((+D596+D597))))))))</f>
        <v>409.7</v>
      </c>
      <c r="E595" s="5">
        <f>((((((((+E596+E597))))))))</f>
        <v>409.7</v>
      </c>
    </row>
    <row r="596" spans="1:5">
      <c r="A596" s="23"/>
      <c r="B596" s="16" t="s">
        <v>11</v>
      </c>
      <c r="C596" s="6">
        <v>409.7</v>
      </c>
      <c r="D596" s="6">
        <v>409.7</v>
      </c>
      <c r="E596" s="6">
        <v>409.7</v>
      </c>
    </row>
    <row r="597" spans="1:5">
      <c r="A597" s="23"/>
      <c r="B597" s="16" t="s">
        <v>12</v>
      </c>
      <c r="C597" s="6">
        <v>0</v>
      </c>
      <c r="D597" s="6">
        <v>0</v>
      </c>
      <c r="E597" s="6">
        <v>0</v>
      </c>
    </row>
    <row r="598" spans="1:5" ht="25.5">
      <c r="A598" s="22"/>
      <c r="B598" s="14" t="s">
        <v>201</v>
      </c>
      <c r="C598" s="5">
        <f>((((((((+C599+C600))))))))</f>
        <v>420.62620000000004</v>
      </c>
      <c r="D598" s="5">
        <f>((((((((+D599+D600))))))))</f>
        <v>157.73482000000001</v>
      </c>
      <c r="E598" s="5">
        <f>((((((((+E599+E600))))))))</f>
        <v>157.73482000000001</v>
      </c>
    </row>
    <row r="599" spans="1:5">
      <c r="A599" s="23"/>
      <c r="B599" s="16" t="s">
        <v>11</v>
      </c>
      <c r="C599" s="6">
        <v>420.62620000000004</v>
      </c>
      <c r="D599" s="6">
        <v>157.73482000000001</v>
      </c>
      <c r="E599" s="6">
        <v>157.73482000000001</v>
      </c>
    </row>
    <row r="600" spans="1:5">
      <c r="A600" s="23"/>
      <c r="B600" s="16" t="s">
        <v>12</v>
      </c>
      <c r="C600" s="6">
        <v>0</v>
      </c>
      <c r="D600" s="6">
        <v>0</v>
      </c>
      <c r="E600" s="6">
        <v>0</v>
      </c>
    </row>
    <row r="601" spans="1:5" ht="25.5">
      <c r="A601" s="22"/>
      <c r="B601" s="14" t="s">
        <v>202</v>
      </c>
      <c r="C601" s="5">
        <f>((((((((+C602+C603))))))))</f>
        <v>1408.8038200000001</v>
      </c>
      <c r="D601" s="5">
        <f>(((+D602+D603)))</f>
        <v>1408.8038200000001</v>
      </c>
      <c r="E601" s="5">
        <f>((((((((+E602+E603))))))))</f>
        <v>1408.8038200000001</v>
      </c>
    </row>
    <row r="602" spans="1:5">
      <c r="A602" s="23"/>
      <c r="B602" s="16" t="s">
        <v>11</v>
      </c>
      <c r="C602" s="6">
        <v>1408.8038200000001</v>
      </c>
      <c r="D602" s="6">
        <v>1408.8038200000001</v>
      </c>
      <c r="E602" s="6">
        <v>1408.8038200000001</v>
      </c>
    </row>
    <row r="603" spans="1:5">
      <c r="A603" s="23"/>
      <c r="B603" s="16" t="s">
        <v>12</v>
      </c>
      <c r="C603" s="6">
        <v>0</v>
      </c>
      <c r="D603" s="6">
        <v>0</v>
      </c>
      <c r="E603" s="6">
        <v>0</v>
      </c>
    </row>
    <row r="604" spans="1:5" ht="14.25" customHeight="1">
      <c r="A604" s="22"/>
      <c r="B604" s="14" t="s">
        <v>203</v>
      </c>
      <c r="C604" s="5">
        <f>((((((((+C605+C606))))))))</f>
        <v>2562.9</v>
      </c>
      <c r="D604" s="5">
        <f>(((+D605+D606)))</f>
        <v>640.71749999999997</v>
      </c>
      <c r="E604" s="5">
        <f>((((((((+E605+E606))))))))</f>
        <v>297.77999999999997</v>
      </c>
    </row>
    <row r="605" spans="1:5">
      <c r="A605" s="23"/>
      <c r="B605" s="16" t="s">
        <v>11</v>
      </c>
      <c r="C605" s="6">
        <v>2562.9</v>
      </c>
      <c r="D605" s="6">
        <v>640.71749999999997</v>
      </c>
      <c r="E605" s="6">
        <v>297.77999999999997</v>
      </c>
    </row>
    <row r="606" spans="1:5">
      <c r="A606" s="23"/>
      <c r="B606" s="16" t="s">
        <v>12</v>
      </c>
      <c r="C606" s="6">
        <v>0</v>
      </c>
      <c r="D606" s="6">
        <v>0</v>
      </c>
      <c r="E606" s="6">
        <v>0</v>
      </c>
    </row>
    <row r="607" spans="1:5">
      <c r="A607" s="22"/>
      <c r="B607" s="14" t="s">
        <v>204</v>
      </c>
      <c r="C607" s="5">
        <f>((((((((+C608+C609))))))))</f>
        <v>17833.842000000001</v>
      </c>
      <c r="D607" s="5">
        <f>(((+D608+D609)))</f>
        <v>1642.4269999999999</v>
      </c>
      <c r="E607" s="5">
        <f>((((((((+E608+E609))))))))</f>
        <v>1372.0908400000001</v>
      </c>
    </row>
    <row r="608" spans="1:5">
      <c r="A608" s="23"/>
      <c r="B608" s="16" t="s">
        <v>11</v>
      </c>
      <c r="C608" s="6">
        <v>17833.842000000001</v>
      </c>
      <c r="D608" s="6">
        <v>1642.4269999999999</v>
      </c>
      <c r="E608" s="6">
        <v>1372.0908400000001</v>
      </c>
    </row>
    <row r="609" spans="1:5">
      <c r="A609" s="23"/>
      <c r="B609" s="16" t="s">
        <v>12</v>
      </c>
      <c r="C609" s="7">
        <v>0</v>
      </c>
      <c r="D609" s="7">
        <v>0</v>
      </c>
      <c r="E609" s="7">
        <v>0</v>
      </c>
    </row>
    <row r="610" spans="1:5">
      <c r="A610" s="22"/>
      <c r="B610" s="14" t="s">
        <v>205</v>
      </c>
      <c r="C610" s="5">
        <f>((((((((+C611+C612))))))))</f>
        <v>17407.560730000001</v>
      </c>
      <c r="D610" s="5">
        <f>D611+D612</f>
        <v>5297.8359600000003</v>
      </c>
      <c r="E610" s="5">
        <f>((((((((+E611+E612))))))))</f>
        <v>1906.83285</v>
      </c>
    </row>
    <row r="611" spans="1:5">
      <c r="A611" s="23"/>
      <c r="B611" s="16" t="s">
        <v>11</v>
      </c>
      <c r="C611" s="6">
        <v>17407.560730000001</v>
      </c>
      <c r="D611" s="6">
        <v>5297.8359600000003</v>
      </c>
      <c r="E611" s="6">
        <v>1906.83285</v>
      </c>
    </row>
    <row r="612" spans="1:5">
      <c r="A612" s="23"/>
      <c r="B612" s="16" t="s">
        <v>12</v>
      </c>
      <c r="C612" s="6">
        <v>0</v>
      </c>
      <c r="D612" s="6">
        <v>0</v>
      </c>
      <c r="E612" s="6">
        <v>0</v>
      </c>
    </row>
    <row r="613" spans="1:5" ht="15.75" customHeight="1">
      <c r="A613" s="22"/>
      <c r="B613" s="14" t="s">
        <v>206</v>
      </c>
      <c r="C613" s="5">
        <f>((((((((+C614+C615))))))))</f>
        <v>14909.45983</v>
      </c>
      <c r="D613" s="5">
        <f>(((+D614+D615)))</f>
        <v>7904.5220799999997</v>
      </c>
      <c r="E613" s="5">
        <f>((((((((+E614+E615))))))))</f>
        <v>6716.4007999999994</v>
      </c>
    </row>
    <row r="614" spans="1:5">
      <c r="A614" s="23"/>
      <c r="B614" s="16" t="s">
        <v>11</v>
      </c>
      <c r="C614" s="6">
        <v>14909.45983</v>
      </c>
      <c r="D614" s="6">
        <v>7904.5220799999997</v>
      </c>
      <c r="E614" s="6">
        <v>6716.4007999999994</v>
      </c>
    </row>
    <row r="615" spans="1:5">
      <c r="A615" s="23"/>
      <c r="B615" s="16" t="s">
        <v>12</v>
      </c>
      <c r="C615" s="6">
        <v>0</v>
      </c>
      <c r="D615" s="6">
        <v>0</v>
      </c>
      <c r="E615" s="6">
        <v>0</v>
      </c>
    </row>
    <row r="616" spans="1:5">
      <c r="A616" s="22"/>
      <c r="B616" s="14" t="s">
        <v>207</v>
      </c>
      <c r="C616" s="5">
        <f>((((((((+C617+C618))))))))</f>
        <v>9506.4123500000005</v>
      </c>
      <c r="D616" s="5">
        <f>(((+D617+D618)))</f>
        <v>3772.5951999999997</v>
      </c>
      <c r="E616" s="5">
        <f>((((((((+E617+E618))))))))</f>
        <v>2650.1173600000002</v>
      </c>
    </row>
    <row r="617" spans="1:5">
      <c r="A617" s="23"/>
      <c r="B617" s="16" t="s">
        <v>11</v>
      </c>
      <c r="C617" s="6">
        <v>9506.4123500000005</v>
      </c>
      <c r="D617" s="6">
        <v>3772.5951999999997</v>
      </c>
      <c r="E617" s="6">
        <v>2650.1173600000002</v>
      </c>
    </row>
    <row r="618" spans="1:5">
      <c r="A618" s="23"/>
      <c r="B618" s="16" t="s">
        <v>12</v>
      </c>
      <c r="C618" s="6">
        <v>0</v>
      </c>
      <c r="D618" s="6">
        <v>0</v>
      </c>
      <c r="E618" s="6">
        <v>0</v>
      </c>
    </row>
    <row r="619" spans="1:5">
      <c r="A619" s="23"/>
      <c r="B619" s="14" t="s">
        <v>208</v>
      </c>
      <c r="C619" s="5">
        <f>((((((((+C620+C621))))))))</f>
        <v>12391.646210000001</v>
      </c>
      <c r="D619" s="5">
        <f>((((((((+D620+D621))))))))</f>
        <v>3651.2890000000002</v>
      </c>
      <c r="E619" s="5">
        <f>((((((((+E620+E621))))))))</f>
        <v>2647.63796</v>
      </c>
    </row>
    <row r="620" spans="1:5">
      <c r="A620" s="23"/>
      <c r="B620" s="16" t="s">
        <v>11</v>
      </c>
      <c r="C620" s="6">
        <v>12391.646210000001</v>
      </c>
      <c r="D620" s="6">
        <v>3651.2890000000002</v>
      </c>
      <c r="E620" s="6">
        <v>2647.63796</v>
      </c>
    </row>
    <row r="621" spans="1:5">
      <c r="A621" s="23"/>
      <c r="B621" s="16" t="s">
        <v>12</v>
      </c>
      <c r="C621" s="7">
        <v>0</v>
      </c>
      <c r="D621" s="7">
        <v>0</v>
      </c>
      <c r="E621" s="7">
        <v>0</v>
      </c>
    </row>
    <row r="622" spans="1:5">
      <c r="A622" s="23"/>
      <c r="B622" s="14" t="s">
        <v>209</v>
      </c>
      <c r="C622" s="5">
        <f>C623+C624</f>
        <v>1230.2</v>
      </c>
      <c r="D622" s="5">
        <f>D623+D624</f>
        <v>751.2</v>
      </c>
      <c r="E622" s="5">
        <f>E623+E624</f>
        <v>751.2</v>
      </c>
    </row>
    <row r="623" spans="1:5">
      <c r="A623" s="23"/>
      <c r="B623" s="16" t="s">
        <v>11</v>
      </c>
      <c r="C623" s="7">
        <v>1230.2</v>
      </c>
      <c r="D623" s="7">
        <v>751.2</v>
      </c>
      <c r="E623" s="7">
        <v>751.2</v>
      </c>
    </row>
    <row r="624" spans="1:5">
      <c r="A624" s="23"/>
      <c r="B624" s="16" t="s">
        <v>12</v>
      </c>
      <c r="C624" s="7">
        <v>0</v>
      </c>
      <c r="D624" s="7">
        <v>0</v>
      </c>
      <c r="E624" s="7">
        <v>0</v>
      </c>
    </row>
    <row r="625" spans="1:5">
      <c r="A625" s="26" t="s">
        <v>210</v>
      </c>
      <c r="B625" s="14"/>
      <c r="C625" s="5">
        <f>((((+C626))))</f>
        <v>95710.355299999996</v>
      </c>
      <c r="D625" s="5">
        <f t="shared" ref="D625:E625" si="36">((((+D626))))</f>
        <v>25278.130847499997</v>
      </c>
      <c r="E625" s="5">
        <f t="shared" si="36"/>
        <v>16170.892359999998</v>
      </c>
    </row>
    <row r="626" spans="1:5">
      <c r="A626" s="22"/>
      <c r="B626" s="14" t="s">
        <v>16</v>
      </c>
      <c r="C626" s="5">
        <f>((((((((+C627+C628))))))))</f>
        <v>95710.355299999996</v>
      </c>
      <c r="D626" s="5">
        <f>((((((((+D627+D628))))))))</f>
        <v>25278.130847499997</v>
      </c>
      <c r="E626" s="5">
        <f>((((((((+E627+E628))))))))</f>
        <v>16170.892359999998</v>
      </c>
    </row>
    <row r="627" spans="1:5">
      <c r="A627" s="23"/>
      <c r="B627" s="16" t="s">
        <v>11</v>
      </c>
      <c r="C627" s="6">
        <v>95710.355299999996</v>
      </c>
      <c r="D627" s="6">
        <v>25278.130847499997</v>
      </c>
      <c r="E627" s="6">
        <v>16170.892359999998</v>
      </c>
    </row>
    <row r="628" spans="1:5">
      <c r="A628" s="23"/>
      <c r="B628" s="16" t="s">
        <v>12</v>
      </c>
      <c r="C628" s="7">
        <v>0</v>
      </c>
      <c r="D628" s="7">
        <v>0</v>
      </c>
      <c r="E628" s="7">
        <v>0</v>
      </c>
    </row>
    <row r="629" spans="1:5">
      <c r="A629" s="26" t="s">
        <v>211</v>
      </c>
      <c r="B629" s="18"/>
      <c r="C629" s="4">
        <f>((((+C630))))</f>
        <v>337230.16848000005</v>
      </c>
      <c r="D629" s="4">
        <f t="shared" ref="D629:E629" si="37">((((+D630))))</f>
        <v>28157.594999999998</v>
      </c>
      <c r="E629" s="4">
        <f t="shared" si="37"/>
        <v>28157.594999999998</v>
      </c>
    </row>
    <row r="630" spans="1:5">
      <c r="A630" s="22"/>
      <c r="B630" s="14" t="s">
        <v>16</v>
      </c>
      <c r="C630" s="5">
        <f>((((((((+C631+C632))))))))</f>
        <v>337230.16848000005</v>
      </c>
      <c r="D630" s="5">
        <f>((((((((+D631+D632))))))))</f>
        <v>28157.594999999998</v>
      </c>
      <c r="E630" s="5">
        <f>((((((((+E631+E632))))))))</f>
        <v>28157.594999999998</v>
      </c>
    </row>
    <row r="631" spans="1:5">
      <c r="A631" s="23"/>
      <c r="B631" s="16" t="s">
        <v>11</v>
      </c>
      <c r="C631" s="6">
        <v>336095.62535000005</v>
      </c>
      <c r="D631" s="6">
        <v>27191.440429999999</v>
      </c>
      <c r="E631" s="6">
        <v>27191.440429999999</v>
      </c>
    </row>
    <row r="632" spans="1:5">
      <c r="A632" s="23"/>
      <c r="B632" s="16" t="s">
        <v>12</v>
      </c>
      <c r="C632" s="7">
        <v>1134.5431299999998</v>
      </c>
      <c r="D632" s="7">
        <v>966.15456999999992</v>
      </c>
      <c r="E632" s="7">
        <v>966.15456999999992</v>
      </c>
    </row>
    <row r="633" spans="1:5">
      <c r="A633" s="36" t="s">
        <v>212</v>
      </c>
      <c r="B633" s="36"/>
      <c r="C633" s="4">
        <f>((((+C634))))</f>
        <v>119976.39359999998</v>
      </c>
      <c r="D633" s="4">
        <f t="shared" ref="D633:E633" si="38">((((+D634))))</f>
        <v>30532.905010000002</v>
      </c>
      <c r="E633" s="4">
        <f t="shared" si="38"/>
        <v>17570.166369999999</v>
      </c>
    </row>
    <row r="634" spans="1:5">
      <c r="A634" s="22"/>
      <c r="B634" s="14" t="s">
        <v>16</v>
      </c>
      <c r="C634" s="5">
        <f>((((((((+C635+C636))))))))</f>
        <v>119976.39359999998</v>
      </c>
      <c r="D634" s="5">
        <f>((((((((+D635+D636))))))))</f>
        <v>30532.905010000002</v>
      </c>
      <c r="E634" s="5">
        <f>((((((((+E635+E636))))))))</f>
        <v>17570.166369999999</v>
      </c>
    </row>
    <row r="635" spans="1:5">
      <c r="A635" s="23"/>
      <c r="B635" s="16" t="s">
        <v>11</v>
      </c>
      <c r="C635" s="6">
        <v>45799.364599999994</v>
      </c>
      <c r="D635" s="6">
        <v>12000.487999999999</v>
      </c>
      <c r="E635" s="6">
        <v>5812.8768099999998</v>
      </c>
    </row>
    <row r="636" spans="1:5">
      <c r="A636" s="23"/>
      <c r="B636" s="16" t="s">
        <v>12</v>
      </c>
      <c r="C636" s="6">
        <v>74177.028999999995</v>
      </c>
      <c r="D636" s="6">
        <v>18532.417010000001</v>
      </c>
      <c r="E636" s="6">
        <v>11757.289560000001</v>
      </c>
    </row>
    <row r="637" spans="1:5">
      <c r="A637" s="26" t="s">
        <v>213</v>
      </c>
      <c r="B637" s="18"/>
      <c r="C637" s="4">
        <f>((((+C638))))</f>
        <v>1295.75882</v>
      </c>
      <c r="D637" s="4">
        <f t="shared" ref="D637:E637" si="39">((((+D638))))</f>
        <v>1108.2883900000002</v>
      </c>
      <c r="E637" s="4">
        <f t="shared" si="39"/>
        <v>1108.2883900000002</v>
      </c>
    </row>
    <row r="638" spans="1:5">
      <c r="A638" s="22"/>
      <c r="B638" s="14" t="s">
        <v>16</v>
      </c>
      <c r="C638" s="5">
        <f>((((((((+C639+C640))))))))</f>
        <v>1295.75882</v>
      </c>
      <c r="D638" s="5">
        <f>((((((((+D639+D640))))))))</f>
        <v>1108.2883900000002</v>
      </c>
      <c r="E638" s="5">
        <f>((((((((+E639+E640))))))))</f>
        <v>1108.2883900000002</v>
      </c>
    </row>
    <row r="639" spans="1:5">
      <c r="A639" s="23"/>
      <c r="B639" s="16" t="s">
        <v>11</v>
      </c>
      <c r="C639" s="6">
        <v>1295.75882</v>
      </c>
      <c r="D639" s="6">
        <v>1108.2883900000002</v>
      </c>
      <c r="E639" s="6">
        <v>1108.2883900000002</v>
      </c>
    </row>
    <row r="640" spans="1:5">
      <c r="A640" s="23"/>
      <c r="B640" s="16" t="s">
        <v>12</v>
      </c>
      <c r="C640" s="7">
        <v>0</v>
      </c>
      <c r="D640" s="7">
        <v>0</v>
      </c>
      <c r="E640" s="7">
        <v>0</v>
      </c>
    </row>
    <row r="641" spans="1:5">
      <c r="A641" s="26" t="s">
        <v>214</v>
      </c>
      <c r="B641" s="18"/>
      <c r="C641" s="4">
        <f>((((+C642))))</f>
        <v>261624.0221</v>
      </c>
      <c r="D641" s="4">
        <f t="shared" ref="D641:E641" si="40">((((+D642))))</f>
        <v>602.40300000000002</v>
      </c>
      <c r="E641" s="4">
        <f t="shared" si="40"/>
        <v>538.03414999999995</v>
      </c>
    </row>
    <row r="642" spans="1:5">
      <c r="A642" s="22"/>
      <c r="B642" s="14" t="s">
        <v>16</v>
      </c>
      <c r="C642" s="5">
        <f>((((((((+C643+C644))))))))</f>
        <v>261624.0221</v>
      </c>
      <c r="D642" s="5">
        <f>((((((((+D643+D644))))))))</f>
        <v>602.40300000000002</v>
      </c>
      <c r="E642" s="5">
        <f>((((((((+E643+E644))))))))</f>
        <v>538.03414999999995</v>
      </c>
    </row>
    <row r="643" spans="1:5">
      <c r="A643" s="23"/>
      <c r="B643" s="16" t="s">
        <v>11</v>
      </c>
      <c r="C643" s="6">
        <v>261624.0221</v>
      </c>
      <c r="D643" s="6">
        <v>602.40300000000002</v>
      </c>
      <c r="E643" s="6">
        <v>538.03414999999995</v>
      </c>
    </row>
    <row r="644" spans="1:5">
      <c r="A644" s="23"/>
      <c r="B644" s="16" t="s">
        <v>12</v>
      </c>
      <c r="C644" s="6">
        <v>0</v>
      </c>
      <c r="D644" s="6">
        <v>0</v>
      </c>
      <c r="E644" s="6">
        <v>0</v>
      </c>
    </row>
    <row r="645" spans="1:5">
      <c r="A645" s="26" t="s">
        <v>215</v>
      </c>
      <c r="B645" s="14"/>
      <c r="C645" s="5">
        <f>(C646+C649+C652+C655+C658+C664+C661+C667+C670+C673)</f>
        <v>9340194.8119799998</v>
      </c>
      <c r="D645" s="5">
        <f t="shared" ref="D645:E645" si="41">(D646+D649+D652+D655+D658+D664+D661+D667+D670+D673)</f>
        <v>1175876.9327310291</v>
      </c>
      <c r="E645" s="5">
        <f t="shared" si="41"/>
        <v>1150811.57106</v>
      </c>
    </row>
    <row r="646" spans="1:5">
      <c r="A646" s="22"/>
      <c r="B646" s="14" t="s">
        <v>216</v>
      </c>
      <c r="C646" s="5">
        <f>((((((((+C647+C648))))))))</f>
        <v>96434.217979999987</v>
      </c>
      <c r="D646" s="5">
        <f>((((((((+D647+D648))))))))</f>
        <v>39364.259429999998</v>
      </c>
      <c r="E646" s="5">
        <f>((((((((+E647+E648))))))))</f>
        <v>32851.539219999999</v>
      </c>
    </row>
    <row r="647" spans="1:5">
      <c r="A647" s="23"/>
      <c r="B647" s="16" t="s">
        <v>11</v>
      </c>
      <c r="C647" s="6">
        <v>96434.217979999987</v>
      </c>
      <c r="D647" s="6">
        <v>39364.259429999998</v>
      </c>
      <c r="E647" s="6">
        <v>32851.539219999999</v>
      </c>
    </row>
    <row r="648" spans="1:5">
      <c r="A648" s="23"/>
      <c r="B648" s="16" t="s">
        <v>12</v>
      </c>
      <c r="C648" s="6">
        <v>0</v>
      </c>
      <c r="D648" s="6">
        <v>0</v>
      </c>
      <c r="E648" s="6">
        <v>0</v>
      </c>
    </row>
    <row r="649" spans="1:5">
      <c r="A649" s="22"/>
      <c r="B649" s="14" t="s">
        <v>217</v>
      </c>
      <c r="C649" s="5">
        <f>((((((((+C650+C651))))))))</f>
        <v>19451.900000000001</v>
      </c>
      <c r="D649" s="5">
        <f>((((((((+D650+D651))))))))</f>
        <v>6918.326</v>
      </c>
      <c r="E649" s="5">
        <f>((((((((+E650+E651))))))))</f>
        <v>4857.0990000000002</v>
      </c>
    </row>
    <row r="650" spans="1:5">
      <c r="A650" s="23"/>
      <c r="B650" s="16" t="s">
        <v>11</v>
      </c>
      <c r="C650" s="6">
        <v>19451.900000000001</v>
      </c>
      <c r="D650" s="6">
        <v>6918.326</v>
      </c>
      <c r="E650" s="6">
        <v>4857.0990000000002</v>
      </c>
    </row>
    <row r="651" spans="1:5">
      <c r="A651" s="23"/>
      <c r="B651" s="16" t="s">
        <v>12</v>
      </c>
      <c r="C651" s="6">
        <v>0</v>
      </c>
      <c r="D651" s="6">
        <v>0</v>
      </c>
      <c r="E651" s="6">
        <v>0</v>
      </c>
    </row>
    <row r="652" spans="1:5">
      <c r="A652" s="22"/>
      <c r="B652" s="14" t="s">
        <v>218</v>
      </c>
      <c r="C652" s="5">
        <f>((((((((+C653+C654))))))))</f>
        <v>149714.70000000001</v>
      </c>
      <c r="D652" s="5">
        <f>((((((((+D653+D654))))))))</f>
        <v>47718.466999999997</v>
      </c>
      <c r="E652" s="5">
        <f>((((((((+E653+E654))))))))</f>
        <v>47718.466999999997</v>
      </c>
    </row>
    <row r="653" spans="1:5">
      <c r="A653" s="23"/>
      <c r="B653" s="16" t="s">
        <v>11</v>
      </c>
      <c r="C653" s="6">
        <v>149714.70000000001</v>
      </c>
      <c r="D653" s="6">
        <v>47718.466999999997</v>
      </c>
      <c r="E653" s="6">
        <v>47718.466999999997</v>
      </c>
    </row>
    <row r="654" spans="1:5">
      <c r="A654" s="23"/>
      <c r="B654" s="16" t="s">
        <v>12</v>
      </c>
      <c r="C654" s="6">
        <v>0</v>
      </c>
      <c r="D654" s="6">
        <v>0</v>
      </c>
      <c r="E654" s="6">
        <v>0</v>
      </c>
    </row>
    <row r="655" spans="1:5">
      <c r="A655" s="22"/>
      <c r="B655" s="14" t="s">
        <v>219</v>
      </c>
      <c r="C655" s="5">
        <f>((((((((+C656+C657))))))))</f>
        <v>22825.4</v>
      </c>
      <c r="D655" s="5">
        <f>((((((((+D656+D657))))))))</f>
        <v>3387.4550600000002</v>
      </c>
      <c r="E655" s="5">
        <f>((((((((+E656+E657))))))))</f>
        <v>3387.4550600000002</v>
      </c>
    </row>
    <row r="656" spans="1:5">
      <c r="A656" s="23"/>
      <c r="B656" s="16" t="s">
        <v>11</v>
      </c>
      <c r="C656" s="6">
        <v>22825.4</v>
      </c>
      <c r="D656" s="6">
        <v>3387.4550600000002</v>
      </c>
      <c r="E656" s="6">
        <v>3387.4550600000002</v>
      </c>
    </row>
    <row r="657" spans="1:5">
      <c r="A657" s="23"/>
      <c r="B657" s="16" t="s">
        <v>12</v>
      </c>
      <c r="C657" s="6">
        <v>0</v>
      </c>
      <c r="D657" s="6">
        <v>0</v>
      </c>
      <c r="E657" s="6">
        <v>0</v>
      </c>
    </row>
    <row r="658" spans="1:5">
      <c r="A658" s="22"/>
      <c r="B658" s="14" t="s">
        <v>220</v>
      </c>
      <c r="C658" s="5">
        <f>((((((((+C659+C660))))))))</f>
        <v>2064.5940000000001</v>
      </c>
      <c r="D658" s="5">
        <f>((((((((+D659+D660))))))))</f>
        <v>192.054</v>
      </c>
      <c r="E658" s="5">
        <f>((((((((+E659+E660))))))))</f>
        <v>192.054</v>
      </c>
    </row>
    <row r="659" spans="1:5">
      <c r="A659" s="23"/>
      <c r="B659" s="16" t="s">
        <v>11</v>
      </c>
      <c r="C659" s="6">
        <v>2064.5940000000001</v>
      </c>
      <c r="D659" s="6">
        <v>192.054</v>
      </c>
      <c r="E659" s="6">
        <v>192.054</v>
      </c>
    </row>
    <row r="660" spans="1:5">
      <c r="A660" s="23"/>
      <c r="B660" s="16" t="s">
        <v>12</v>
      </c>
      <c r="C660" s="6">
        <v>0</v>
      </c>
      <c r="D660" s="6">
        <v>0</v>
      </c>
      <c r="E660" s="6">
        <v>0</v>
      </c>
    </row>
    <row r="661" spans="1:5">
      <c r="A661" s="22"/>
      <c r="B661" s="14" t="s">
        <v>221</v>
      </c>
      <c r="C661" s="5">
        <f>((((((((+C662+C663))))))))</f>
        <v>114039.2</v>
      </c>
      <c r="D661" s="5">
        <f>((((((((+D662+D663))))))))</f>
        <v>30375.051561029079</v>
      </c>
      <c r="E661" s="5">
        <f>((((((((+E662+E663))))))))</f>
        <v>13894.36038</v>
      </c>
    </row>
    <row r="662" spans="1:5">
      <c r="A662" s="23"/>
      <c r="B662" s="16" t="s">
        <v>11</v>
      </c>
      <c r="C662" s="6">
        <v>114039.2</v>
      </c>
      <c r="D662" s="6">
        <v>30375.051561029079</v>
      </c>
      <c r="E662" s="6">
        <v>13894.36038</v>
      </c>
    </row>
    <row r="663" spans="1:5">
      <c r="A663" s="23"/>
      <c r="B663" s="16" t="s">
        <v>12</v>
      </c>
      <c r="C663" s="6">
        <v>0</v>
      </c>
      <c r="D663" s="6">
        <v>0</v>
      </c>
      <c r="E663" s="6">
        <v>0</v>
      </c>
    </row>
    <row r="664" spans="1:5">
      <c r="A664" s="22"/>
      <c r="B664" s="14" t="s">
        <v>222</v>
      </c>
      <c r="C664" s="5">
        <f>((((((((+C665+C666))))))))</f>
        <v>35984.300000000003</v>
      </c>
      <c r="D664" s="5">
        <f>((((((((+D665+D666))))))))</f>
        <v>9815.2427400000015</v>
      </c>
      <c r="E664" s="5">
        <f>((((((((+E665+E666))))))))</f>
        <v>9804.5194600000013</v>
      </c>
    </row>
    <row r="665" spans="1:5">
      <c r="A665" s="23"/>
      <c r="B665" s="16" t="s">
        <v>11</v>
      </c>
      <c r="C665" s="6">
        <v>35984.300000000003</v>
      </c>
      <c r="D665" s="6">
        <v>9815.2427400000015</v>
      </c>
      <c r="E665" s="6">
        <v>9804.5194600000013</v>
      </c>
    </row>
    <row r="666" spans="1:5">
      <c r="A666" s="23"/>
      <c r="B666" s="16" t="s">
        <v>12</v>
      </c>
      <c r="C666" s="6">
        <v>0</v>
      </c>
      <c r="D666" s="6">
        <v>0</v>
      </c>
      <c r="E666" s="6">
        <v>0</v>
      </c>
    </row>
    <row r="667" spans="1:5">
      <c r="A667" s="22"/>
      <c r="B667" s="14" t="s">
        <v>223</v>
      </c>
      <c r="C667" s="5">
        <f>((((((((+C668+C669))))))))</f>
        <v>6512.5</v>
      </c>
      <c r="D667" s="5">
        <f>((((((((+D668+D669))))))))</f>
        <v>1686.7061100000001</v>
      </c>
      <c r="E667" s="5">
        <f>((((((((+E668+E669))))))))</f>
        <v>1686.7061100000001</v>
      </c>
    </row>
    <row r="668" spans="1:5">
      <c r="A668" s="23"/>
      <c r="B668" s="16" t="s">
        <v>11</v>
      </c>
      <c r="C668" s="6">
        <v>6512.5</v>
      </c>
      <c r="D668" s="6">
        <v>1686.7061100000001</v>
      </c>
      <c r="E668" s="6">
        <v>1686.7061100000001</v>
      </c>
    </row>
    <row r="669" spans="1:5">
      <c r="A669" s="23"/>
      <c r="B669" s="16" t="s">
        <v>12</v>
      </c>
      <c r="C669" s="6">
        <v>0</v>
      </c>
      <c r="D669" s="6">
        <v>0</v>
      </c>
      <c r="E669" s="6">
        <v>0</v>
      </c>
    </row>
    <row r="670" spans="1:5">
      <c r="A670" s="22"/>
      <c r="B670" s="14" t="s">
        <v>224</v>
      </c>
      <c r="C670" s="5">
        <f>((((((((+C671+C672))))))))</f>
        <v>36.4</v>
      </c>
      <c r="D670" s="5">
        <f>((((((((+D671+D672))))))))</f>
        <v>9.1</v>
      </c>
      <c r="E670" s="5">
        <f>((((((((+E671+E672))))))))</f>
        <v>9.1</v>
      </c>
    </row>
    <row r="671" spans="1:5">
      <c r="A671" s="23"/>
      <c r="B671" s="16" t="s">
        <v>11</v>
      </c>
      <c r="C671" s="6">
        <v>36.4</v>
      </c>
      <c r="D671" s="6">
        <v>9.1</v>
      </c>
      <c r="E671" s="6">
        <v>9.1</v>
      </c>
    </row>
    <row r="672" spans="1:5">
      <c r="A672" s="23"/>
      <c r="B672" s="16" t="s">
        <v>12</v>
      </c>
      <c r="C672" s="6">
        <v>0</v>
      </c>
      <c r="D672" s="6">
        <v>0</v>
      </c>
      <c r="E672" s="6">
        <v>0</v>
      </c>
    </row>
    <row r="673" spans="1:5" ht="25.5">
      <c r="A673" s="23"/>
      <c r="B673" s="14" t="s">
        <v>225</v>
      </c>
      <c r="C673" s="5">
        <f>((((((((+C674+C675))))))))</f>
        <v>8893131.5999999996</v>
      </c>
      <c r="D673" s="5">
        <f>((((((((+D674+D675))))))))</f>
        <v>1036410.2708300001</v>
      </c>
      <c r="E673" s="5">
        <f>((((((((+E674+E675))))))))</f>
        <v>1036410.2708300001</v>
      </c>
    </row>
    <row r="674" spans="1:5">
      <c r="A674" s="23"/>
      <c r="B674" s="16" t="s">
        <v>11</v>
      </c>
      <c r="C674" s="6">
        <v>8893131.5999999996</v>
      </c>
      <c r="D674" s="6">
        <v>1036410.2708300001</v>
      </c>
      <c r="E674" s="6">
        <v>1036410.2708300001</v>
      </c>
    </row>
    <row r="675" spans="1:5">
      <c r="A675" s="23"/>
      <c r="B675" s="16" t="s">
        <v>12</v>
      </c>
      <c r="C675" s="6">
        <v>0</v>
      </c>
      <c r="D675" s="6">
        <v>0</v>
      </c>
      <c r="E675" s="6">
        <v>0</v>
      </c>
    </row>
    <row r="676" spans="1:5">
      <c r="A676" s="26" t="s">
        <v>226</v>
      </c>
      <c r="B676" s="14"/>
      <c r="C676" s="5">
        <f>(+C677+C680+C683+C686+C689+C692+C695+C698)</f>
        <v>513014.9</v>
      </c>
      <c r="D676" s="5">
        <f t="shared" ref="D676:E676" si="42">(+D677+D680+D683+D686+D689+D692+D695+D698)</f>
        <v>168183.28599999999</v>
      </c>
      <c r="E676" s="5">
        <f t="shared" si="42"/>
        <v>168183.28599999999</v>
      </c>
    </row>
    <row r="677" spans="1:5">
      <c r="A677" s="22"/>
      <c r="B677" s="14" t="s">
        <v>16</v>
      </c>
      <c r="C677" s="5">
        <f>((((((((+C678+C679))))))))</f>
        <v>501400.4</v>
      </c>
      <c r="D677" s="5">
        <f>((((((((+D678+D679))))))))</f>
        <v>164027.72099999999</v>
      </c>
      <c r="E677" s="5">
        <f>((((((((+E678+E679))))))))</f>
        <v>164027.72099999999</v>
      </c>
    </row>
    <row r="678" spans="1:5">
      <c r="A678" s="23"/>
      <c r="B678" s="16" t="s">
        <v>11</v>
      </c>
      <c r="C678" s="6">
        <v>501400.4</v>
      </c>
      <c r="D678" s="6">
        <v>164027.72099999999</v>
      </c>
      <c r="E678" s="6">
        <v>164027.72099999999</v>
      </c>
    </row>
    <row r="679" spans="1:5">
      <c r="A679" s="23"/>
      <c r="B679" s="16" t="s">
        <v>12</v>
      </c>
      <c r="C679" s="6">
        <v>0</v>
      </c>
      <c r="D679" s="6">
        <v>0</v>
      </c>
      <c r="E679" s="6">
        <v>0</v>
      </c>
    </row>
    <row r="680" spans="1:5">
      <c r="A680" s="22"/>
      <c r="B680" s="14" t="s">
        <v>227</v>
      </c>
      <c r="C680" s="5">
        <f>((((((((+C681+C682))))))))</f>
        <v>3700.5</v>
      </c>
      <c r="D680" s="5">
        <f>((((((((+D681+D682))))))))</f>
        <v>809.22</v>
      </c>
      <c r="E680" s="5">
        <f>((((((((+E681+E682))))))))</f>
        <v>809.22</v>
      </c>
    </row>
    <row r="681" spans="1:5">
      <c r="A681" s="23"/>
      <c r="B681" s="16" t="s">
        <v>11</v>
      </c>
      <c r="C681" s="6">
        <v>3700.5</v>
      </c>
      <c r="D681" s="6">
        <v>809.22</v>
      </c>
      <c r="E681" s="6">
        <v>809.22</v>
      </c>
    </row>
    <row r="682" spans="1:5">
      <c r="A682" s="23"/>
      <c r="B682" s="16" t="s">
        <v>12</v>
      </c>
      <c r="C682" s="6">
        <v>0</v>
      </c>
      <c r="D682" s="6">
        <v>0</v>
      </c>
      <c r="E682" s="6">
        <v>0</v>
      </c>
    </row>
    <row r="683" spans="1:5">
      <c r="A683" s="22"/>
      <c r="B683" s="14" t="s">
        <v>228</v>
      </c>
      <c r="C683" s="5">
        <f>((((((((+C684+C685))))))))</f>
        <v>998.6</v>
      </c>
      <c r="D683" s="5">
        <f>((((((((+D684+D685))))))))</f>
        <v>749.67600000000004</v>
      </c>
      <c r="E683" s="5">
        <f>((((((((+E684+E685))))))))</f>
        <v>749.67600000000004</v>
      </c>
    </row>
    <row r="684" spans="1:5">
      <c r="A684" s="23"/>
      <c r="B684" s="16" t="s">
        <v>11</v>
      </c>
      <c r="C684" s="6">
        <v>998.6</v>
      </c>
      <c r="D684" s="6">
        <v>749.67600000000004</v>
      </c>
      <c r="E684" s="6">
        <v>749.67600000000004</v>
      </c>
    </row>
    <row r="685" spans="1:5">
      <c r="A685" s="23"/>
      <c r="B685" s="16" t="s">
        <v>12</v>
      </c>
      <c r="C685" s="6">
        <v>0</v>
      </c>
      <c r="D685" s="6">
        <v>0</v>
      </c>
      <c r="E685" s="6">
        <v>0</v>
      </c>
    </row>
    <row r="686" spans="1:5">
      <c r="A686" s="22"/>
      <c r="B686" s="14" t="s">
        <v>229</v>
      </c>
      <c r="C686" s="5">
        <f>((((((((+C687+C688))))))))</f>
        <v>475.8</v>
      </c>
      <c r="D686" s="5">
        <f>((((((((+D687+D688))))))))</f>
        <v>141.39099999999999</v>
      </c>
      <c r="E686" s="5">
        <f>((((((((+E687+E688))))))))</f>
        <v>141.39099999999999</v>
      </c>
    </row>
    <row r="687" spans="1:5">
      <c r="A687" s="23"/>
      <c r="B687" s="16" t="s">
        <v>11</v>
      </c>
      <c r="C687" s="6">
        <v>475.8</v>
      </c>
      <c r="D687" s="6">
        <v>141.39099999999999</v>
      </c>
      <c r="E687" s="6">
        <v>141.39099999999999</v>
      </c>
    </row>
    <row r="688" spans="1:5">
      <c r="A688" s="23"/>
      <c r="B688" s="16" t="s">
        <v>12</v>
      </c>
      <c r="C688" s="6">
        <v>0</v>
      </c>
      <c r="D688" s="6">
        <v>0</v>
      </c>
      <c r="E688" s="6">
        <v>0</v>
      </c>
    </row>
    <row r="689" spans="1:5">
      <c r="A689" s="22"/>
      <c r="B689" s="14" t="s">
        <v>230</v>
      </c>
      <c r="C689" s="5">
        <f>((((((((+C690+C691))))))))</f>
        <v>3257.7</v>
      </c>
      <c r="D689" s="5">
        <f>((((((((+D690+D691))))))))</f>
        <v>786.44500000000005</v>
      </c>
      <c r="E689" s="5">
        <f>((((((((+E690+E691))))))))</f>
        <v>786.44500000000005</v>
      </c>
    </row>
    <row r="690" spans="1:5">
      <c r="A690" s="23"/>
      <c r="B690" s="16" t="s">
        <v>11</v>
      </c>
      <c r="C690" s="6">
        <v>3257.7</v>
      </c>
      <c r="D690" s="6">
        <v>786.44500000000005</v>
      </c>
      <c r="E690" s="6">
        <v>786.44500000000005</v>
      </c>
    </row>
    <row r="691" spans="1:5">
      <c r="A691" s="23"/>
      <c r="B691" s="16" t="s">
        <v>12</v>
      </c>
      <c r="C691" s="6">
        <v>0</v>
      </c>
      <c r="D691" s="6">
        <v>0</v>
      </c>
      <c r="E691" s="6">
        <v>0</v>
      </c>
    </row>
    <row r="692" spans="1:5">
      <c r="A692" s="22"/>
      <c r="B692" s="14" t="s">
        <v>231</v>
      </c>
      <c r="C692" s="5">
        <f>((((((((+C693+C694))))))))</f>
        <v>1916.7</v>
      </c>
      <c r="D692" s="5">
        <f>((((((((+D693+D694))))))))</f>
        <v>435.82400000000001</v>
      </c>
      <c r="E692" s="5">
        <f>((((((((+E693+E694))))))))</f>
        <v>435.82400000000001</v>
      </c>
    </row>
    <row r="693" spans="1:5">
      <c r="A693" s="23"/>
      <c r="B693" s="16" t="s">
        <v>11</v>
      </c>
      <c r="C693" s="6">
        <v>1916.7</v>
      </c>
      <c r="D693" s="6">
        <v>435.82400000000001</v>
      </c>
      <c r="E693" s="6">
        <v>435.82400000000001</v>
      </c>
    </row>
    <row r="694" spans="1:5">
      <c r="A694" s="23"/>
      <c r="B694" s="16" t="s">
        <v>12</v>
      </c>
      <c r="C694" s="6">
        <v>0</v>
      </c>
      <c r="D694" s="6">
        <v>0</v>
      </c>
      <c r="E694" s="6">
        <v>0</v>
      </c>
    </row>
    <row r="695" spans="1:5">
      <c r="A695" s="22"/>
      <c r="B695" s="14" t="s">
        <v>232</v>
      </c>
      <c r="C695" s="5">
        <f>((((((((+C696+C697))))))))</f>
        <v>55.3</v>
      </c>
      <c r="D695" s="5">
        <f>((((((((+D696+D697))))))))</f>
        <v>46.765999999999998</v>
      </c>
      <c r="E695" s="5">
        <f>((((((((+E696+E697))))))))</f>
        <v>46.765999999999998</v>
      </c>
    </row>
    <row r="696" spans="1:5">
      <c r="A696" s="23"/>
      <c r="B696" s="16" t="s">
        <v>11</v>
      </c>
      <c r="C696" s="6">
        <v>55.3</v>
      </c>
      <c r="D696" s="6">
        <v>46.765999999999998</v>
      </c>
      <c r="E696" s="6">
        <v>46.765999999999998</v>
      </c>
    </row>
    <row r="697" spans="1:5">
      <c r="A697" s="23"/>
      <c r="B697" s="16" t="s">
        <v>12</v>
      </c>
      <c r="C697" s="6">
        <v>0</v>
      </c>
      <c r="D697" s="6">
        <v>0</v>
      </c>
      <c r="E697" s="6">
        <v>0</v>
      </c>
    </row>
    <row r="698" spans="1:5" ht="15.75" customHeight="1">
      <c r="A698" s="23"/>
      <c r="B698" s="14" t="s">
        <v>233</v>
      </c>
      <c r="C698" s="5">
        <f>((((((((+C699+C700))))))))</f>
        <v>1209.9000000000001</v>
      </c>
      <c r="D698" s="5">
        <f t="shared" ref="D698:E698" si="43">((((((((+D699+D700))))))))</f>
        <v>1186.2429999999999</v>
      </c>
      <c r="E698" s="5">
        <f t="shared" si="43"/>
        <v>1186.2429999999999</v>
      </c>
    </row>
    <row r="699" spans="1:5">
      <c r="A699" s="23"/>
      <c r="B699" s="16" t="s">
        <v>11</v>
      </c>
      <c r="C699" s="6">
        <v>1209.9000000000001</v>
      </c>
      <c r="D699" s="6">
        <v>1186.2429999999999</v>
      </c>
      <c r="E699" s="6">
        <v>1186.2429999999999</v>
      </c>
    </row>
    <row r="700" spans="1:5">
      <c r="A700" s="23"/>
      <c r="B700" s="16" t="s">
        <v>12</v>
      </c>
      <c r="C700" s="6">
        <v>0</v>
      </c>
      <c r="D700" s="6">
        <v>0</v>
      </c>
      <c r="E700" s="6">
        <v>0</v>
      </c>
    </row>
    <row r="701" spans="1:5">
      <c r="A701" s="26" t="s">
        <v>234</v>
      </c>
      <c r="B701" s="14"/>
      <c r="C701" s="5">
        <f>(+C702)</f>
        <v>2104037.5914870054</v>
      </c>
      <c r="D701" s="5">
        <f t="shared" ref="D701:E701" si="44">(+D702)</f>
        <v>407623.81174000003</v>
      </c>
      <c r="E701" s="5">
        <f t="shared" si="44"/>
        <v>88546.80051999999</v>
      </c>
    </row>
    <row r="702" spans="1:5">
      <c r="A702" s="22"/>
      <c r="B702" s="14" t="s">
        <v>16</v>
      </c>
      <c r="C702" s="5">
        <f>((((((((+C703+C704))))))))</f>
        <v>2104037.5914870054</v>
      </c>
      <c r="D702" s="5">
        <f>((((((((+D703+D704))))))))</f>
        <v>407623.81174000003</v>
      </c>
      <c r="E702" s="5">
        <f>((((((((+E703+E704))))))))</f>
        <v>88546.80051999999</v>
      </c>
    </row>
    <row r="703" spans="1:5">
      <c r="A703" s="23"/>
      <c r="B703" s="16" t="s">
        <v>11</v>
      </c>
      <c r="C703" s="6">
        <v>1698245.5216070055</v>
      </c>
      <c r="D703" s="6">
        <v>333463.81174000003</v>
      </c>
      <c r="E703" s="6">
        <v>81014.83778999999</v>
      </c>
    </row>
    <row r="704" spans="1:5">
      <c r="A704" s="23"/>
      <c r="B704" s="16" t="s">
        <v>12</v>
      </c>
      <c r="C704" s="6">
        <v>405792.06987999997</v>
      </c>
      <c r="D704" s="6">
        <v>74160</v>
      </c>
      <c r="E704" s="6">
        <v>7531.9627299999993</v>
      </c>
    </row>
    <row r="705" spans="1:5">
      <c r="A705" s="26" t="s">
        <v>235</v>
      </c>
      <c r="B705" s="18"/>
      <c r="C705" s="4">
        <f>((((+C706+C707))))</f>
        <v>30832957.98356</v>
      </c>
      <c r="D705" s="4">
        <f t="shared" ref="D705:E705" si="45">((((+D706+D707))))</f>
        <v>6910675.2427016683</v>
      </c>
      <c r="E705" s="4">
        <f t="shared" si="45"/>
        <v>5842936.333244998</v>
      </c>
    </row>
    <row r="706" spans="1:5">
      <c r="A706" s="23"/>
      <c r="B706" s="16" t="s">
        <v>11</v>
      </c>
      <c r="C706" s="6">
        <v>28102178.593759999</v>
      </c>
      <c r="D706" s="6">
        <v>6227980.3947016681</v>
      </c>
      <c r="E706" s="6">
        <v>5192750.7642449979</v>
      </c>
    </row>
    <row r="707" spans="1:5">
      <c r="A707" s="23"/>
      <c r="B707" s="16" t="s">
        <v>12</v>
      </c>
      <c r="C707" s="6">
        <v>2730779.3898000005</v>
      </c>
      <c r="D707" s="6">
        <v>682694.848</v>
      </c>
      <c r="E707" s="6">
        <v>650185.56900000013</v>
      </c>
    </row>
    <row r="708" spans="1:5">
      <c r="A708" s="26" t="s">
        <v>236</v>
      </c>
      <c r="B708" s="18"/>
      <c r="C708" s="4">
        <f>((((+C709+C710))))</f>
        <v>8742140.3341100011</v>
      </c>
      <c r="D708" s="4">
        <f t="shared" ref="D708:E708" si="46">((((+D709+D710))))</f>
        <v>4963291.0575200003</v>
      </c>
      <c r="E708" s="4">
        <f t="shared" si="46"/>
        <v>4949795.4986000005</v>
      </c>
    </row>
    <row r="709" spans="1:5">
      <c r="A709" s="23"/>
      <c r="B709" s="16" t="s">
        <v>11</v>
      </c>
      <c r="C709" s="6">
        <v>8693360.3341100011</v>
      </c>
      <c r="D709" s="6">
        <v>4959788.8800499998</v>
      </c>
      <c r="E709" s="6">
        <v>4947352.9836200001</v>
      </c>
    </row>
    <row r="710" spans="1:5">
      <c r="A710" s="23"/>
      <c r="B710" s="16" t="s">
        <v>12</v>
      </c>
      <c r="C710" s="7">
        <v>48780</v>
      </c>
      <c r="D710" s="7">
        <v>3502.1774700000001</v>
      </c>
      <c r="E710" s="7">
        <v>2442.5149799999999</v>
      </c>
    </row>
    <row r="711" spans="1:5">
      <c r="A711" s="26" t="s">
        <v>237</v>
      </c>
      <c r="B711" s="14"/>
      <c r="C711" s="5">
        <f>(+C712+C715+C718+C721)</f>
        <v>319944554.01300001</v>
      </c>
      <c r="D711" s="5">
        <f t="shared" ref="D711:E711" si="47">(+D712+D715+D718+D721)</f>
        <v>71708010.028999999</v>
      </c>
      <c r="E711" s="5">
        <f t="shared" si="47"/>
        <v>68274013.062000006</v>
      </c>
    </row>
    <row r="712" spans="1:5">
      <c r="A712" s="22"/>
      <c r="B712" s="14" t="s">
        <v>238</v>
      </c>
      <c r="C712" s="5">
        <f>((((((((+C713+C714))))))))</f>
        <v>279530661.57199997</v>
      </c>
      <c r="D712" s="5">
        <f>((((((((+D713+D714))))))))</f>
        <v>64739406.606000006</v>
      </c>
      <c r="E712" s="5">
        <f>((((((((+E713+E714))))))))</f>
        <v>64710058.483000003</v>
      </c>
    </row>
    <row r="713" spans="1:5">
      <c r="A713" s="23"/>
      <c r="B713" s="16" t="s">
        <v>11</v>
      </c>
      <c r="C713" s="6">
        <v>3635080.6809999999</v>
      </c>
      <c r="D713" s="6">
        <v>453174.84700000001</v>
      </c>
      <c r="E713" s="6">
        <v>423826.72399999999</v>
      </c>
    </row>
    <row r="714" spans="1:5">
      <c r="A714" s="23"/>
      <c r="B714" s="16" t="s">
        <v>12</v>
      </c>
      <c r="C714" s="6">
        <v>275895580.89099997</v>
      </c>
      <c r="D714" s="6">
        <v>64286231.759000003</v>
      </c>
      <c r="E714" s="6">
        <v>64286231.759000003</v>
      </c>
    </row>
    <row r="715" spans="1:5">
      <c r="A715" s="22"/>
      <c r="B715" s="14" t="s">
        <v>239</v>
      </c>
      <c r="C715" s="5">
        <f>((((((((+C716+C717))))))))</f>
        <v>10258834.699999999</v>
      </c>
      <c r="D715" s="5">
        <f>((((((((+D716+D717))))))))</f>
        <v>1589105.2749999999</v>
      </c>
      <c r="E715" s="5">
        <f>((((((((+E716+E717))))))))</f>
        <v>1084650.608</v>
      </c>
    </row>
    <row r="716" spans="1:5">
      <c r="A716" s="23"/>
      <c r="B716" s="16" t="s">
        <v>11</v>
      </c>
      <c r="C716" s="6">
        <v>6602109.6449999996</v>
      </c>
      <c r="D716" s="6">
        <v>1185631.4669999999</v>
      </c>
      <c r="E716" s="6">
        <v>694235.005</v>
      </c>
    </row>
    <row r="717" spans="1:5">
      <c r="A717" s="23"/>
      <c r="B717" s="16" t="s">
        <v>12</v>
      </c>
      <c r="C717" s="6">
        <v>3656725.0550000002</v>
      </c>
      <c r="D717" s="6">
        <v>403473.80800000002</v>
      </c>
      <c r="E717" s="6">
        <v>390415.603</v>
      </c>
    </row>
    <row r="718" spans="1:5">
      <c r="A718" s="22"/>
      <c r="B718" s="14" t="s">
        <v>240</v>
      </c>
      <c r="C718" s="5">
        <f>((((((((+C719+C720))))))))</f>
        <v>19591537.391000003</v>
      </c>
      <c r="D718" s="5">
        <f>((((((((+D719+D720))))))))</f>
        <v>2061006.449</v>
      </c>
      <c r="E718" s="5">
        <f>((((((((+E719+E720))))))))</f>
        <v>2061006.449</v>
      </c>
    </row>
    <row r="719" spans="1:5">
      <c r="A719" s="23"/>
      <c r="B719" s="16" t="s">
        <v>11</v>
      </c>
      <c r="C719" s="6">
        <v>7701674.8629999999</v>
      </c>
      <c r="D719" s="6">
        <v>884506.72400000005</v>
      </c>
      <c r="E719" s="6">
        <v>884506.72400000005</v>
      </c>
    </row>
    <row r="720" spans="1:5">
      <c r="A720" s="23"/>
      <c r="B720" s="16" t="s">
        <v>12</v>
      </c>
      <c r="C720" s="6">
        <v>11889862.528000001</v>
      </c>
      <c r="D720" s="6">
        <v>1176499.7250000001</v>
      </c>
      <c r="E720" s="6">
        <v>1176499.7250000001</v>
      </c>
    </row>
    <row r="721" spans="1:5">
      <c r="A721" s="22"/>
      <c r="B721" s="14" t="s">
        <v>241</v>
      </c>
      <c r="C721" s="5">
        <f>((((((((+C722+C723))))))))</f>
        <v>10563520.35</v>
      </c>
      <c r="D721" s="5">
        <f>((((((((+D722+D723))))))))</f>
        <v>3318491.699</v>
      </c>
      <c r="E721" s="5">
        <f>((((((((+E722+E723))))))))</f>
        <v>418297.522</v>
      </c>
    </row>
    <row r="722" spans="1:5">
      <c r="A722" s="23"/>
      <c r="B722" s="16" t="s">
        <v>11</v>
      </c>
      <c r="C722" s="6">
        <v>9759582.2579999994</v>
      </c>
      <c r="D722" s="6">
        <v>2835711.44</v>
      </c>
      <c r="E722" s="6">
        <v>418297.522</v>
      </c>
    </row>
    <row r="723" spans="1:5">
      <c r="A723" s="23"/>
      <c r="B723" s="16" t="s">
        <v>12</v>
      </c>
      <c r="C723" s="6">
        <v>803938.09199999995</v>
      </c>
      <c r="D723" s="6">
        <v>482780.25900000002</v>
      </c>
      <c r="E723" s="6">
        <v>0</v>
      </c>
    </row>
    <row r="724" spans="1:5">
      <c r="A724" s="26" t="s">
        <v>242</v>
      </c>
      <c r="B724" s="18"/>
      <c r="C724" s="4">
        <f>((((+C725+C726))))</f>
        <v>117972646.345</v>
      </c>
      <c r="D724" s="4">
        <f t="shared" ref="D724:E724" si="48">((((+D725+D726))))</f>
        <v>24698607.805</v>
      </c>
      <c r="E724" s="4">
        <f t="shared" si="48"/>
        <v>10335511.266999999</v>
      </c>
    </row>
    <row r="725" spans="1:5">
      <c r="A725" s="23"/>
      <c r="B725" s="16" t="s">
        <v>11</v>
      </c>
      <c r="C725" s="6">
        <v>113414467.867</v>
      </c>
      <c r="D725" s="6">
        <v>23279059.978999998</v>
      </c>
      <c r="E725" s="6">
        <v>9516743.1909999996</v>
      </c>
    </row>
    <row r="726" spans="1:5" ht="15" thickBot="1">
      <c r="A726" s="33"/>
      <c r="B726" s="34" t="s">
        <v>12</v>
      </c>
      <c r="C726" s="35">
        <v>4558178.4780000001</v>
      </c>
      <c r="D726" s="35">
        <v>1419547.8259999999</v>
      </c>
      <c r="E726" s="35">
        <v>818768.076</v>
      </c>
    </row>
    <row r="727" spans="1:5" ht="15" customHeight="1">
      <c r="A727" s="37" t="s">
        <v>243</v>
      </c>
      <c r="B727" s="38"/>
      <c r="C727" s="38"/>
      <c r="D727" s="38"/>
      <c r="E727" s="38"/>
    </row>
  </sheetData>
  <mergeCells count="12">
    <mergeCell ref="A1:C1"/>
    <mergeCell ref="A3:E3"/>
    <mergeCell ref="A5:B6"/>
    <mergeCell ref="C5:C6"/>
    <mergeCell ref="D5:E5"/>
    <mergeCell ref="A515:B515"/>
    <mergeCell ref="A633:B633"/>
    <mergeCell ref="A727:E727"/>
    <mergeCell ref="A2:E2"/>
    <mergeCell ref="A4:E4"/>
    <mergeCell ref="A7:E7"/>
    <mergeCell ref="A8:E8"/>
  </mergeCells>
  <pageMargins left="0.70866141732283472" right="0.70866141732283472" top="0.74803149606299213" bottom="0.74803149606299213" header="0.31496062992125984" footer="0.31496062992125984"/>
  <pageSetup scale="14" orientation="portrait" horizontalDpi="1200" verticalDpi="1200" r:id="rId1"/>
  <rowBreaks count="12" manualBreakCount="12">
    <brk id="59" max="4" man="1"/>
    <brk id="111" max="4" man="1"/>
    <brk id="163" max="4" man="1"/>
    <brk id="213" max="4" man="1"/>
    <brk id="265" max="4" man="1"/>
    <brk id="317" max="4" man="1"/>
    <brk id="369" max="4" man="1"/>
    <brk id="422" max="4" man="1"/>
    <brk id="526" max="4" man="1"/>
    <brk id="579" max="4" man="1"/>
    <brk id="632" max="4" man="1"/>
    <brk id="68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1T2024</vt:lpstr>
      <vt:lpstr>'1T2024'!Área_de_impresión</vt:lpstr>
      <vt:lpstr>'1T2024'!Títulos_a_imprimir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Martin Benitez Beas</dc:creator>
  <cp:lastModifiedBy>UPCP</cp:lastModifiedBy>
  <cp:lastPrinted>2024-04-25T01:27:35Z</cp:lastPrinted>
  <dcterms:created xsi:type="dcterms:W3CDTF">2024-04-25T01:08:35Z</dcterms:created>
  <dcterms:modified xsi:type="dcterms:W3CDTF">2024-04-25T19:09:51Z</dcterms:modified>
</cp:coreProperties>
</file>