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Users\Mis documentos\Anexos_Mar22\Excel\"/>
    </mc:Choice>
  </mc:AlternateContent>
  <bookViews>
    <workbookView xWindow="-120" yWindow="-120" windowWidth="25440" windowHeight="15390"/>
  </bookViews>
  <sheets>
    <sheet name="1T_2022" sheetId="1" r:id="rId1"/>
  </sheets>
  <definedNames>
    <definedName name="_xlnm._FilterDatabase" localSheetId="0" hidden="1">'1T_2022'!$A$11:$E$673</definedName>
    <definedName name="_xlnm.Print_Area" localSheetId="0">'1T_2022'!$A$1:$E$673</definedName>
    <definedName name="_xlnm.Print_Titles" localSheetId="0">'1T_2022'!$1:$10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4" i="1" l="1"/>
  <c r="D194" i="1"/>
  <c r="C194" i="1"/>
  <c r="E191" i="1"/>
  <c r="D191" i="1"/>
  <c r="C191" i="1"/>
  <c r="E384" i="1" l="1"/>
  <c r="D384" i="1"/>
  <c r="C384" i="1"/>
  <c r="E628" i="1" l="1"/>
  <c r="D628" i="1"/>
  <c r="C628" i="1"/>
  <c r="C414" i="1" l="1"/>
  <c r="E381" i="1" l="1"/>
  <c r="D381" i="1"/>
  <c r="C381" i="1"/>
  <c r="E378" i="1"/>
  <c r="D378" i="1"/>
  <c r="C378" i="1"/>
  <c r="E375" i="1"/>
  <c r="D375" i="1"/>
  <c r="C375" i="1"/>
  <c r="E372" i="1"/>
  <c r="D372" i="1"/>
  <c r="C372" i="1"/>
  <c r="E369" i="1"/>
  <c r="D369" i="1"/>
  <c r="C369" i="1"/>
  <c r="E366" i="1"/>
  <c r="D366" i="1"/>
  <c r="C366" i="1"/>
  <c r="E581" i="1" l="1"/>
  <c r="D581" i="1"/>
  <c r="C581" i="1"/>
  <c r="E670" i="1" l="1"/>
  <c r="D670" i="1"/>
  <c r="C670" i="1"/>
  <c r="E667" i="1"/>
  <c r="D667" i="1"/>
  <c r="C667" i="1"/>
  <c r="E664" i="1"/>
  <c r="D664" i="1"/>
  <c r="C664" i="1"/>
  <c r="E661" i="1"/>
  <c r="D661" i="1"/>
  <c r="C661" i="1"/>
  <c r="E658" i="1"/>
  <c r="D658" i="1"/>
  <c r="C658" i="1"/>
  <c r="E654" i="1"/>
  <c r="D654" i="1"/>
  <c r="C654" i="1"/>
  <c r="E651" i="1"/>
  <c r="E650" i="1" s="1"/>
  <c r="D651" i="1"/>
  <c r="D650" i="1" s="1"/>
  <c r="C651" i="1"/>
  <c r="C650" i="1" s="1"/>
  <c r="E647" i="1"/>
  <c r="D647" i="1"/>
  <c r="C647" i="1"/>
  <c r="E644" i="1"/>
  <c r="D644" i="1"/>
  <c r="C644" i="1"/>
  <c r="E641" i="1"/>
  <c r="D641" i="1"/>
  <c r="C641" i="1"/>
  <c r="E638" i="1"/>
  <c r="D638" i="1"/>
  <c r="C638" i="1"/>
  <c r="E635" i="1"/>
  <c r="D635" i="1"/>
  <c r="C635" i="1"/>
  <c r="E632" i="1"/>
  <c r="D632" i="1"/>
  <c r="C632" i="1"/>
  <c r="E625" i="1"/>
  <c r="D625" i="1"/>
  <c r="C625" i="1"/>
  <c r="E622" i="1"/>
  <c r="D622" i="1"/>
  <c r="C622" i="1"/>
  <c r="E619" i="1"/>
  <c r="D619" i="1"/>
  <c r="C619" i="1"/>
  <c r="E616" i="1"/>
  <c r="D616" i="1"/>
  <c r="C616" i="1"/>
  <c r="E613" i="1"/>
  <c r="D613" i="1"/>
  <c r="C613" i="1"/>
  <c r="E610" i="1"/>
  <c r="D610" i="1"/>
  <c r="C610" i="1"/>
  <c r="E607" i="1"/>
  <c r="D607" i="1"/>
  <c r="C607" i="1"/>
  <c r="E604" i="1"/>
  <c r="D604" i="1"/>
  <c r="C604" i="1"/>
  <c r="E601" i="1"/>
  <c r="D601" i="1"/>
  <c r="C601" i="1"/>
  <c r="E597" i="1"/>
  <c r="E596" i="1" s="1"/>
  <c r="D597" i="1"/>
  <c r="C597" i="1"/>
  <c r="E593" i="1"/>
  <c r="E592" i="1" s="1"/>
  <c r="D593" i="1"/>
  <c r="C593" i="1"/>
  <c r="E589" i="1"/>
  <c r="E588" i="1" s="1"/>
  <c r="D589" i="1"/>
  <c r="C589" i="1"/>
  <c r="E585" i="1"/>
  <c r="E584" i="1" s="1"/>
  <c r="D585" i="1"/>
  <c r="C585" i="1"/>
  <c r="C584" i="1" s="1"/>
  <c r="E578" i="1"/>
  <c r="D578" i="1"/>
  <c r="C578" i="1"/>
  <c r="E575" i="1"/>
  <c r="D575" i="1"/>
  <c r="C575" i="1"/>
  <c r="E572" i="1"/>
  <c r="D572" i="1"/>
  <c r="C572" i="1"/>
  <c r="E569" i="1"/>
  <c r="D569" i="1"/>
  <c r="C569" i="1"/>
  <c r="E566" i="1"/>
  <c r="D566" i="1"/>
  <c r="C566" i="1"/>
  <c r="E563" i="1"/>
  <c r="D563" i="1"/>
  <c r="C563" i="1"/>
  <c r="E560" i="1"/>
  <c r="D560" i="1"/>
  <c r="C560" i="1"/>
  <c r="E557" i="1"/>
  <c r="D557" i="1"/>
  <c r="C557" i="1"/>
  <c r="E554" i="1"/>
  <c r="D554" i="1"/>
  <c r="C554" i="1"/>
  <c r="E551" i="1"/>
  <c r="D551" i="1"/>
  <c r="C551" i="1"/>
  <c r="E548" i="1"/>
  <c r="D548" i="1"/>
  <c r="C548" i="1"/>
  <c r="E545" i="1"/>
  <c r="D545" i="1"/>
  <c r="C545" i="1"/>
  <c r="E542" i="1"/>
  <c r="D542" i="1"/>
  <c r="C542" i="1"/>
  <c r="E539" i="1"/>
  <c r="D539" i="1"/>
  <c r="C539" i="1"/>
  <c r="E536" i="1"/>
  <c r="D536" i="1"/>
  <c r="C536" i="1"/>
  <c r="E533" i="1"/>
  <c r="D533" i="1"/>
  <c r="C533" i="1"/>
  <c r="E530" i="1"/>
  <c r="D530" i="1"/>
  <c r="C530" i="1"/>
  <c r="E527" i="1"/>
  <c r="D527" i="1"/>
  <c r="C527" i="1"/>
  <c r="E524" i="1"/>
  <c r="D524" i="1"/>
  <c r="C524" i="1"/>
  <c r="E521" i="1"/>
  <c r="D521" i="1"/>
  <c r="C521" i="1"/>
  <c r="E518" i="1"/>
  <c r="D518" i="1"/>
  <c r="C518" i="1"/>
  <c r="E514" i="1"/>
  <c r="E513" i="1" s="1"/>
  <c r="D514" i="1"/>
  <c r="C514" i="1"/>
  <c r="E510" i="1"/>
  <c r="E509" i="1" s="1"/>
  <c r="D510" i="1"/>
  <c r="C510" i="1"/>
  <c r="E506" i="1"/>
  <c r="E505" i="1" s="1"/>
  <c r="D506" i="1"/>
  <c r="D505" i="1" s="1"/>
  <c r="C506" i="1"/>
  <c r="C505" i="1" s="1"/>
  <c r="E502" i="1"/>
  <c r="E501" i="1" s="1"/>
  <c r="D502" i="1"/>
  <c r="C502" i="1"/>
  <c r="E498" i="1"/>
  <c r="E497" i="1" s="1"/>
  <c r="D498" i="1"/>
  <c r="C498" i="1"/>
  <c r="E494" i="1"/>
  <c r="E493" i="1" s="1"/>
  <c r="D494" i="1"/>
  <c r="C494" i="1"/>
  <c r="E490" i="1"/>
  <c r="E489" i="1" s="1"/>
  <c r="D490" i="1"/>
  <c r="C490" i="1"/>
  <c r="E486" i="1"/>
  <c r="E485" i="1" s="1"/>
  <c r="D486" i="1"/>
  <c r="C486" i="1"/>
  <c r="E482" i="1"/>
  <c r="D482" i="1"/>
  <c r="C482" i="1"/>
  <c r="E479" i="1"/>
  <c r="D479" i="1"/>
  <c r="C479" i="1"/>
  <c r="E476" i="1"/>
  <c r="D476" i="1"/>
  <c r="C476" i="1"/>
  <c r="E473" i="1"/>
  <c r="D473" i="1"/>
  <c r="C473" i="1"/>
  <c r="E470" i="1"/>
  <c r="D470" i="1"/>
  <c r="C470" i="1"/>
  <c r="E467" i="1"/>
  <c r="D467" i="1"/>
  <c r="C467" i="1"/>
  <c r="E464" i="1"/>
  <c r="D464" i="1"/>
  <c r="C464" i="1"/>
  <c r="E460" i="1"/>
  <c r="D460" i="1"/>
  <c r="C460" i="1"/>
  <c r="E457" i="1"/>
  <c r="D457" i="1"/>
  <c r="C457" i="1"/>
  <c r="E454" i="1"/>
  <c r="D454" i="1"/>
  <c r="C454" i="1"/>
  <c r="E451" i="1"/>
  <c r="D451" i="1"/>
  <c r="C451" i="1"/>
  <c r="E448" i="1"/>
  <c r="D448" i="1"/>
  <c r="C448" i="1"/>
  <c r="E445" i="1"/>
  <c r="D445" i="1"/>
  <c r="C445" i="1"/>
  <c r="E442" i="1"/>
  <c r="D442" i="1"/>
  <c r="C442" i="1"/>
  <c r="E439" i="1"/>
  <c r="D439" i="1"/>
  <c r="C439" i="1"/>
  <c r="E435" i="1"/>
  <c r="D435" i="1"/>
  <c r="C435" i="1"/>
  <c r="E432" i="1"/>
  <c r="D432" i="1"/>
  <c r="C432" i="1"/>
  <c r="E429" i="1"/>
  <c r="D429" i="1"/>
  <c r="C429" i="1"/>
  <c r="E426" i="1"/>
  <c r="D426" i="1"/>
  <c r="C426" i="1"/>
  <c r="E423" i="1"/>
  <c r="D423" i="1"/>
  <c r="C423" i="1"/>
  <c r="E420" i="1"/>
  <c r="D420" i="1"/>
  <c r="C420" i="1"/>
  <c r="E417" i="1"/>
  <c r="D417" i="1"/>
  <c r="C417" i="1"/>
  <c r="E414" i="1"/>
  <c r="D414" i="1"/>
  <c r="E410" i="1"/>
  <c r="D410" i="1"/>
  <c r="C410" i="1"/>
  <c r="E407" i="1"/>
  <c r="D407" i="1"/>
  <c r="C407" i="1"/>
  <c r="E404" i="1"/>
  <c r="D404" i="1"/>
  <c r="C404" i="1"/>
  <c r="E401" i="1"/>
  <c r="D401" i="1"/>
  <c r="C401" i="1"/>
  <c r="E397" i="1"/>
  <c r="D397" i="1"/>
  <c r="C397" i="1"/>
  <c r="E394" i="1"/>
  <c r="D394" i="1"/>
  <c r="C394" i="1"/>
  <c r="E391" i="1"/>
  <c r="D391" i="1"/>
  <c r="C391" i="1"/>
  <c r="E388" i="1"/>
  <c r="D388" i="1"/>
  <c r="C388" i="1"/>
  <c r="E363" i="1"/>
  <c r="E362" i="1" s="1"/>
  <c r="D363" i="1"/>
  <c r="D362" i="1" s="1"/>
  <c r="C363" i="1"/>
  <c r="C362" i="1" s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2" i="1"/>
  <c r="D332" i="1"/>
  <c r="C332" i="1"/>
  <c r="E329" i="1"/>
  <c r="D329" i="1"/>
  <c r="C329" i="1"/>
  <c r="E326" i="1"/>
  <c r="D326" i="1"/>
  <c r="C326" i="1"/>
  <c r="E323" i="1"/>
  <c r="D323" i="1"/>
  <c r="C323" i="1"/>
  <c r="E320" i="1"/>
  <c r="D320" i="1"/>
  <c r="C320" i="1"/>
  <c r="E317" i="1"/>
  <c r="D317" i="1"/>
  <c r="C317" i="1"/>
  <c r="E314" i="1"/>
  <c r="D314" i="1"/>
  <c r="C314" i="1"/>
  <c r="E311" i="1"/>
  <c r="D311" i="1"/>
  <c r="C311" i="1"/>
  <c r="E308" i="1"/>
  <c r="D308" i="1"/>
  <c r="C308" i="1"/>
  <c r="E305" i="1"/>
  <c r="D305" i="1"/>
  <c r="C305" i="1"/>
  <c r="E302" i="1"/>
  <c r="D302" i="1"/>
  <c r="C302" i="1"/>
  <c r="E299" i="1"/>
  <c r="D299" i="1"/>
  <c r="C299" i="1"/>
  <c r="E296" i="1"/>
  <c r="D296" i="1"/>
  <c r="C296" i="1"/>
  <c r="E293" i="1"/>
  <c r="D293" i="1"/>
  <c r="C293" i="1"/>
  <c r="E290" i="1"/>
  <c r="D290" i="1"/>
  <c r="C290" i="1"/>
  <c r="E287" i="1"/>
  <c r="D287" i="1"/>
  <c r="C287" i="1"/>
  <c r="E284" i="1"/>
  <c r="D284" i="1"/>
  <c r="C284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2" i="1"/>
  <c r="D262" i="1"/>
  <c r="C262" i="1"/>
  <c r="E259" i="1"/>
  <c r="D259" i="1"/>
  <c r="C259" i="1"/>
  <c r="E256" i="1"/>
  <c r="D256" i="1"/>
  <c r="C256" i="1"/>
  <c r="E253" i="1"/>
  <c r="D253" i="1"/>
  <c r="C253" i="1"/>
  <c r="E250" i="1"/>
  <c r="D250" i="1"/>
  <c r="C250" i="1"/>
  <c r="E247" i="1"/>
  <c r="D247" i="1"/>
  <c r="C247" i="1"/>
  <c r="E244" i="1"/>
  <c r="D244" i="1"/>
  <c r="C244" i="1"/>
  <c r="E241" i="1"/>
  <c r="D241" i="1"/>
  <c r="C241" i="1"/>
  <c r="E238" i="1"/>
  <c r="D238" i="1"/>
  <c r="C238" i="1"/>
  <c r="E235" i="1"/>
  <c r="D235" i="1"/>
  <c r="C235" i="1"/>
  <c r="E232" i="1"/>
  <c r="D232" i="1"/>
  <c r="C232" i="1"/>
  <c r="E229" i="1"/>
  <c r="D229" i="1"/>
  <c r="C229" i="1"/>
  <c r="E226" i="1"/>
  <c r="D226" i="1"/>
  <c r="C226" i="1"/>
  <c r="E223" i="1"/>
  <c r="D223" i="1"/>
  <c r="C223" i="1"/>
  <c r="E220" i="1"/>
  <c r="D220" i="1"/>
  <c r="C220" i="1"/>
  <c r="E217" i="1"/>
  <c r="D217" i="1"/>
  <c r="C217" i="1"/>
  <c r="E213" i="1"/>
  <c r="D213" i="1"/>
  <c r="C213" i="1"/>
  <c r="E210" i="1"/>
  <c r="D210" i="1"/>
  <c r="C210" i="1"/>
  <c r="E207" i="1"/>
  <c r="D207" i="1"/>
  <c r="C207" i="1"/>
  <c r="E204" i="1"/>
  <c r="D204" i="1"/>
  <c r="C204" i="1"/>
  <c r="E201" i="1"/>
  <c r="D201" i="1"/>
  <c r="C201" i="1"/>
  <c r="E198" i="1"/>
  <c r="D198" i="1"/>
  <c r="C198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3" i="1"/>
  <c r="D173" i="1"/>
  <c r="C173" i="1"/>
  <c r="E170" i="1"/>
  <c r="D170" i="1"/>
  <c r="C170" i="1"/>
  <c r="E167" i="1"/>
  <c r="D167" i="1"/>
  <c r="C167" i="1"/>
  <c r="E164" i="1"/>
  <c r="D164" i="1"/>
  <c r="C164" i="1"/>
  <c r="E161" i="1"/>
  <c r="D161" i="1"/>
  <c r="C161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5" i="1"/>
  <c r="D115" i="1"/>
  <c r="C115" i="1"/>
  <c r="E111" i="1"/>
  <c r="D111" i="1"/>
  <c r="C111" i="1"/>
  <c r="E108" i="1"/>
  <c r="D108" i="1"/>
  <c r="C108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6" i="1"/>
  <c r="E45" i="1" s="1"/>
  <c r="D46" i="1"/>
  <c r="C46" i="1"/>
  <c r="E42" i="1"/>
  <c r="D42" i="1"/>
  <c r="C42" i="1"/>
  <c r="E39" i="1"/>
  <c r="D39" i="1"/>
  <c r="C39" i="1"/>
  <c r="E36" i="1"/>
  <c r="D36" i="1"/>
  <c r="C36" i="1"/>
  <c r="E32" i="1"/>
  <c r="D32" i="1"/>
  <c r="C32" i="1"/>
  <c r="E29" i="1"/>
  <c r="D29" i="1"/>
  <c r="C29" i="1"/>
  <c r="E26" i="1"/>
  <c r="D26" i="1"/>
  <c r="C26" i="1"/>
  <c r="E22" i="1"/>
  <c r="E21" i="1" s="1"/>
  <c r="D22" i="1"/>
  <c r="C22" i="1"/>
  <c r="E18" i="1"/>
  <c r="D18" i="1"/>
  <c r="C18" i="1"/>
  <c r="E15" i="1"/>
  <c r="D15" i="1"/>
  <c r="C15" i="1"/>
  <c r="E12" i="1"/>
  <c r="D12" i="1"/>
  <c r="C12" i="1"/>
  <c r="C517" i="1" l="1"/>
  <c r="D517" i="1"/>
  <c r="E517" i="1"/>
  <c r="E631" i="1"/>
  <c r="C631" i="1"/>
  <c r="D631" i="1"/>
  <c r="C438" i="1"/>
  <c r="D438" i="1"/>
  <c r="E438" i="1"/>
  <c r="E114" i="1"/>
  <c r="C114" i="1"/>
  <c r="D114" i="1"/>
  <c r="D600" i="1"/>
  <c r="E600" i="1"/>
  <c r="C600" i="1"/>
  <c r="C160" i="1"/>
  <c r="D160" i="1"/>
  <c r="E160" i="1"/>
  <c r="C35" i="1"/>
  <c r="D21" i="1"/>
  <c r="C588" i="1"/>
  <c r="D485" i="1"/>
  <c r="D497" i="1"/>
  <c r="C509" i="1"/>
  <c r="D596" i="1"/>
  <c r="C489" i="1"/>
  <c r="D509" i="1"/>
  <c r="C592" i="1"/>
  <c r="C596" i="1"/>
  <c r="C45" i="1"/>
  <c r="D489" i="1"/>
  <c r="C501" i="1"/>
  <c r="D592" i="1"/>
  <c r="C497" i="1"/>
  <c r="D45" i="1"/>
  <c r="D501" i="1"/>
  <c r="C513" i="1"/>
  <c r="C485" i="1"/>
  <c r="D588" i="1"/>
  <c r="D513" i="1"/>
  <c r="D584" i="1"/>
  <c r="C21" i="1"/>
  <c r="D493" i="1"/>
  <c r="C493" i="1"/>
  <c r="D11" i="1"/>
  <c r="D107" i="1"/>
  <c r="E657" i="1"/>
  <c r="E25" i="1"/>
  <c r="D35" i="1"/>
  <c r="E35" i="1"/>
  <c r="D25" i="1"/>
  <c r="C11" i="1"/>
  <c r="E387" i="1"/>
  <c r="C463" i="1"/>
  <c r="C400" i="1"/>
  <c r="D413" i="1"/>
  <c r="D463" i="1"/>
  <c r="E107" i="1"/>
  <c r="C197" i="1"/>
  <c r="E216" i="1"/>
  <c r="D400" i="1"/>
  <c r="E197" i="1"/>
  <c r="D283" i="1"/>
  <c r="C387" i="1"/>
  <c r="C25" i="1"/>
  <c r="E283" i="1"/>
  <c r="C49" i="1"/>
  <c r="C283" i="1"/>
  <c r="E400" i="1"/>
  <c r="C413" i="1"/>
  <c r="C657" i="1"/>
  <c r="C107" i="1"/>
  <c r="E463" i="1"/>
  <c r="D657" i="1"/>
  <c r="E49" i="1"/>
  <c r="D197" i="1"/>
  <c r="D387" i="1"/>
  <c r="E413" i="1"/>
  <c r="D49" i="1"/>
  <c r="E11" i="1"/>
  <c r="C216" i="1"/>
  <c r="D216" i="1"/>
</calcChain>
</file>

<file path=xl/sharedStrings.xml><?xml version="1.0" encoding="utf-8"?>
<sst xmlns="http://schemas.openxmlformats.org/spreadsheetml/2006/main" count="672" uniqueCount="228">
  <si>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</si>
  <si>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</si>
  <si>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</si>
  <si>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</si>
  <si>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</si>
  <si>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</si>
  <si>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</si>
  <si>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</si>
  <si>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</si>
  <si>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</si>
  <si>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</si>
  <si>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</si>
  <si>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</si>
  <si>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</si>
  <si>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</si>
  <si>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</si>
  <si>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</si>
  <si>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</si>
  <si>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</si>
  <si>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</si>
  <si>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</si>
  <si>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</si>
  <si>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</si>
  <si>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Banco Nacional de Obras y Servicios Públicos, S.N.C.</t>
  </si>
  <si>
    <t>Nacional Financiera,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</si>
  <si>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</si>
  <si>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</si>
  <si>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</si>
  <si>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</si>
  <si>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</si>
  <si>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</si>
  <si>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</si>
  <si>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07 Defensa Nacional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</si>
  <si>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</si>
  <si>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</si>
  <si>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</si>
  <si>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Fideicomiso de Riesgo Compartido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</si>
  <si>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</si>
  <si>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</si>
  <si>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</si>
  <si>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</si>
  <si>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</si>
  <si>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</si>
  <si>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</si>
  <si>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</si>
  <si>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</si>
  <si>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</si>
  <si>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</si>
  <si>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</si>
  <si>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</si>
  <si>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</si>
  <si>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Lázaro Cárdenas,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</si>
  <si>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</si>
  <si>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</si>
  <si>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</si>
  <si>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</si>
  <si>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</si>
  <si>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</si>
  <si>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</si>
  <si>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</si>
  <si>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</si>
  <si>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</si>
  <si>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</si>
  <si>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</si>
  <si>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</si>
  <si>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</si>
  <si>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</si>
  <si>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</si>
  <si>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</si>
  <si>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</si>
  <si>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</si>
  <si>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</si>
  <si>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</si>
  <si>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</si>
  <si>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</si>
  <si>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</si>
  <si>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</si>
  <si>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</si>
  <si>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</si>
  <si>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</si>
  <si>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</si>
  <si>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</si>
  <si>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</si>
  <si>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</si>
  <si>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</si>
  <si>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</si>
  <si>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</si>
  <si>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</si>
  <si>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</si>
  <si>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</si>
  <si>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</si>
  <si>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</si>
  <si>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</si>
  <si>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</si>
  <si>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</si>
  <si>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</si>
  <si>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</si>
  <si>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</si>
  <si>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</si>
  <si>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</si>
  <si>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</si>
  <si>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</si>
  <si>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</si>
  <si>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</si>
  <si>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</si>
  <si>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</si>
  <si>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</si>
  <si>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</si>
  <si>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</si>
  <si>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</si>
  <si>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</si>
  <si>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</si>
  <si>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</si>
  <si>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</si>
  <si>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</si>
  <si>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</si>
  <si>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</si>
  <si>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</si>
  <si>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</si>
  <si>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</si>
  <si>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</si>
  <si>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</si>
  <si>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</si>
  <si>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</si>
  <si>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</si>
  <si>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</si>
  <si>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</si>
  <si>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</si>
  <si>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</si>
  <si>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</si>
  <si>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</si>
  <si>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</si>
  <si>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</si>
  <si>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Consejo Nacional para el Desarrollo y la Inclusión de las Personas con Discapacidad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</si>
  <si>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</si>
  <si>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</si>
  <si>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</si>
  <si>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</si>
  <si>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</si>
  <si>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</si>
  <si>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</si>
  <si>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</si>
  <si>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Consejo Nacional de Ciencia y Tecnología</t>
  </si>
  <si>
    <t>El Colegio de la Frontera Sur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</si>
  <si>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</si>
  <si>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</si>
  <si>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</si>
  <si>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</si>
  <si>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</si>
  <si>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</si>
  <si>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</si>
  <si>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</si>
  <si>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</si>
  <si>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</si>
  <si>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</si>
  <si>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</si>
  <si>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</si>
  <si>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</si>
  <si>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</si>
  <si>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</si>
  <si>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</si>
  <si>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46 Comisión Nacional de Hidrocarburos</t>
  </si>
  <si>
    <t>47 Entidades no Sectorizadas</t>
  </si>
  <si>
    <t>Instituto Nacional de las Mujeres</t>
  </si>
  <si>
    <t>Procuraduría de la Defensa del Contribuyente</t>
  </si>
  <si>
    <t>Comisión Ejecutiva de Atención a Víctimas</t>
  </si>
  <si>
    <t>Secretaría Ejecutiva del Sistema Nacional Anticorrupción</t>
  </si>
  <si>
    <t>48 Cultura</t>
  </si>
  <si>
    <t>Estudios Churubusco Azteca, S.A.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</si>
  <si>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</si>
  <si>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</si>
  <si>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</si>
  <si>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</si>
  <si>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 Logística</t>
  </si>
  <si>
    <t>Pemex Transformación Industrial</t>
  </si>
  <si>
    <t>Pemex Corporativo</t>
  </si>
  <si>
    <t>Agencia Reguladora del Transporte Ferroviario</t>
  </si>
  <si>
    <t>Instituto Nacional de la Economía Social</t>
  </si>
  <si>
    <t>Banco Nacional de Comercio Exterior, S.N.C.</t>
  </si>
  <si>
    <t>Tribunal Electoral del Poder Judicial de la Federación</t>
  </si>
  <si>
    <t>Universidad Pedagógica Nacional</t>
  </si>
  <si>
    <t>Comisión de Apelación y Arbitraje del Deporte</t>
  </si>
  <si>
    <t>Centro de Investigación y Asistencia en Tecnología y Diseño del Estado de Jalisco, A.C.</t>
  </si>
  <si>
    <t>Instituto Nacional de Desarrollo Social</t>
  </si>
  <si>
    <t>GYR Instituto Mexicano del Seguro Social</t>
  </si>
  <si>
    <t>TYY Petróleos Mexicanos</t>
  </si>
  <si>
    <t>TVV Comisión Federal de Electricidad</t>
  </si>
  <si>
    <t>Instituto Nacional de Pesca y Acuacultura</t>
  </si>
  <si>
    <t>Comisión Nacional para la Protección y Defensa de los Usuarios de Servicios Financieros</t>
  </si>
  <si>
    <t xml:space="preserve">Archivo General de la Nación       </t>
  </si>
  <si>
    <t>08 Agricultura y Desarrollo Rural</t>
  </si>
  <si>
    <t>20 Bienestar</t>
  </si>
  <si>
    <t>Centro de Investigación y de Estudios Avanzados del Instituto Politécnico Nacional</t>
  </si>
  <si>
    <t xml:space="preserve">Centro de Capacitación Cinematográfica, A.C.         </t>
  </si>
  <si>
    <t xml:space="preserve">36 Seguridad y Protección Ciudadana          </t>
  </si>
  <si>
    <t>Centro de Investigación y Desarrollo Tecnológico en Electroquímica, S.C.</t>
  </si>
  <si>
    <t xml:space="preserve"> Coordinación General @prende.mx</t>
  </si>
  <si>
    <t xml:space="preserve"> Instituto Nacional de los Pueblos Indígenas</t>
  </si>
  <si>
    <t>Banco del Bienestar, S.N.C., I.B.D.</t>
  </si>
  <si>
    <t>Comisión Nacional para la Mejora Continua de la Educación</t>
  </si>
  <si>
    <t>Fondo  de Operación y Financiamiento Bancario a la Vivienda</t>
  </si>
  <si>
    <t>Seguridad Alimentaria Mexicana</t>
  </si>
  <si>
    <t xml:space="preserve">Instituto Nacional para el Desarrollo de Capacidades del Sector Rural, A.C.   </t>
  </si>
  <si>
    <t>Unidad del Sistema para la Carrera de las Maestras y los Maestros</t>
  </si>
  <si>
    <t>Coordinación Nacional de Becas para el Bienestar Benito Juárez</t>
  </si>
  <si>
    <t>49 Fiscalía General de la República</t>
  </si>
  <si>
    <t>32 Tribunal Federal de Justicia Administrativa</t>
  </si>
  <si>
    <t>Centro de Investigación en Ciencias de Información Geoespacial, A.C.</t>
  </si>
  <si>
    <t>Corredor Interoceánico del Istmo de Tehuantepec</t>
  </si>
  <si>
    <t>Instituto para Devolverle al Pueblo lo Robado</t>
  </si>
  <si>
    <t>Centro Federal de Conciliación y Registro Laboral</t>
  </si>
  <si>
    <t>Instituto de Salud para el Bienestar</t>
  </si>
  <si>
    <t>Fuente: Dependencias y entidades de la Administración Pública Federal.</t>
  </si>
  <si>
    <t>Instituto Mexicano de la Juventud</t>
  </si>
  <si>
    <t>Fondo de Cultura Economica</t>
  </si>
  <si>
    <t>Instituto Nacional de Electricidad y Energías Limpias</t>
  </si>
  <si>
    <t xml:space="preserve"> Instituto de Investigaciones Dr. José María Luis Mora        </t>
  </si>
  <si>
    <t xml:space="preserve">Centro de Investigaciones y Estudios Superiores en Antropología Social   </t>
  </si>
  <si>
    <t>Administración Portuaria Integral de Mazatlán, S.A. de C.V.</t>
  </si>
  <si>
    <t>Lotería Nacional</t>
  </si>
  <si>
    <t>Instituto Mexicano de la Radio</t>
  </si>
  <si>
    <t>Administración Portuaria Integral de Manzanillo, S.A. de C.V.</t>
  </si>
  <si>
    <t>Enero-marzo</t>
  </si>
  <si>
    <t>Monto anual autorizado o modificado
 2022</t>
  </si>
  <si>
    <r>
      <t xml:space="preserve">MONTO EROGADO SOBRE CONTRATOS PLURIANUALES DE OBRA, ADQUISICIONES Y ARRENDAMIENTOS O SERVICIOS </t>
    </r>
    <r>
      <rPr>
        <b/>
        <vertAlign val="superscript"/>
        <sz val="10"/>
        <rFont val="Montserrat Bold"/>
      </rPr>
      <t>1/</t>
    </r>
    <r>
      <rPr>
        <b/>
        <sz val="10"/>
        <rFont val="Montserrat Bold"/>
      </rPr>
      <t xml:space="preserve">
Enero-marzo de 2022
</t>
    </r>
    <r>
      <rPr>
        <sz val="10"/>
        <rFont val="Montserrat"/>
      </rPr>
      <t>(Miles de pesos)</t>
    </r>
  </si>
  <si>
    <t>Primer Trimestre de 2022</t>
  </si>
  <si>
    <t>Telecomunicaciones de México</t>
  </si>
  <si>
    <r>
      <rPr>
        <b/>
        <sz val="13"/>
        <rFont val="Montserrat Bold"/>
      </rPr>
      <t xml:space="preserve">III. </t>
    </r>
    <r>
      <rPr>
        <b/>
        <sz val="13"/>
        <color rgb="FF000000"/>
        <rFont val="Montserrat Bold"/>
      </rPr>
      <t>MONTO EROGADO SOBRE CONTRATOS PLURIANUALES DE OBRA, ADQUISICIONES Y ARRENDAMIENTOS O SERVICIOS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</si>
</sst>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0"/>
    <numFmt numFmtId="166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11"/>
      <name val="Montserrat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i/>
      <sz val="11"/>
      <color rgb="FF7F7F7F"/>
      <name val="Calibri"/>
      <family val="2"/>
      <scheme val="minor"/>
    </font>
    <font>
      <sz val="8"/>
      <color rgb="FF000000"/>
      <name val="Montserrat"/>
    </font>
    <font>
      <sz val="10"/>
      <name val="Arial"/>
      <family val="2"/>
    </font>
    <font>
      <sz val="10"/>
      <name val="Arial"/>
      <family val="2"/>
    </font>
    <font>
      <sz val="10"/>
      <name val="Montserrat"/>
    </font>
    <font>
      <b/>
      <vertAlign val="superscript"/>
      <sz val="10"/>
      <name val="Montserrat Bold"/>
    </font>
    <font>
      <b/>
      <sz val="13"/>
      <color rgb="FF000000"/>
      <name val="Montserrat Bold"/>
    </font>
    <font>
      <b/>
      <sz val="13"/>
      <name val="Montserrat Bold"/>
    </font>
    <font>
      <b/>
      <sz val="13"/>
      <color theme="0"/>
      <name val="Montserrat Bold"/>
    </font>
    <font>
      <b/>
      <sz val="13"/>
      <color theme="0" tint="-0.499984740745262"/>
      <name val="Montserrat Bold"/>
    </font>
    <font>
      <b/>
      <sz val="13"/>
      <color rgb="FF808080"/>
      <name val="Montserrat Bold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19" fillId="0" borderId="0"/>
    <xf numFmtId="0" fontId="1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top" wrapText="1"/>
    </xf>
    <xf numFmtId="3" fontId="14" fillId="0" borderId="3" xfId="3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justify" vertical="center" wrapText="1"/>
    </xf>
    <xf numFmtId="165" fontId="5" fillId="4" borderId="0" xfId="0" applyNumberFormat="1" applyFont="1" applyFill="1" applyBorder="1" applyAlignment="1">
      <alignment horizontal="left" vertical="top"/>
    </xf>
    <xf numFmtId="49" fontId="5" fillId="4" borderId="0" xfId="0" applyNumberFormat="1" applyFont="1" applyFill="1" applyBorder="1" applyAlignment="1">
      <alignment vertical="top" wrapText="1"/>
    </xf>
    <xf numFmtId="164" fontId="5" fillId="4" borderId="0" xfId="1" applyNumberFormat="1" applyFont="1" applyFill="1" applyBorder="1" applyAlignment="1">
      <alignment horizontal="right" vertical="top"/>
    </xf>
    <xf numFmtId="165" fontId="5" fillId="5" borderId="0" xfId="0" applyNumberFormat="1" applyFont="1" applyFill="1" applyBorder="1" applyAlignment="1">
      <alignment horizontal="left" vertical="top"/>
    </xf>
    <xf numFmtId="49" fontId="5" fillId="5" borderId="0" xfId="0" applyNumberFormat="1" applyFont="1" applyFill="1" applyBorder="1" applyAlignment="1">
      <alignment vertical="top" wrapText="1"/>
    </xf>
    <xf numFmtId="164" fontId="5" fillId="5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 indent="2"/>
    </xf>
    <xf numFmtId="164" fontId="6" fillId="5" borderId="0" xfId="1" applyNumberFormat="1" applyFont="1" applyFill="1" applyBorder="1" applyAlignment="1">
      <alignment horizontal="right" vertical="top"/>
    </xf>
    <xf numFmtId="164" fontId="7" fillId="5" borderId="0" xfId="1" applyNumberFormat="1" applyFont="1" applyFill="1" applyBorder="1" applyAlignment="1">
      <alignment horizontal="right" vertical="top"/>
    </xf>
    <xf numFmtId="164" fontId="6" fillId="5" borderId="1" xfId="1" applyNumberFormat="1" applyFont="1" applyFill="1" applyBorder="1" applyAlignment="1">
      <alignment horizontal="right" vertical="top"/>
    </xf>
    <xf numFmtId="164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1" fontId="6" fillId="5" borderId="1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 indent="2"/>
    </xf>
    <xf numFmtId="1" fontId="5" fillId="5" borderId="0" xfId="0" applyNumberFormat="1" applyFont="1" applyFill="1" applyBorder="1" applyAlignment="1">
      <alignment horizontal="left" vertical="top"/>
    </xf>
    <xf numFmtId="1" fontId="5" fillId="4" borderId="0" xfId="0" applyNumberFormat="1" applyFont="1" applyFill="1" applyBorder="1" applyAlignment="1">
      <alignment horizontal="left" vertical="top"/>
    </xf>
    <xf numFmtId="164" fontId="6" fillId="5" borderId="0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164" fontId="4" fillId="5" borderId="0" xfId="1" applyNumberFormat="1" applyFont="1" applyFill="1" applyBorder="1" applyAlignment="1">
      <alignment horizontal="right" vertical="top"/>
    </xf>
    <xf numFmtId="164" fontId="6" fillId="5" borderId="0" xfId="1" applyNumberFormat="1" applyFont="1" applyFill="1" applyBorder="1" applyAlignment="1">
      <alignment vertical="top"/>
    </xf>
    <xf numFmtId="3" fontId="14" fillId="0" borderId="4" xfId="3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Border="1" applyAlignment="1">
      <alignment horizontal="right" vertical="top"/>
    </xf>
    <xf numFmtId="49" fontId="6" fillId="5" borderId="0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164" fontId="17" fillId="6" borderId="0" xfId="8" applyNumberFormat="1" applyFont="1" applyFill="1" applyBorder="1" applyAlignment="1" applyProtection="1">
      <alignment horizontal="right" vertical="top"/>
    </xf>
    <xf numFmtId="3" fontId="4" fillId="5" borderId="0" xfId="0" applyNumberFormat="1" applyFont="1" applyFill="1" applyBorder="1" applyAlignment="1" applyProtection="1">
      <alignment horizontal="right" vertical="top" wrapText="1"/>
      <protection locked="0"/>
    </xf>
    <xf numFmtId="3" fontId="6" fillId="5" borderId="0" xfId="13" applyNumberFormat="1" applyFont="1" applyFill="1" applyBorder="1" applyAlignment="1">
      <alignment horizontal="right" vertical="top"/>
    </xf>
    <xf numFmtId="3" fontId="6" fillId="5" borderId="0" xfId="1" applyNumberFormat="1" applyFont="1" applyFill="1" applyBorder="1" applyAlignment="1">
      <alignment horizontal="right" vertical="top"/>
    </xf>
    <xf numFmtId="164" fontId="4" fillId="5" borderId="0" xfId="1" applyNumberFormat="1" applyFont="1" applyFill="1" applyBorder="1" applyAlignment="1" applyProtection="1">
      <alignment horizontal="right" vertical="top"/>
      <protection locked="0"/>
    </xf>
    <xf numFmtId="49" fontId="5" fillId="5" borderId="1" xfId="0" applyNumberFormat="1" applyFont="1" applyFill="1" applyBorder="1" applyAlignment="1">
      <alignment vertical="top" wrapText="1"/>
    </xf>
    <xf numFmtId="164" fontId="5" fillId="5" borderId="1" xfId="1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left" vertical="top" indent="2"/>
    </xf>
    <xf numFmtId="1" fontId="5" fillId="5" borderId="1" xfId="0" applyNumberFormat="1" applyFont="1" applyFill="1" applyBorder="1" applyAlignment="1">
      <alignment horizontal="left" vertical="top"/>
    </xf>
    <xf numFmtId="164" fontId="15" fillId="3" borderId="0" xfId="1" applyNumberFormat="1" applyFont="1" applyFill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left" vertical="top" indent="2"/>
    </xf>
    <xf numFmtId="49" fontId="6" fillId="5" borderId="5" xfId="0" applyNumberFormat="1" applyFont="1" applyFill="1" applyBorder="1" applyAlignment="1">
      <alignment horizontal="left" vertical="top" wrapText="1"/>
    </xf>
    <xf numFmtId="164" fontId="6" fillId="5" borderId="5" xfId="1" applyNumberFormat="1" applyFont="1" applyFill="1" applyBorder="1" applyAlignment="1">
      <alignment horizontal="right" vertical="top"/>
    </xf>
    <xf numFmtId="164" fontId="7" fillId="5" borderId="1" xfId="1" applyNumberFormat="1" applyFont="1" applyFill="1" applyBorder="1" applyAlignment="1">
      <alignment horizontal="right" vertical="top"/>
    </xf>
    <xf numFmtId="3" fontId="6" fillId="5" borderId="0" xfId="0" applyNumberFormat="1" applyFont="1" applyFill="1" applyBorder="1" applyAlignment="1">
      <alignment vertical="top" wrapText="1"/>
    </xf>
    <xf numFmtId="3" fontId="6" fillId="5" borderId="0" xfId="0" applyNumberFormat="1" applyFont="1" applyFill="1" applyBorder="1" applyAlignment="1">
      <alignment horizontal="right" vertical="top" wrapText="1"/>
    </xf>
    <xf numFmtId="1" fontId="5" fillId="5" borderId="0" xfId="0" applyNumberFormat="1" applyFont="1" applyFill="1" applyBorder="1" applyAlignment="1">
      <alignment vertical="center" wrapText="1"/>
    </xf>
    <xf numFmtId="3" fontId="6" fillId="5" borderId="0" xfId="11" applyNumberFormat="1" applyFont="1" applyFill="1" applyBorder="1" applyAlignment="1">
      <alignment vertical="top" wrapText="1"/>
    </xf>
    <xf numFmtId="3" fontId="6" fillId="5" borderId="0" xfId="11" applyNumberFormat="1" applyFont="1" applyFill="1" applyBorder="1" applyAlignment="1">
      <alignment horizontal="right" vertical="top" wrapText="1"/>
    </xf>
    <xf numFmtId="165" fontId="5" fillId="4" borderId="1" xfId="0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vertical="top" wrapText="1"/>
    </xf>
    <xf numFmtId="164" fontId="5" fillId="4" borderId="1" xfId="1" applyNumberFormat="1" applyFont="1" applyFill="1" applyBorder="1" applyAlignment="1">
      <alignment horizontal="right" vertical="top"/>
    </xf>
    <xf numFmtId="1" fontId="5" fillId="4" borderId="1" xfId="0" applyNumberFormat="1" applyFont="1" applyFill="1" applyBorder="1" applyAlignment="1">
      <alignment horizontal="left" vertical="top"/>
    </xf>
    <xf numFmtId="164" fontId="25" fillId="0" borderId="0" xfId="1" applyNumberFormat="1" applyFont="1" applyFill="1" applyBorder="1" applyAlignment="1">
      <alignment horizontal="left" vertical="center"/>
    </xf>
    <xf numFmtId="164" fontId="26" fillId="0" borderId="0" xfId="1" applyNumberFormat="1" applyFont="1" applyFill="1" applyBorder="1" applyAlignment="1">
      <alignment horizontal="right" vertical="top"/>
    </xf>
    <xf numFmtId="1" fontId="5" fillId="5" borderId="0" xfId="0" applyNumberFormat="1" applyFont="1" applyFill="1" applyBorder="1" applyAlignment="1">
      <alignment horizontal="left" vertical="top" wrapText="1"/>
    </xf>
    <xf numFmtId="1" fontId="5" fillId="4" borderId="0" xfId="0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24" fillId="2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wrapText="1"/>
    </xf>
    <xf numFmtId="0" fontId="3" fillId="0" borderId="3" xfId="2" applyFont="1" applyFill="1" applyBorder="1" applyAlignment="1">
      <alignment horizontal="justify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center"/>
    </xf>
  </cellXfs>
  <cellStyles count="14">
    <cellStyle name="Millares" xfId="1" builtinId="3"/>
    <cellStyle name="Millares 2" xfId="13"/>
    <cellStyle name="Millares 2 2" xfId="7"/>
    <cellStyle name="Millares 2 2 2" xfId="10"/>
    <cellStyle name="Millares 5" xfId="4"/>
    <cellStyle name="Normal" xfId="0" builtinId="0"/>
    <cellStyle name="Normal 11" xfId="3"/>
    <cellStyle name="Normal 11 11" xfId="6"/>
    <cellStyle name="Normal 2" xfId="9"/>
    <cellStyle name="Normal 2 10" xfId="2"/>
    <cellStyle name="Normal 2 2" xfId="12"/>
    <cellStyle name="Normal 3" xfId="11"/>
    <cellStyle name="Normal 5" xfId="5"/>
    <cellStyle name="Texto explicativo" xfId="8" builtinId="53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676"/>
  <sheetViews>
    <sheetView showGridLines="0" tabSelected="1" zoomScaleNormal="100" zoomScaleSheetLayoutView="115" workbookViewId="0">
      <selection sqref="A1:C1"/>
    </sheetView>
  </sheetViews>
  <sheetFormatPr baseColWidth="10" defaultRowHeight="18" x14ac:dyDescent="0.35"/>
  <cols>
    <col min="1" max="1" width="4.28515625" style="2" customWidth="1"/>
    <col min="2" max="2" width="61.28515625" style="28" customWidth="1"/>
    <col min="3" max="5" width="20" style="2" customWidth="1"/>
    <col min="6" max="16384" width="11.42578125" style="1"/>
  </cols>
  <sheetData>
    <row r="1" spans="1:5" ht="48.75" customHeight="1" x14ac:dyDescent="0.25">
      <c r="A1" s="66" t="s">
        <v>0</v>
      </c>
      <c r="B1" s="66"/>
      <c r="C1" s="66"/>
      <c r="D1" s="60" t="s">
        <v>225</v>
      </c>
      <c r="E1" s="61"/>
    </row>
    <row r="2" spans="1:5" ht="8.25" customHeight="1" x14ac:dyDescent="0.25">
      <c r="A2" s="4"/>
      <c r="B2" s="4"/>
      <c r="C2" s="5"/>
      <c r="D2" s="3"/>
      <c r="E2" s="3"/>
    </row>
    <row r="3" spans="1:5" s="29" customFormat="1" ht="21" customHeight="1" x14ac:dyDescent="0.25">
      <c r="A3" s="67" t="s">
        <v>227</v>
      </c>
      <c r="B3" s="67"/>
      <c r="C3" s="67"/>
      <c r="D3" s="67"/>
      <c r="E3" s="67"/>
    </row>
    <row r="4" spans="1:5" ht="6.75" customHeight="1" x14ac:dyDescent="0.35">
      <c r="A4" s="68"/>
      <c r="B4" s="68"/>
      <c r="C4" s="68"/>
      <c r="D4" s="68"/>
      <c r="E4" s="68"/>
    </row>
    <row r="5" spans="1:5" ht="49.5" customHeight="1" thickBot="1" x14ac:dyDescent="0.3">
      <c r="A5" s="69" t="s">
        <v>224</v>
      </c>
      <c r="B5" s="69"/>
      <c r="C5" s="69"/>
      <c r="D5" s="69"/>
      <c r="E5" s="69"/>
    </row>
    <row r="6" spans="1:5" ht="3.95" customHeight="1" x14ac:dyDescent="0.25">
      <c r="A6" s="8"/>
      <c r="B6" s="8"/>
      <c r="C6" s="8"/>
      <c r="D6" s="8"/>
      <c r="E6" s="8"/>
    </row>
    <row r="7" spans="1:5" ht="30.75" customHeight="1" x14ac:dyDescent="0.25">
      <c r="A7" s="70" t="s">
        <v>1</v>
      </c>
      <c r="B7" s="70"/>
      <c r="C7" s="71" t="s">
        <v>223</v>
      </c>
      <c r="D7" s="72" t="s">
        <v>222</v>
      </c>
      <c r="E7" s="72"/>
    </row>
    <row r="8" spans="1:5" ht="29.25" customHeight="1" x14ac:dyDescent="0.25">
      <c r="A8" s="70"/>
      <c r="B8" s="70"/>
      <c r="C8" s="71"/>
      <c r="D8" s="46" t="s">
        <v>2</v>
      </c>
      <c r="E8" s="46" t="s">
        <v>3</v>
      </c>
    </row>
    <row r="9" spans="1:5" ht="3.95" customHeight="1" thickBot="1" x14ac:dyDescent="0.3">
      <c r="A9" s="6"/>
      <c r="B9" s="6"/>
      <c r="C9" s="7"/>
      <c r="D9" s="7"/>
      <c r="E9" s="7"/>
    </row>
    <row r="10" spans="1:5" ht="3.75" customHeight="1" x14ac:dyDescent="0.25">
      <c r="A10" s="32"/>
      <c r="B10" s="32"/>
      <c r="C10" s="33"/>
      <c r="D10" s="33"/>
      <c r="E10" s="33"/>
    </row>
    <row r="11" spans="1:5" ht="15" customHeight="1" x14ac:dyDescent="0.25">
      <c r="A11" s="9" t="s">
        <v>4</v>
      </c>
      <c r="B11" s="10"/>
      <c r="C11" s="11">
        <f>C12+C15+C18</f>
        <v>456350.61674273433</v>
      </c>
      <c r="D11" s="11">
        <f t="shared" ref="D11:E11" si="0">D12+D15+D18</f>
        <v>221255.97974273434</v>
      </c>
      <c r="E11" s="11">
        <f t="shared" si="0"/>
        <v>48565.631189999993</v>
      </c>
    </row>
    <row r="12" spans="1:5" ht="15" x14ac:dyDescent="0.25">
      <c r="A12" s="12"/>
      <c r="B12" s="13" t="s">
        <v>5</v>
      </c>
      <c r="C12" s="14">
        <f>((((+C13+C14))))</f>
        <v>135143.69774273434</v>
      </c>
      <c r="D12" s="14">
        <f>((((+D13+D14))))</f>
        <v>135143.69774273434</v>
      </c>
      <c r="E12" s="14">
        <f>((((+E13+E14))))</f>
        <v>12065.336189999993</v>
      </c>
    </row>
    <row r="13" spans="1:5" ht="15" x14ac:dyDescent="0.25">
      <c r="A13" s="15"/>
      <c r="B13" s="35" t="s">
        <v>6</v>
      </c>
      <c r="C13" s="16">
        <v>91543.697742734337</v>
      </c>
      <c r="D13" s="16">
        <v>91543.697742734337</v>
      </c>
      <c r="E13" s="16">
        <v>6853.3292299999966</v>
      </c>
    </row>
    <row r="14" spans="1:5" ht="15" x14ac:dyDescent="0.25">
      <c r="A14" s="15"/>
      <c r="B14" s="35" t="s">
        <v>7</v>
      </c>
      <c r="C14" s="16">
        <v>43600</v>
      </c>
      <c r="D14" s="16">
        <v>43600</v>
      </c>
      <c r="E14" s="16">
        <v>5212.0069599999961</v>
      </c>
    </row>
    <row r="15" spans="1:5" ht="15" x14ac:dyDescent="0.25">
      <c r="A15" s="12"/>
      <c r="B15" s="13" t="s">
        <v>8</v>
      </c>
      <c r="C15" s="14">
        <f>((C16+C17))</f>
        <v>184357.04300000001</v>
      </c>
      <c r="D15" s="14">
        <f>((((((((+D16+D17))))))))</f>
        <v>40853.850999999995</v>
      </c>
      <c r="E15" s="14">
        <f>((((((((+E16+E17))))))))</f>
        <v>12716.578</v>
      </c>
    </row>
    <row r="16" spans="1:5" ht="15" x14ac:dyDescent="0.25">
      <c r="A16" s="15"/>
      <c r="B16" s="35" t="s">
        <v>6</v>
      </c>
      <c r="C16" s="16">
        <v>136331.51</v>
      </c>
      <c r="D16" s="16">
        <v>20244.713</v>
      </c>
      <c r="E16" s="16">
        <v>12380.793</v>
      </c>
    </row>
    <row r="17" spans="1:5" ht="15" x14ac:dyDescent="0.25">
      <c r="A17" s="15"/>
      <c r="B17" s="35" t="s">
        <v>7</v>
      </c>
      <c r="C17" s="16">
        <v>48025.533000000003</v>
      </c>
      <c r="D17" s="16">
        <v>20609.137999999999</v>
      </c>
      <c r="E17" s="16">
        <v>335.78500000000003</v>
      </c>
    </row>
    <row r="18" spans="1:5" ht="15" x14ac:dyDescent="0.25">
      <c r="A18" s="12"/>
      <c r="B18" s="13" t="s">
        <v>9</v>
      </c>
      <c r="C18" s="14">
        <f>((((((((+C19+C20))))))))</f>
        <v>136849.87599999999</v>
      </c>
      <c r="D18" s="14">
        <f>((((((((+D19+D20))))))))</f>
        <v>45258.431000000004</v>
      </c>
      <c r="E18" s="14">
        <f>((((((((+E19+E20))))))))</f>
        <v>23783.717000000001</v>
      </c>
    </row>
    <row r="19" spans="1:5" ht="15" x14ac:dyDescent="0.25">
      <c r="A19" s="15"/>
      <c r="B19" s="35" t="s">
        <v>6</v>
      </c>
      <c r="C19" s="16">
        <v>136352.913</v>
      </c>
      <c r="D19" s="16">
        <v>44761.468000000001</v>
      </c>
      <c r="E19" s="16">
        <v>23783.717000000001</v>
      </c>
    </row>
    <row r="20" spans="1:5" ht="15" x14ac:dyDescent="0.25">
      <c r="A20" s="15"/>
      <c r="B20" s="35" t="s">
        <v>7</v>
      </c>
      <c r="C20" s="16">
        <v>496.96300000000002</v>
      </c>
      <c r="D20" s="16">
        <v>496.96300000000002</v>
      </c>
      <c r="E20" s="16">
        <v>0</v>
      </c>
    </row>
    <row r="21" spans="1:5" ht="15" x14ac:dyDescent="0.25">
      <c r="A21" s="9" t="s">
        <v>10</v>
      </c>
      <c r="B21" s="10"/>
      <c r="C21" s="11">
        <f>((((+C22))))</f>
        <v>5562.47235</v>
      </c>
      <c r="D21" s="11">
        <f t="shared" ref="D21:E21" si="1">((((+D22))))</f>
        <v>61</v>
      </c>
      <c r="E21" s="11">
        <f t="shared" si="1"/>
        <v>60.17501</v>
      </c>
    </row>
    <row r="22" spans="1:5" ht="15" x14ac:dyDescent="0.25">
      <c r="A22" s="12"/>
      <c r="B22" s="13" t="s">
        <v>11</v>
      </c>
      <c r="C22" s="14">
        <f>((((((((+C23+C24))))))))</f>
        <v>5562.47235</v>
      </c>
      <c r="D22" s="14">
        <f>((((((((+D23+D24))))))))</f>
        <v>61</v>
      </c>
      <c r="E22" s="14">
        <f>((((((((+E23+E24))))))))</f>
        <v>60.17501</v>
      </c>
    </row>
    <row r="23" spans="1:5" ht="15" x14ac:dyDescent="0.25">
      <c r="A23" s="15"/>
      <c r="B23" s="35" t="s">
        <v>6</v>
      </c>
      <c r="C23" s="16">
        <v>5562.47235</v>
      </c>
      <c r="D23" s="16">
        <v>61</v>
      </c>
      <c r="E23" s="16">
        <v>60.17501</v>
      </c>
    </row>
    <row r="24" spans="1:5" ht="15" x14ac:dyDescent="0.25">
      <c r="A24" s="15"/>
      <c r="B24" s="35" t="s">
        <v>7</v>
      </c>
      <c r="C24" s="16">
        <v>0</v>
      </c>
      <c r="D24" s="16">
        <v>0</v>
      </c>
      <c r="E24" s="16">
        <v>0</v>
      </c>
    </row>
    <row r="25" spans="1:5" ht="15" x14ac:dyDescent="0.25">
      <c r="A25" s="9" t="s">
        <v>12</v>
      </c>
      <c r="B25" s="10"/>
      <c r="C25" s="11">
        <f>((((+C26+C29+C32))))</f>
        <v>2110483.6484400001</v>
      </c>
      <c r="D25" s="11">
        <f t="shared" ref="D25:E25" si="2">((((+D26+D29+D32))))</f>
        <v>575129.17500000005</v>
      </c>
      <c r="E25" s="11">
        <f t="shared" si="2"/>
        <v>441800.93600000005</v>
      </c>
    </row>
    <row r="26" spans="1:5" ht="15" x14ac:dyDescent="0.25">
      <c r="A26" s="12"/>
      <c r="B26" s="13" t="s">
        <v>13</v>
      </c>
      <c r="C26" s="14">
        <f>((((((((+C27+C28))))))))</f>
        <v>354979.49299999996</v>
      </c>
      <c r="D26" s="14">
        <f>((((((((+D27+D28))))))))</f>
        <v>96170.731</v>
      </c>
      <c r="E26" s="14">
        <f>((((((((+E27+E28))))))))</f>
        <v>92082.652000000002</v>
      </c>
    </row>
    <row r="27" spans="1:5" ht="15" x14ac:dyDescent="0.25">
      <c r="A27" s="15"/>
      <c r="B27" s="35" t="s">
        <v>6</v>
      </c>
      <c r="C27" s="16">
        <v>346417.12099999998</v>
      </c>
      <c r="D27" s="16">
        <v>87608.358999999997</v>
      </c>
      <c r="E27" s="16">
        <v>84219.601999999999</v>
      </c>
    </row>
    <row r="28" spans="1:5" ht="15" x14ac:dyDescent="0.25">
      <c r="A28" s="15"/>
      <c r="B28" s="35" t="s">
        <v>7</v>
      </c>
      <c r="C28" s="16">
        <v>8562.3719999999994</v>
      </c>
      <c r="D28" s="16">
        <v>8562.3719999999994</v>
      </c>
      <c r="E28" s="16">
        <v>7863.05</v>
      </c>
    </row>
    <row r="29" spans="1:5" ht="15" x14ac:dyDescent="0.25">
      <c r="A29" s="12"/>
      <c r="B29" s="13" t="s">
        <v>14</v>
      </c>
      <c r="C29" s="14">
        <f>((((((((+C30+C31))))))))</f>
        <v>1663158.6029999999</v>
      </c>
      <c r="D29" s="14">
        <f>((((((((+D30+D31))))))))</f>
        <v>422381.54200000002</v>
      </c>
      <c r="E29" s="14">
        <f>((((((((+E30+E31))))))))</f>
        <v>298538.35100000002</v>
      </c>
    </row>
    <row r="30" spans="1:5" ht="15" x14ac:dyDescent="0.25">
      <c r="A30" s="15"/>
      <c r="B30" s="35" t="s">
        <v>6</v>
      </c>
      <c r="C30" s="16">
        <v>1663158.6029999999</v>
      </c>
      <c r="D30" s="16">
        <v>422381.54200000002</v>
      </c>
      <c r="E30" s="16">
        <v>298538.35100000002</v>
      </c>
    </row>
    <row r="31" spans="1:5" ht="15" x14ac:dyDescent="0.25">
      <c r="A31" s="15"/>
      <c r="B31" s="35" t="s">
        <v>7</v>
      </c>
      <c r="C31" s="16">
        <v>0</v>
      </c>
      <c r="D31" s="16">
        <v>0</v>
      </c>
      <c r="E31" s="16">
        <v>0</v>
      </c>
    </row>
    <row r="32" spans="1:5" ht="15" x14ac:dyDescent="0.25">
      <c r="A32" s="12"/>
      <c r="B32" s="13" t="s">
        <v>179</v>
      </c>
      <c r="C32" s="14">
        <f>((((((((+C33+C34))))))))</f>
        <v>92345.552440000014</v>
      </c>
      <c r="D32" s="14">
        <f>((((((((+D33+D34))))))))</f>
        <v>56576.902000000002</v>
      </c>
      <c r="E32" s="14">
        <f>((((((((+E33+E34))))))))</f>
        <v>51179.932999999997</v>
      </c>
    </row>
    <row r="33" spans="1:5" ht="15" x14ac:dyDescent="0.25">
      <c r="A33" s="15"/>
      <c r="B33" s="35" t="s">
        <v>6</v>
      </c>
      <c r="C33" s="31">
        <v>92345.552440000014</v>
      </c>
      <c r="D33" s="31">
        <v>56576.902000000002</v>
      </c>
      <c r="E33" s="31">
        <v>51179.932999999997</v>
      </c>
    </row>
    <row r="34" spans="1:5" ht="15" x14ac:dyDescent="0.25">
      <c r="A34" s="15"/>
      <c r="B34" s="35" t="s">
        <v>7</v>
      </c>
      <c r="C34" s="31">
        <v>0</v>
      </c>
      <c r="D34" s="31">
        <v>0</v>
      </c>
      <c r="E34" s="31">
        <v>0</v>
      </c>
    </row>
    <row r="35" spans="1:5" ht="15" x14ac:dyDescent="0.25">
      <c r="A35" s="9" t="s">
        <v>15</v>
      </c>
      <c r="B35" s="10"/>
      <c r="C35" s="11">
        <f>((((+C36+C39+C42))))</f>
        <v>207626.17976999999</v>
      </c>
      <c r="D35" s="11">
        <f t="shared" ref="D35:E35" si="3">((((+D36+D39+D42))))</f>
        <v>31899.30531</v>
      </c>
      <c r="E35" s="11">
        <f t="shared" si="3"/>
        <v>31498.251079999998</v>
      </c>
    </row>
    <row r="36" spans="1:5" ht="15" x14ac:dyDescent="0.25">
      <c r="A36" s="12"/>
      <c r="B36" s="13" t="s">
        <v>11</v>
      </c>
      <c r="C36" s="14">
        <f>((((((((+C37+C38))))))))</f>
        <v>204890.39517999996</v>
      </c>
      <c r="D36" s="14">
        <f>((((((((+D37+D38))))))))</f>
        <v>31123.29336</v>
      </c>
      <c r="E36" s="14">
        <f>((((((((+E37+E38))))))))</f>
        <v>31123.29336</v>
      </c>
    </row>
    <row r="37" spans="1:5" ht="15" x14ac:dyDescent="0.25">
      <c r="A37" s="15"/>
      <c r="B37" s="35" t="s">
        <v>6</v>
      </c>
      <c r="C37" s="16">
        <v>204890.39517999996</v>
      </c>
      <c r="D37" s="16">
        <v>31123.29336</v>
      </c>
      <c r="E37" s="16">
        <v>31123.29336</v>
      </c>
    </row>
    <row r="38" spans="1:5" ht="15" x14ac:dyDescent="0.25">
      <c r="A38" s="15"/>
      <c r="B38" s="35" t="s">
        <v>7</v>
      </c>
      <c r="C38" s="16">
        <v>0</v>
      </c>
      <c r="D38" s="16">
        <v>0</v>
      </c>
      <c r="E38" s="16">
        <v>0</v>
      </c>
    </row>
    <row r="39" spans="1:5" ht="15" x14ac:dyDescent="0.25">
      <c r="A39" s="12"/>
      <c r="B39" s="13" t="s">
        <v>16</v>
      </c>
      <c r="C39" s="14">
        <f>((((((((+C40+C41))))))))</f>
        <v>478.70159000000001</v>
      </c>
      <c r="D39" s="14">
        <f>((((((((+D40+D41))))))))</f>
        <v>119.70394999999999</v>
      </c>
      <c r="E39" s="14">
        <f>((((((((+E40+E41))))))))</f>
        <v>119.70394999999999</v>
      </c>
    </row>
    <row r="40" spans="1:5" ht="15" x14ac:dyDescent="0.25">
      <c r="A40" s="15"/>
      <c r="B40" s="35" t="s">
        <v>6</v>
      </c>
      <c r="C40" s="16">
        <v>478.70159000000001</v>
      </c>
      <c r="D40" s="16">
        <v>119.70394999999999</v>
      </c>
      <c r="E40" s="16">
        <v>119.70394999999999</v>
      </c>
    </row>
    <row r="41" spans="1:5" ht="15" x14ac:dyDescent="0.25">
      <c r="A41" s="15"/>
      <c r="B41" s="35" t="s">
        <v>7</v>
      </c>
      <c r="C41" s="16">
        <v>0</v>
      </c>
      <c r="D41" s="16">
        <v>0</v>
      </c>
      <c r="E41" s="16">
        <v>0</v>
      </c>
    </row>
    <row r="42" spans="1:5" ht="15" x14ac:dyDescent="0.25">
      <c r="A42" s="12"/>
      <c r="B42" s="13" t="s">
        <v>17</v>
      </c>
      <c r="C42" s="14">
        <f>((((((((+C43+C44))))))))</f>
        <v>2257.0830000000001</v>
      </c>
      <c r="D42" s="14">
        <f>((((((((+D43+D44))))))))</f>
        <v>656.30799999999999</v>
      </c>
      <c r="E42" s="14">
        <f>((((((((+E43+E44))))))))</f>
        <v>255.25377</v>
      </c>
    </row>
    <row r="43" spans="1:5" ht="15" x14ac:dyDescent="0.25">
      <c r="A43" s="15"/>
      <c r="B43" s="35" t="s">
        <v>6</v>
      </c>
      <c r="C43" s="16">
        <v>2257.0830000000001</v>
      </c>
      <c r="D43" s="16">
        <v>656.30799999999999</v>
      </c>
      <c r="E43" s="16">
        <v>255.25377</v>
      </c>
    </row>
    <row r="44" spans="1:5" ht="15" x14ac:dyDescent="0.25">
      <c r="A44" s="15"/>
      <c r="B44" s="35" t="s">
        <v>7</v>
      </c>
      <c r="C44" s="16">
        <v>0</v>
      </c>
      <c r="D44" s="16">
        <v>0</v>
      </c>
      <c r="E44" s="16">
        <v>0</v>
      </c>
    </row>
    <row r="45" spans="1:5" ht="15" x14ac:dyDescent="0.25">
      <c r="A45" s="12" t="s">
        <v>18</v>
      </c>
      <c r="B45" s="13"/>
      <c r="C45" s="14">
        <f>((((+C46))))</f>
        <v>1939800.4</v>
      </c>
      <c r="D45" s="14">
        <f t="shared" ref="D45:E45" si="4">((((+D46))))</f>
        <v>471313.98414999997</v>
      </c>
      <c r="E45" s="14">
        <f t="shared" si="4"/>
        <v>471313.98414999997</v>
      </c>
    </row>
    <row r="46" spans="1:5" ht="15" x14ac:dyDescent="0.25">
      <c r="A46" s="12"/>
      <c r="B46" s="13" t="s">
        <v>11</v>
      </c>
      <c r="C46" s="14">
        <f>((((((((+C47+C48))))))))</f>
        <v>1939800.4</v>
      </c>
      <c r="D46" s="14">
        <f>((((((((+D47+D48))))))))</f>
        <v>471313.98414999997</v>
      </c>
      <c r="E46" s="14">
        <f>((((((((+E47+E48))))))))</f>
        <v>471313.98414999997</v>
      </c>
    </row>
    <row r="47" spans="1:5" ht="15" x14ac:dyDescent="0.25">
      <c r="A47" s="15"/>
      <c r="B47" s="35" t="s">
        <v>6</v>
      </c>
      <c r="C47" s="16">
        <v>1815556.7</v>
      </c>
      <c r="D47" s="16">
        <v>439118</v>
      </c>
      <c r="E47" s="16">
        <v>439118</v>
      </c>
    </row>
    <row r="48" spans="1:5" ht="15" x14ac:dyDescent="0.25">
      <c r="A48" s="15"/>
      <c r="B48" s="35" t="s">
        <v>7</v>
      </c>
      <c r="C48" s="16">
        <v>124243.7</v>
      </c>
      <c r="D48" s="16">
        <v>32195.98415</v>
      </c>
      <c r="E48" s="16">
        <v>32195.98415</v>
      </c>
    </row>
    <row r="49" spans="1:5" ht="15" x14ac:dyDescent="0.25">
      <c r="A49" s="9" t="s">
        <v>19</v>
      </c>
      <c r="B49" s="10"/>
      <c r="C49" s="11">
        <f>(+C50+C53+C56+C59+C62+C65+C68+C71+C74+C77+C80+C83+C86+C89+C92+C95+C98+C101+C104)</f>
        <v>5890916.8033117056</v>
      </c>
      <c r="D49" s="11">
        <f t="shared" ref="D49:E49" si="5">(+D50+D53+D56+D59+D62+D65+D68+D71+D74+D77+D80+D83+D86+D89+D92+D95+D98+D101+D104)</f>
        <v>1526101.5949800885</v>
      </c>
      <c r="E49" s="11">
        <f t="shared" si="5"/>
        <v>552857.93654828006</v>
      </c>
    </row>
    <row r="50" spans="1:5" ht="15" x14ac:dyDescent="0.25">
      <c r="A50" s="12"/>
      <c r="B50" s="13" t="s">
        <v>11</v>
      </c>
      <c r="C50" s="14">
        <f>((((((((+C51+C52))))))))</f>
        <v>1397266.00397</v>
      </c>
      <c r="D50" s="14">
        <f>((((((((+D51+D52))))))))</f>
        <v>423386.69758843619</v>
      </c>
      <c r="E50" s="14">
        <f>((((((((+E51+E52))))))))</f>
        <v>75248.102339999998</v>
      </c>
    </row>
    <row r="51" spans="1:5" ht="15" x14ac:dyDescent="0.25">
      <c r="A51" s="15"/>
      <c r="B51" s="35" t="s">
        <v>6</v>
      </c>
      <c r="C51" s="16">
        <v>1397266.00397</v>
      </c>
      <c r="D51" s="16">
        <v>423386.69758843619</v>
      </c>
      <c r="E51" s="16">
        <v>75248.102339999998</v>
      </c>
    </row>
    <row r="52" spans="1:5" ht="15" x14ac:dyDescent="0.25">
      <c r="A52" s="15"/>
      <c r="B52" s="35" t="s">
        <v>7</v>
      </c>
      <c r="C52" s="16">
        <v>0</v>
      </c>
      <c r="D52" s="16">
        <v>0</v>
      </c>
      <c r="E52" s="16">
        <v>0</v>
      </c>
    </row>
    <row r="53" spans="1:5" ht="15" x14ac:dyDescent="0.25">
      <c r="A53" s="12"/>
      <c r="B53" s="13" t="s">
        <v>20</v>
      </c>
      <c r="C53" s="14">
        <f>((((((((+C54+C55))))))))</f>
        <v>19468.896000000001</v>
      </c>
      <c r="D53" s="14">
        <f>((((((((+D54+D55))))))))</f>
        <v>819.5785699999999</v>
      </c>
      <c r="E53" s="14">
        <f>((((((((+E54+E55))))))))</f>
        <v>307.59087</v>
      </c>
    </row>
    <row r="54" spans="1:5" ht="15" x14ac:dyDescent="0.25">
      <c r="A54" s="15"/>
      <c r="B54" s="35" t="s">
        <v>6</v>
      </c>
      <c r="C54" s="16">
        <v>19468.896000000001</v>
      </c>
      <c r="D54" s="16">
        <v>819.5785699999999</v>
      </c>
      <c r="E54" s="16">
        <v>307.59087</v>
      </c>
    </row>
    <row r="55" spans="1:5" ht="15" x14ac:dyDescent="0.25">
      <c r="A55" s="15"/>
      <c r="B55" s="35" t="s">
        <v>7</v>
      </c>
      <c r="C55" s="16">
        <v>0</v>
      </c>
      <c r="D55" s="16">
        <v>0</v>
      </c>
      <c r="E55" s="16">
        <v>0</v>
      </c>
    </row>
    <row r="56" spans="1:5" ht="26.25" customHeight="1" x14ac:dyDescent="0.25">
      <c r="A56" s="12"/>
      <c r="B56" s="13" t="s">
        <v>21</v>
      </c>
      <c r="C56" s="14">
        <f>((((((((+C57+C58))))))))</f>
        <v>301019.59999999998</v>
      </c>
      <c r="D56" s="14">
        <f>((((((((+D57+D58))))))))</f>
        <v>75254.907999999996</v>
      </c>
      <c r="E56" s="14">
        <f>((((((((+E57+E58))))))))</f>
        <v>16098.12479</v>
      </c>
    </row>
    <row r="57" spans="1:5" ht="15" x14ac:dyDescent="0.25">
      <c r="A57" s="15"/>
      <c r="B57" s="35" t="s">
        <v>6</v>
      </c>
      <c r="C57" s="16">
        <v>301019.59999999998</v>
      </c>
      <c r="D57" s="16">
        <v>75254.907999999996</v>
      </c>
      <c r="E57" s="16">
        <v>16098.12479</v>
      </c>
    </row>
    <row r="58" spans="1:5" ht="15" x14ac:dyDescent="0.25">
      <c r="A58" s="15"/>
      <c r="B58" s="35" t="s">
        <v>7</v>
      </c>
      <c r="C58" s="16">
        <v>0</v>
      </c>
      <c r="D58" s="16">
        <v>0</v>
      </c>
      <c r="E58" s="16">
        <v>0</v>
      </c>
    </row>
    <row r="59" spans="1:5" ht="15" x14ac:dyDescent="0.25">
      <c r="A59" s="12"/>
      <c r="B59" s="13" t="s">
        <v>22</v>
      </c>
      <c r="C59" s="14">
        <f>((((((((+C60+C61))))))))</f>
        <v>79106.600000000006</v>
      </c>
      <c r="D59" s="14">
        <f>((((((((+D60+D61))))))))</f>
        <v>12527.663</v>
      </c>
      <c r="E59" s="14">
        <f>((((((((+E60+E61))))))))</f>
        <v>6056.0730000000003</v>
      </c>
    </row>
    <row r="60" spans="1:5" ht="15" x14ac:dyDescent="0.25">
      <c r="A60" s="15"/>
      <c r="B60" s="35" t="s">
        <v>6</v>
      </c>
      <c r="C60" s="17">
        <v>79106.600000000006</v>
      </c>
      <c r="D60" s="17">
        <v>12527.663</v>
      </c>
      <c r="E60" s="17">
        <v>6056.0730000000003</v>
      </c>
    </row>
    <row r="61" spans="1:5" ht="15" x14ac:dyDescent="0.25">
      <c r="A61" s="44"/>
      <c r="B61" s="36" t="s">
        <v>7</v>
      </c>
      <c r="C61" s="50">
        <v>0</v>
      </c>
      <c r="D61" s="50">
        <v>0</v>
      </c>
      <c r="E61" s="50">
        <v>0</v>
      </c>
    </row>
    <row r="62" spans="1:5" ht="15" x14ac:dyDescent="0.25">
      <c r="A62" s="12"/>
      <c r="B62" s="13" t="s">
        <v>219</v>
      </c>
      <c r="C62" s="14">
        <f>((((((((+C63+C64))))))))</f>
        <v>754483.4</v>
      </c>
      <c r="D62" s="14">
        <f>((((((((+D63+D64))))))))</f>
        <v>186199.01375000001</v>
      </c>
      <c r="E62" s="14">
        <f>((((((((+E63+E64))))))))</f>
        <v>29785.187750000001</v>
      </c>
    </row>
    <row r="63" spans="1:5" ht="15" x14ac:dyDescent="0.25">
      <c r="A63" s="15"/>
      <c r="B63" s="35" t="s">
        <v>6</v>
      </c>
      <c r="C63" s="16">
        <v>754483.4</v>
      </c>
      <c r="D63" s="16">
        <v>186199.01375000001</v>
      </c>
      <c r="E63" s="16">
        <v>29785.187750000001</v>
      </c>
    </row>
    <row r="64" spans="1:5" ht="15" x14ac:dyDescent="0.25">
      <c r="A64" s="15"/>
      <c r="B64" s="35" t="s">
        <v>7</v>
      </c>
      <c r="C64" s="16">
        <v>0</v>
      </c>
      <c r="D64" s="16">
        <v>0</v>
      </c>
      <c r="E64" s="16">
        <v>0</v>
      </c>
    </row>
    <row r="65" spans="1:5" ht="15" x14ac:dyDescent="0.25">
      <c r="A65" s="12"/>
      <c r="B65" s="13" t="s">
        <v>209</v>
      </c>
      <c r="C65" s="14">
        <f>((((((((+C66+C67))))))))</f>
        <v>1319012.5420617056</v>
      </c>
      <c r="D65" s="14">
        <f>((((((((+D66+D67))))))))</f>
        <v>359722.04631170584</v>
      </c>
      <c r="E65" s="14">
        <f>((((((((+E66+E67))))))))</f>
        <v>241591.17008000001</v>
      </c>
    </row>
    <row r="66" spans="1:5" ht="15" x14ac:dyDescent="0.25">
      <c r="A66" s="15"/>
      <c r="B66" s="35" t="s">
        <v>6</v>
      </c>
      <c r="C66" s="16">
        <v>1319012.5420617056</v>
      </c>
      <c r="D66" s="16">
        <v>359722.04631170584</v>
      </c>
      <c r="E66" s="16">
        <v>241591.17008000001</v>
      </c>
    </row>
    <row r="67" spans="1:5" ht="15" x14ac:dyDescent="0.25">
      <c r="A67" s="15"/>
      <c r="B67" s="35" t="s">
        <v>7</v>
      </c>
      <c r="C67" s="16">
        <v>0</v>
      </c>
      <c r="D67" s="16">
        <v>0</v>
      </c>
      <c r="E67" s="16">
        <v>0</v>
      </c>
    </row>
    <row r="68" spans="1:5" ht="15" x14ac:dyDescent="0.25">
      <c r="A68" s="12"/>
      <c r="B68" s="13" t="s">
        <v>178</v>
      </c>
      <c r="C68" s="14">
        <f>((((((((+C69+C70))))))))</f>
        <v>153150.69200000001</v>
      </c>
      <c r="D68" s="14">
        <f>((((((((+D69+D70))))))))</f>
        <v>39305.275000000001</v>
      </c>
      <c r="E68" s="14">
        <f>((((((((+E69+E70))))))))</f>
        <v>16237.727000000001</v>
      </c>
    </row>
    <row r="69" spans="1:5" ht="15" x14ac:dyDescent="0.25">
      <c r="A69" s="15"/>
      <c r="B69" s="35" t="s">
        <v>6</v>
      </c>
      <c r="C69" s="16">
        <v>153150.69200000001</v>
      </c>
      <c r="D69" s="16">
        <v>39305.275000000001</v>
      </c>
      <c r="E69" s="16">
        <v>16237.727000000001</v>
      </c>
    </row>
    <row r="70" spans="1:5" ht="15" x14ac:dyDescent="0.25">
      <c r="A70" s="15"/>
      <c r="B70" s="35" t="s">
        <v>7</v>
      </c>
      <c r="C70" s="16">
        <v>0</v>
      </c>
      <c r="D70" s="16">
        <v>0</v>
      </c>
      <c r="E70" s="16">
        <v>0</v>
      </c>
    </row>
    <row r="71" spans="1:5" ht="15" x14ac:dyDescent="0.25">
      <c r="A71" s="12"/>
      <c r="B71" s="13" t="s">
        <v>23</v>
      </c>
      <c r="C71" s="14">
        <f>((((((((+C72+C73))))))))</f>
        <v>425033.15676999989</v>
      </c>
      <c r="D71" s="14">
        <f>((((((((+D72+D73))))))))</f>
        <v>70838.859461666638</v>
      </c>
      <c r="E71" s="14">
        <f>((((((((+E72+E73))))))))</f>
        <v>16190.750820000001</v>
      </c>
    </row>
    <row r="72" spans="1:5" ht="15" x14ac:dyDescent="0.25">
      <c r="A72" s="15"/>
      <c r="B72" s="35" t="s">
        <v>6</v>
      </c>
      <c r="C72" s="16">
        <v>425033.15676999989</v>
      </c>
      <c r="D72" s="16">
        <v>70838.859461666638</v>
      </c>
      <c r="E72" s="16">
        <v>16190.750820000001</v>
      </c>
    </row>
    <row r="73" spans="1:5" ht="15" x14ac:dyDescent="0.25">
      <c r="A73" s="15"/>
      <c r="B73" s="35" t="s">
        <v>7</v>
      </c>
      <c r="C73" s="16">
        <v>0</v>
      </c>
      <c r="D73" s="16">
        <v>0</v>
      </c>
      <c r="E73" s="16">
        <v>0</v>
      </c>
    </row>
    <row r="74" spans="1:5" ht="15" x14ac:dyDescent="0.25">
      <c r="A74" s="12"/>
      <c r="B74" s="13" t="s">
        <v>24</v>
      </c>
      <c r="C74" s="14">
        <f>((((((((+C75+C76))))))))</f>
        <v>356634.01551</v>
      </c>
      <c r="D74" s="14">
        <f>((((((((+D75+D76))))))))</f>
        <v>78973.189638280004</v>
      </c>
      <c r="E74" s="14">
        <f>((((((((+E75+E76))))))))</f>
        <v>78973.189638280004</v>
      </c>
    </row>
    <row r="75" spans="1:5" ht="15" x14ac:dyDescent="0.25">
      <c r="A75" s="15"/>
      <c r="B75" s="35" t="s">
        <v>6</v>
      </c>
      <c r="C75" s="16">
        <v>356634.01551</v>
      </c>
      <c r="D75" s="16">
        <v>78973.189638280004</v>
      </c>
      <c r="E75" s="16">
        <v>78973.189638280004</v>
      </c>
    </row>
    <row r="76" spans="1:5" ht="15" x14ac:dyDescent="0.25">
      <c r="A76" s="15"/>
      <c r="B76" s="35" t="s">
        <v>7</v>
      </c>
      <c r="C76" s="16">
        <v>0</v>
      </c>
      <c r="D76" s="16">
        <v>0</v>
      </c>
      <c r="E76" s="16">
        <v>0</v>
      </c>
    </row>
    <row r="77" spans="1:5" ht="15" x14ac:dyDescent="0.25">
      <c r="A77" s="12"/>
      <c r="B77" s="13" t="s">
        <v>198</v>
      </c>
      <c r="C77" s="14">
        <f>((((((((+C78+C79))))))))</f>
        <v>743534.20600000001</v>
      </c>
      <c r="D77" s="14">
        <f>((((((((+D78+D79))))))))</f>
        <v>185883.5515</v>
      </c>
      <c r="E77" s="14">
        <f>((((((((+E78+E79))))))))</f>
        <v>15826.2127</v>
      </c>
    </row>
    <row r="78" spans="1:5" ht="15" x14ac:dyDescent="0.25">
      <c r="A78" s="15"/>
      <c r="B78" s="35" t="s">
        <v>6</v>
      </c>
      <c r="C78" s="16">
        <v>743534.20600000001</v>
      </c>
      <c r="D78" s="16">
        <v>185883.5515</v>
      </c>
      <c r="E78" s="16">
        <v>15826.2127</v>
      </c>
    </row>
    <row r="79" spans="1:5" ht="15" x14ac:dyDescent="0.25">
      <c r="A79" s="15"/>
      <c r="B79" s="35" t="s">
        <v>7</v>
      </c>
      <c r="C79" s="16">
        <v>0</v>
      </c>
      <c r="D79" s="16">
        <v>0</v>
      </c>
      <c r="E79" s="16">
        <v>0</v>
      </c>
    </row>
    <row r="80" spans="1:5" ht="15" x14ac:dyDescent="0.25">
      <c r="A80" s="12"/>
      <c r="B80" s="13" t="s">
        <v>25</v>
      </c>
      <c r="C80" s="14">
        <f>((((((((+C81+C82))))))))</f>
        <v>90255.9</v>
      </c>
      <c r="D80" s="14">
        <f>((((((((+D81+D82))))))))</f>
        <v>26429.74466</v>
      </c>
      <c r="E80" s="14">
        <f>((((((((+E81+E82))))))))</f>
        <v>7436.8410600000007</v>
      </c>
    </row>
    <row r="81" spans="1:5" ht="15" x14ac:dyDescent="0.25">
      <c r="A81" s="15"/>
      <c r="B81" s="35" t="s">
        <v>6</v>
      </c>
      <c r="C81" s="16">
        <v>90255.9</v>
      </c>
      <c r="D81" s="16">
        <v>26429.74466</v>
      </c>
      <c r="E81" s="16">
        <v>7436.8410600000007</v>
      </c>
    </row>
    <row r="82" spans="1:5" ht="15" x14ac:dyDescent="0.25">
      <c r="A82" s="15"/>
      <c r="B82" s="35" t="s">
        <v>7</v>
      </c>
      <c r="C82" s="16">
        <v>0</v>
      </c>
      <c r="D82" s="16">
        <v>0</v>
      </c>
      <c r="E82" s="16">
        <v>0</v>
      </c>
    </row>
    <row r="83" spans="1:5" ht="15" x14ac:dyDescent="0.25">
      <c r="A83" s="12"/>
      <c r="B83" s="13" t="s">
        <v>200</v>
      </c>
      <c r="C83" s="14">
        <f>((((((((+C84+C85))))))))</f>
        <v>277.3</v>
      </c>
      <c r="D83" s="14">
        <f>((((((((+D84+D85))))))))</f>
        <v>173.30100000000002</v>
      </c>
      <c r="E83" s="14">
        <f>((((((((+E84+E85))))))))</f>
        <v>173.30100000000002</v>
      </c>
    </row>
    <row r="84" spans="1:5" ht="15" x14ac:dyDescent="0.25">
      <c r="A84" s="15"/>
      <c r="B84" s="35" t="s">
        <v>6</v>
      </c>
      <c r="C84" s="16">
        <v>277.3</v>
      </c>
      <c r="D84" s="16">
        <v>173.30100000000002</v>
      </c>
      <c r="E84" s="16">
        <v>173.30100000000002</v>
      </c>
    </row>
    <row r="85" spans="1:5" ht="15" x14ac:dyDescent="0.25">
      <c r="A85" s="15"/>
      <c r="B85" s="35" t="s">
        <v>7</v>
      </c>
      <c r="C85" s="16">
        <v>0</v>
      </c>
      <c r="D85" s="16">
        <v>0</v>
      </c>
      <c r="E85" s="16">
        <v>0</v>
      </c>
    </row>
    <row r="86" spans="1:5" ht="28.5" customHeight="1" x14ac:dyDescent="0.25">
      <c r="A86" s="12"/>
      <c r="B86" s="13" t="s">
        <v>26</v>
      </c>
      <c r="C86" s="14">
        <f>((((((((+C87+C88))))))))</f>
        <v>29113.787</v>
      </c>
      <c r="D86" s="14">
        <f>((((((((+D87+D88))))))))</f>
        <v>8535.6319999999996</v>
      </c>
      <c r="E86" s="14">
        <f>((((((((+E87+E88))))))))</f>
        <v>5957.1620000000003</v>
      </c>
    </row>
    <row r="87" spans="1:5" ht="15" x14ac:dyDescent="0.25">
      <c r="A87" s="15"/>
      <c r="B87" s="35" t="s">
        <v>6</v>
      </c>
      <c r="C87" s="16">
        <v>29113.787</v>
      </c>
      <c r="D87" s="16">
        <v>8535.6319999999996</v>
      </c>
      <c r="E87" s="16">
        <v>5957.1620000000003</v>
      </c>
    </row>
    <row r="88" spans="1:5" ht="15" x14ac:dyDescent="0.25">
      <c r="A88" s="15"/>
      <c r="B88" s="35" t="s">
        <v>7</v>
      </c>
      <c r="C88" s="16">
        <v>0</v>
      </c>
      <c r="D88" s="16">
        <v>0</v>
      </c>
      <c r="E88" s="16">
        <v>0</v>
      </c>
    </row>
    <row r="89" spans="1:5" ht="15" x14ac:dyDescent="0.25">
      <c r="A89" s="12"/>
      <c r="B89" s="13" t="s">
        <v>27</v>
      </c>
      <c r="C89" s="14">
        <f>((((((((+C90+C91))))))))</f>
        <v>11072.388999999999</v>
      </c>
      <c r="D89" s="14">
        <f>((((((((+D90+D91))))))))</f>
        <v>2441.1129999999998</v>
      </c>
      <c r="E89" s="14">
        <f>((((((((+E90+E91))))))))</f>
        <v>2411.1129999999998</v>
      </c>
    </row>
    <row r="90" spans="1:5" ht="15" x14ac:dyDescent="0.25">
      <c r="A90" s="15"/>
      <c r="B90" s="35" t="s">
        <v>6</v>
      </c>
      <c r="C90" s="16">
        <v>11072.388999999999</v>
      </c>
      <c r="D90" s="16">
        <v>2441.1129999999998</v>
      </c>
      <c r="E90" s="16">
        <v>2411.1129999999998</v>
      </c>
    </row>
    <row r="91" spans="1:5" ht="15" x14ac:dyDescent="0.25">
      <c r="A91" s="15"/>
      <c r="B91" s="35" t="s">
        <v>7</v>
      </c>
      <c r="C91" s="16">
        <v>0</v>
      </c>
      <c r="D91" s="16">
        <v>0</v>
      </c>
      <c r="E91" s="16">
        <v>0</v>
      </c>
    </row>
    <row r="92" spans="1:5" ht="25.5" x14ac:dyDescent="0.25">
      <c r="A92" s="12"/>
      <c r="B92" s="13" t="s">
        <v>28</v>
      </c>
      <c r="C92" s="14">
        <f>((((((((+C93+C94))))))))</f>
        <v>17720.244999999999</v>
      </c>
      <c r="D92" s="14">
        <f>((((((((+D93+D94))))))))</f>
        <v>5425.7160000000003</v>
      </c>
      <c r="E92" s="14">
        <f>((((((((+E93+E94))))))))</f>
        <v>4102.6710000000003</v>
      </c>
    </row>
    <row r="93" spans="1:5" ht="15" x14ac:dyDescent="0.25">
      <c r="A93" s="15"/>
      <c r="B93" s="35" t="s">
        <v>6</v>
      </c>
      <c r="C93" s="16">
        <v>17720.244999999999</v>
      </c>
      <c r="D93" s="16">
        <v>5425.7160000000003</v>
      </c>
      <c r="E93" s="16">
        <v>4102.6710000000003</v>
      </c>
    </row>
    <row r="94" spans="1:5" ht="15" x14ac:dyDescent="0.25">
      <c r="A94" s="15"/>
      <c r="B94" s="35" t="s">
        <v>7</v>
      </c>
      <c r="C94" s="16">
        <v>0</v>
      </c>
      <c r="D94" s="16">
        <v>0</v>
      </c>
      <c r="E94" s="16">
        <v>0</v>
      </c>
    </row>
    <row r="95" spans="1:5" ht="15" x14ac:dyDescent="0.25">
      <c r="A95" s="12"/>
      <c r="B95" s="13" t="s">
        <v>29</v>
      </c>
      <c r="C95" s="14">
        <f>((((((((+C96+C97))))))))</f>
        <v>2889.788</v>
      </c>
      <c r="D95" s="14">
        <f>((((((((+D96+D97))))))))</f>
        <v>954.51700000000005</v>
      </c>
      <c r="E95" s="14">
        <f>((((((((+E96+E97))))))))</f>
        <v>561.68399999999997</v>
      </c>
    </row>
    <row r="96" spans="1:5" ht="15" x14ac:dyDescent="0.25">
      <c r="A96" s="15"/>
      <c r="B96" s="35" t="s">
        <v>6</v>
      </c>
      <c r="C96" s="16">
        <v>2889.788</v>
      </c>
      <c r="D96" s="16">
        <v>954.51700000000005</v>
      </c>
      <c r="E96" s="16">
        <v>561.68399999999997</v>
      </c>
    </row>
    <row r="97" spans="1:5" ht="15" x14ac:dyDescent="0.25">
      <c r="A97" s="15"/>
      <c r="B97" s="35" t="s">
        <v>7</v>
      </c>
      <c r="C97" s="16">
        <v>0</v>
      </c>
      <c r="D97" s="16">
        <v>0</v>
      </c>
      <c r="E97" s="16">
        <v>0</v>
      </c>
    </row>
    <row r="98" spans="1:5" ht="15" x14ac:dyDescent="0.25">
      <c r="A98" s="12"/>
      <c r="B98" s="13" t="s">
        <v>30</v>
      </c>
      <c r="C98" s="14">
        <f>((((((((+C99+C100))))))))</f>
        <v>83246.982000000004</v>
      </c>
      <c r="D98" s="14">
        <f>((((((((+D99+D100))))))))</f>
        <v>23996.983</v>
      </c>
      <c r="E98" s="14">
        <f>((((((((+E99+E100))))))))</f>
        <v>17577.522000000001</v>
      </c>
    </row>
    <row r="99" spans="1:5" ht="15" x14ac:dyDescent="0.25">
      <c r="A99" s="15"/>
      <c r="B99" s="35" t="s">
        <v>6</v>
      </c>
      <c r="C99" s="16">
        <v>83246.982000000004</v>
      </c>
      <c r="D99" s="16">
        <v>23996.983</v>
      </c>
      <c r="E99" s="16">
        <v>17577.522000000001</v>
      </c>
    </row>
    <row r="100" spans="1:5" ht="15" x14ac:dyDescent="0.25">
      <c r="A100" s="15"/>
      <c r="B100" s="35" t="s">
        <v>7</v>
      </c>
      <c r="C100" s="16">
        <v>0</v>
      </c>
      <c r="D100" s="16">
        <v>0</v>
      </c>
      <c r="E100" s="16">
        <v>0</v>
      </c>
    </row>
    <row r="101" spans="1:5" ht="15" x14ac:dyDescent="0.25">
      <c r="A101" s="12"/>
      <c r="B101" s="13" t="s">
        <v>31</v>
      </c>
      <c r="C101" s="14">
        <f>((((((((+C102+C103))))))))</f>
        <v>436.5</v>
      </c>
      <c r="D101" s="14">
        <f>((((((((+D102+D103))))))))</f>
        <v>340.3125</v>
      </c>
      <c r="E101" s="14">
        <f>((((((((+E102+E103))))))))</f>
        <v>160.3125</v>
      </c>
    </row>
    <row r="102" spans="1:5" ht="15" x14ac:dyDescent="0.25">
      <c r="A102" s="15"/>
      <c r="B102" s="35" t="s">
        <v>6</v>
      </c>
      <c r="C102" s="19">
        <v>436.5</v>
      </c>
      <c r="D102" s="16">
        <v>340.3125</v>
      </c>
      <c r="E102" s="16">
        <v>160.3125</v>
      </c>
    </row>
    <row r="103" spans="1:5" ht="15" x14ac:dyDescent="0.25">
      <c r="A103" s="15"/>
      <c r="B103" s="35" t="s">
        <v>7</v>
      </c>
      <c r="C103" s="16">
        <v>0</v>
      </c>
      <c r="D103" s="16">
        <v>0</v>
      </c>
      <c r="E103" s="16">
        <v>0</v>
      </c>
    </row>
    <row r="104" spans="1:5" ht="25.5" x14ac:dyDescent="0.25">
      <c r="A104" s="12"/>
      <c r="B104" s="13" t="s">
        <v>188</v>
      </c>
      <c r="C104" s="14">
        <f>((((((((+C105+C106))))))))</f>
        <v>107194.8</v>
      </c>
      <c r="D104" s="14">
        <f>((((((((+D105+D106))))))))</f>
        <v>24893.492999999999</v>
      </c>
      <c r="E104" s="14">
        <f>((((((((+E105+E106))))))))</f>
        <v>18163.201000000001</v>
      </c>
    </row>
    <row r="105" spans="1:5" ht="15" x14ac:dyDescent="0.25">
      <c r="A105" s="15"/>
      <c r="B105" s="35" t="s">
        <v>6</v>
      </c>
      <c r="C105" s="16">
        <v>107194.8</v>
      </c>
      <c r="D105" s="16">
        <v>24893.492999999999</v>
      </c>
      <c r="E105" s="16">
        <v>18163.201000000001</v>
      </c>
    </row>
    <row r="106" spans="1:5" ht="15" x14ac:dyDescent="0.25">
      <c r="A106" s="15"/>
      <c r="B106" s="35" t="s">
        <v>7</v>
      </c>
      <c r="C106" s="16">
        <v>0</v>
      </c>
      <c r="D106" s="16">
        <v>0</v>
      </c>
      <c r="E106" s="16">
        <v>0</v>
      </c>
    </row>
    <row r="107" spans="1:5" ht="15" x14ac:dyDescent="0.25">
      <c r="A107" s="9" t="s">
        <v>32</v>
      </c>
      <c r="B107" s="10"/>
      <c r="C107" s="11">
        <f>((((((+C108+C111))))))</f>
        <v>7185347.1889899988</v>
      </c>
      <c r="D107" s="11">
        <f t="shared" ref="D107:E107" si="6">((((((+D108+D111))))))</f>
        <v>1507835.7800400001</v>
      </c>
      <c r="E107" s="11">
        <f t="shared" si="6"/>
        <v>1041494.1035900001</v>
      </c>
    </row>
    <row r="108" spans="1:5" ht="15" x14ac:dyDescent="0.25">
      <c r="A108" s="12"/>
      <c r="B108" s="13" t="s">
        <v>11</v>
      </c>
      <c r="C108" s="14">
        <f>((((((((+C109+C110))))))))</f>
        <v>7162140.6889899988</v>
      </c>
      <c r="D108" s="14">
        <f>((((((((+D109+D110))))))))</f>
        <v>1498829.76847</v>
      </c>
      <c r="E108" s="14">
        <f>((((((((+E109+E110))))))))</f>
        <v>1039688.0707500001</v>
      </c>
    </row>
    <row r="109" spans="1:5" ht="15" x14ac:dyDescent="0.25">
      <c r="A109" s="15"/>
      <c r="B109" s="35" t="s">
        <v>6</v>
      </c>
      <c r="C109" s="16">
        <v>3827666.2094699997</v>
      </c>
      <c r="D109" s="16">
        <v>917633.02349000005</v>
      </c>
      <c r="E109" s="16">
        <v>458491.32577</v>
      </c>
    </row>
    <row r="110" spans="1:5" ht="15" x14ac:dyDescent="0.25">
      <c r="A110" s="44"/>
      <c r="B110" s="36" t="s">
        <v>7</v>
      </c>
      <c r="C110" s="18">
        <v>3334474.4795199996</v>
      </c>
      <c r="D110" s="18">
        <v>581196.74498000008</v>
      </c>
      <c r="E110" s="18">
        <v>581196.74498000008</v>
      </c>
    </row>
    <row r="111" spans="1:5" ht="15" x14ac:dyDescent="0.25">
      <c r="A111" s="12"/>
      <c r="B111" s="13" t="s">
        <v>33</v>
      </c>
      <c r="C111" s="14">
        <f>((((((((+C112+C113))))))))</f>
        <v>23206.5</v>
      </c>
      <c r="D111" s="14">
        <f>((((((((+D112+D113))))))))</f>
        <v>9006.0115700000006</v>
      </c>
      <c r="E111" s="14">
        <f>((((((((+E112+E113))))))))</f>
        <v>1806.0328399999996</v>
      </c>
    </row>
    <row r="112" spans="1:5" ht="15" x14ac:dyDescent="0.25">
      <c r="A112" s="15"/>
      <c r="B112" s="35" t="s">
        <v>6</v>
      </c>
      <c r="C112" s="16">
        <v>23206.5</v>
      </c>
      <c r="D112" s="16">
        <v>9006.0115700000006</v>
      </c>
      <c r="E112" s="16">
        <v>1806.0328399999996</v>
      </c>
    </row>
    <row r="113" spans="1:5" ht="15" x14ac:dyDescent="0.25">
      <c r="A113" s="15"/>
      <c r="B113" s="35" t="s">
        <v>7</v>
      </c>
      <c r="C113" s="16">
        <v>0</v>
      </c>
      <c r="D113" s="16">
        <v>0</v>
      </c>
      <c r="E113" s="16">
        <v>0</v>
      </c>
    </row>
    <row r="114" spans="1:5" ht="15" x14ac:dyDescent="0.25">
      <c r="A114" s="9" t="s">
        <v>190</v>
      </c>
      <c r="B114" s="10"/>
      <c r="C114" s="14">
        <f>(+C115+C118+C121+C124+C127+C130+C133+C136+C139+C142+C145+C148+C151+C154+C157)</f>
        <v>2318854.3847500002</v>
      </c>
      <c r="D114" s="14">
        <f t="shared" ref="D114:E114" si="7">(+D115+D118+D121+D124+D127+D130+D133+D136+D139+D142+D145+D148+D151+D154+D157)</f>
        <v>488671.66954333329</v>
      </c>
      <c r="E114" s="14">
        <f t="shared" si="7"/>
        <v>456666.08113482763</v>
      </c>
    </row>
    <row r="115" spans="1:5" ht="15" x14ac:dyDescent="0.25">
      <c r="A115" s="12"/>
      <c r="B115" s="13" t="s">
        <v>11</v>
      </c>
      <c r="C115" s="14">
        <f>((((((((+C116+C117))))))))</f>
        <v>105952.29527000002</v>
      </c>
      <c r="D115" s="14">
        <f>((((((((+D116+D117))))))))</f>
        <v>13509.219539999998</v>
      </c>
      <c r="E115" s="14">
        <f>((((((((+E116+E117))))))))</f>
        <v>12893.381460000001</v>
      </c>
    </row>
    <row r="116" spans="1:5" ht="15" x14ac:dyDescent="0.25">
      <c r="A116" s="15"/>
      <c r="B116" s="35" t="s">
        <v>6</v>
      </c>
      <c r="C116" s="16">
        <v>105952.29527000002</v>
      </c>
      <c r="D116" s="16">
        <v>13509.219539999998</v>
      </c>
      <c r="E116" s="16">
        <v>12893.381460000001</v>
      </c>
    </row>
    <row r="117" spans="1:5" ht="15" x14ac:dyDescent="0.25">
      <c r="A117" s="15"/>
      <c r="B117" s="35" t="s">
        <v>7</v>
      </c>
      <c r="C117" s="16">
        <v>0</v>
      </c>
      <c r="D117" s="16">
        <v>0</v>
      </c>
      <c r="E117" s="16">
        <v>0</v>
      </c>
    </row>
    <row r="118" spans="1:5" ht="15" x14ac:dyDescent="0.25">
      <c r="A118" s="12"/>
      <c r="B118" s="13" t="s">
        <v>34</v>
      </c>
      <c r="C118" s="14">
        <f>((((((((+C119+C120))))))))</f>
        <v>233283.92300000001</v>
      </c>
      <c r="D118" s="14">
        <f>((((((((+D119+D120))))))))</f>
        <v>30294.423919999997</v>
      </c>
      <c r="E118" s="14">
        <f>((((((((+E119+E120))))))))</f>
        <v>30294.423919999997</v>
      </c>
    </row>
    <row r="119" spans="1:5" ht="15" x14ac:dyDescent="0.25">
      <c r="A119" s="15"/>
      <c r="B119" s="35" t="s">
        <v>6</v>
      </c>
      <c r="C119" s="16">
        <v>233283.92300000001</v>
      </c>
      <c r="D119" s="16">
        <v>30294.423919999997</v>
      </c>
      <c r="E119" s="16">
        <v>30294.423919999997</v>
      </c>
    </row>
    <row r="120" spans="1:5" ht="15" x14ac:dyDescent="0.25">
      <c r="A120" s="15"/>
      <c r="B120" s="35" t="s">
        <v>7</v>
      </c>
      <c r="C120" s="16">
        <v>0</v>
      </c>
      <c r="D120" s="16">
        <v>0</v>
      </c>
      <c r="E120" s="16">
        <v>0</v>
      </c>
    </row>
    <row r="121" spans="1:5" ht="15" x14ac:dyDescent="0.25">
      <c r="A121" s="12"/>
      <c r="B121" s="13" t="s">
        <v>35</v>
      </c>
      <c r="C121" s="14">
        <f>((((((((+C122+C123))))))))</f>
        <v>5072.2060000000001</v>
      </c>
      <c r="D121" s="14">
        <f>((((((((+D122+D123))))))))</f>
        <v>1192.3800000000001</v>
      </c>
      <c r="E121" s="14">
        <f>((((((((+E122+E123))))))))</f>
        <v>927.80568000000005</v>
      </c>
    </row>
    <row r="122" spans="1:5" ht="15" x14ac:dyDescent="0.25">
      <c r="A122" s="15"/>
      <c r="B122" s="35" t="s">
        <v>6</v>
      </c>
      <c r="C122" s="16">
        <v>5072.2060000000001</v>
      </c>
      <c r="D122" s="16">
        <v>1192.3800000000001</v>
      </c>
      <c r="E122" s="16">
        <v>927.80568000000005</v>
      </c>
    </row>
    <row r="123" spans="1:5" ht="15" x14ac:dyDescent="0.25">
      <c r="A123" s="15"/>
      <c r="B123" s="35" t="s">
        <v>7</v>
      </c>
      <c r="C123" s="16">
        <v>0</v>
      </c>
      <c r="D123" s="16">
        <v>0</v>
      </c>
      <c r="E123" s="16">
        <v>0</v>
      </c>
    </row>
    <row r="124" spans="1:5" ht="15" x14ac:dyDescent="0.25">
      <c r="A124" s="12"/>
      <c r="B124" s="13" t="s">
        <v>36</v>
      </c>
      <c r="C124" s="14">
        <f>((((((((+C125+C126))))))))</f>
        <v>9419.74244</v>
      </c>
      <c r="D124" s="14">
        <f>((((((((+D125+D126))))))))</f>
        <v>2631.1496499999998</v>
      </c>
      <c r="E124" s="14">
        <f>((((((((+E125+E126))))))))</f>
        <v>2010.58089</v>
      </c>
    </row>
    <row r="125" spans="1:5" ht="15" x14ac:dyDescent="0.25">
      <c r="A125" s="15"/>
      <c r="B125" s="35" t="s">
        <v>6</v>
      </c>
      <c r="C125" s="16">
        <v>9419.74244</v>
      </c>
      <c r="D125" s="16">
        <v>2631.1496499999998</v>
      </c>
      <c r="E125" s="16">
        <v>2010.58089</v>
      </c>
    </row>
    <row r="126" spans="1:5" ht="15" x14ac:dyDescent="0.25">
      <c r="A126" s="15"/>
      <c r="B126" s="35" t="s">
        <v>7</v>
      </c>
      <c r="C126" s="16">
        <v>0</v>
      </c>
      <c r="D126" s="16">
        <v>0</v>
      </c>
      <c r="E126" s="16">
        <v>0</v>
      </c>
    </row>
    <row r="127" spans="1:5" ht="15" x14ac:dyDescent="0.25">
      <c r="A127" s="12"/>
      <c r="B127" s="13" t="s">
        <v>37</v>
      </c>
      <c r="C127" s="14">
        <f>((((((((+C128+C129))))))))</f>
        <v>4162.1833999999999</v>
      </c>
      <c r="D127" s="14">
        <f>((((((((+D128+D129))))))))</f>
        <v>1475.75126</v>
      </c>
      <c r="E127" s="14">
        <f>((((((((+E128+E129))))))))</f>
        <v>724.73693999999989</v>
      </c>
    </row>
    <row r="128" spans="1:5" ht="15" x14ac:dyDescent="0.25">
      <c r="A128" s="15"/>
      <c r="B128" s="35" t="s">
        <v>6</v>
      </c>
      <c r="C128" s="16">
        <v>4162.1833999999999</v>
      </c>
      <c r="D128" s="16">
        <v>1475.75126</v>
      </c>
      <c r="E128" s="16">
        <v>724.73693999999989</v>
      </c>
    </row>
    <row r="129" spans="1:5" ht="15" x14ac:dyDescent="0.25">
      <c r="A129" s="15"/>
      <c r="B129" s="35" t="s">
        <v>7</v>
      </c>
      <c r="C129" s="16">
        <v>0</v>
      </c>
      <c r="D129" s="16">
        <v>0</v>
      </c>
      <c r="E129" s="16">
        <v>0</v>
      </c>
    </row>
    <row r="130" spans="1:5" ht="15" x14ac:dyDescent="0.25">
      <c r="A130" s="12"/>
      <c r="B130" s="13" t="s">
        <v>38</v>
      </c>
      <c r="C130" s="14">
        <f>((((((((+C131+C132))))))))</f>
        <v>1893.76</v>
      </c>
      <c r="D130" s="14">
        <f>((((((((+D131+D132))))))))</f>
        <v>631.25333333333333</v>
      </c>
      <c r="E130" s="14">
        <f>((((((((+E131+E132))))))))</f>
        <v>0</v>
      </c>
    </row>
    <row r="131" spans="1:5" ht="15" x14ac:dyDescent="0.25">
      <c r="A131" s="15"/>
      <c r="B131" s="35" t="s">
        <v>6</v>
      </c>
      <c r="C131" s="20">
        <v>1893.76</v>
      </c>
      <c r="D131" s="20">
        <v>631.25333333333333</v>
      </c>
      <c r="E131" s="21">
        <v>0</v>
      </c>
    </row>
    <row r="132" spans="1:5" ht="15" x14ac:dyDescent="0.25">
      <c r="A132" s="15"/>
      <c r="B132" s="35" t="s">
        <v>7</v>
      </c>
      <c r="C132" s="16">
        <v>0</v>
      </c>
      <c r="D132" s="16">
        <v>0</v>
      </c>
      <c r="E132" s="16">
        <v>0</v>
      </c>
    </row>
    <row r="133" spans="1:5" ht="15" x14ac:dyDescent="0.25">
      <c r="A133" s="12"/>
      <c r="B133" s="13" t="s">
        <v>39</v>
      </c>
      <c r="C133" s="14">
        <f>((((((((+C134+C135))))))))</f>
        <v>1867.5728900000001</v>
      </c>
      <c r="D133" s="14">
        <f>((((((((+D134+D135))))))))</f>
        <v>466.89322250000004</v>
      </c>
      <c r="E133" s="14">
        <f>((((((((+E134+E135))))))))</f>
        <v>158.68250000000003</v>
      </c>
    </row>
    <row r="134" spans="1:5" ht="15" x14ac:dyDescent="0.25">
      <c r="A134" s="15"/>
      <c r="B134" s="35" t="s">
        <v>6</v>
      </c>
      <c r="C134" s="16">
        <v>1867.5728900000001</v>
      </c>
      <c r="D134" s="16">
        <v>466.89322250000004</v>
      </c>
      <c r="E134" s="30">
        <v>158.68250000000003</v>
      </c>
    </row>
    <row r="135" spans="1:5" ht="15" x14ac:dyDescent="0.25">
      <c r="A135" s="15"/>
      <c r="B135" s="35" t="s">
        <v>7</v>
      </c>
      <c r="C135" s="16">
        <v>0</v>
      </c>
      <c r="D135" s="16">
        <v>0</v>
      </c>
      <c r="E135" s="16">
        <v>0</v>
      </c>
    </row>
    <row r="136" spans="1:5" ht="15" x14ac:dyDescent="0.25">
      <c r="A136" s="12"/>
      <c r="B136" s="13" t="s">
        <v>40</v>
      </c>
      <c r="C136" s="14">
        <f>((((((((+C137+C138))))))))</f>
        <v>26693.393989999997</v>
      </c>
      <c r="D136" s="14">
        <f>((((((((+D137+D138))))))))</f>
        <v>26693.393989999997</v>
      </c>
      <c r="E136" s="14">
        <f>((((((((+E137+E138))))))))</f>
        <v>15860.88617</v>
      </c>
    </row>
    <row r="137" spans="1:5" ht="15" x14ac:dyDescent="0.25">
      <c r="A137" s="15"/>
      <c r="B137" s="35" t="s">
        <v>6</v>
      </c>
      <c r="C137" s="16">
        <v>26693.393989999997</v>
      </c>
      <c r="D137" s="16">
        <v>26693.393989999997</v>
      </c>
      <c r="E137" s="30">
        <v>15860.88617</v>
      </c>
    </row>
    <row r="138" spans="1:5" ht="15" x14ac:dyDescent="0.25">
      <c r="A138" s="15"/>
      <c r="B138" s="35" t="s">
        <v>7</v>
      </c>
      <c r="C138" s="16">
        <v>0</v>
      </c>
      <c r="D138" s="16">
        <v>0</v>
      </c>
      <c r="E138" s="16">
        <v>0</v>
      </c>
    </row>
    <row r="139" spans="1:5" ht="15" x14ac:dyDescent="0.25">
      <c r="A139" s="12"/>
      <c r="B139" s="13" t="s">
        <v>41</v>
      </c>
      <c r="C139" s="14">
        <f>((((((((+C140+C141))))))))</f>
        <v>51003.268089999998</v>
      </c>
      <c r="D139" s="14">
        <f>((((((((+D140+D141))))))))</f>
        <v>51003.268089999998</v>
      </c>
      <c r="E139" s="14">
        <f>((((((((+E140+E141))))))))</f>
        <v>44985.377950000002</v>
      </c>
    </row>
    <row r="140" spans="1:5" ht="15" x14ac:dyDescent="0.25">
      <c r="A140" s="15"/>
      <c r="B140" s="35" t="s">
        <v>6</v>
      </c>
      <c r="C140" s="20">
        <v>51003.268089999998</v>
      </c>
      <c r="D140" s="20">
        <v>51003.268089999998</v>
      </c>
      <c r="E140" s="21">
        <v>44985.377950000002</v>
      </c>
    </row>
    <row r="141" spans="1:5" ht="15" x14ac:dyDescent="0.25">
      <c r="A141" s="15"/>
      <c r="B141" s="35" t="s">
        <v>7</v>
      </c>
      <c r="C141" s="16">
        <v>0</v>
      </c>
      <c r="D141" s="16">
        <v>0</v>
      </c>
      <c r="E141" s="16">
        <v>0</v>
      </c>
    </row>
    <row r="142" spans="1:5" ht="15" x14ac:dyDescent="0.25">
      <c r="A142" s="12"/>
      <c r="B142" s="13" t="s">
        <v>187</v>
      </c>
      <c r="C142" s="14">
        <f>((((((((+C143+C144))))))))</f>
        <v>75183.198210000002</v>
      </c>
      <c r="D142" s="14">
        <f>((((((((+D143+D144))))))))</f>
        <v>30241.085037500001</v>
      </c>
      <c r="E142" s="14">
        <f>((((((((+E143+E144))))))))</f>
        <v>26382.68462</v>
      </c>
    </row>
    <row r="143" spans="1:5" ht="15" x14ac:dyDescent="0.25">
      <c r="A143" s="15"/>
      <c r="B143" s="35" t="s">
        <v>6</v>
      </c>
      <c r="C143" s="22">
        <v>75183.198210000002</v>
      </c>
      <c r="D143" s="22">
        <v>30241.085037500001</v>
      </c>
      <c r="E143" s="22">
        <v>26382.68462</v>
      </c>
    </row>
    <row r="144" spans="1:5" ht="15" x14ac:dyDescent="0.25">
      <c r="A144" s="15"/>
      <c r="B144" s="35" t="s">
        <v>7</v>
      </c>
      <c r="C144" s="22">
        <v>0</v>
      </c>
      <c r="D144" s="22">
        <v>0</v>
      </c>
      <c r="E144" s="22">
        <v>0</v>
      </c>
    </row>
    <row r="145" spans="1:5" ht="15" x14ac:dyDescent="0.25">
      <c r="A145" s="12"/>
      <c r="B145" s="13" t="s">
        <v>42</v>
      </c>
      <c r="C145" s="14">
        <f>((((((((+C146+C147))))))))</f>
        <v>208417.34616999998</v>
      </c>
      <c r="D145" s="14">
        <f>((((((((+D146+D147))))))))</f>
        <v>49734.923000000003</v>
      </c>
      <c r="E145" s="14">
        <f>((((((((+E146+E147))))))))</f>
        <v>49734.923000000003</v>
      </c>
    </row>
    <row r="146" spans="1:5" ht="15" x14ac:dyDescent="0.25">
      <c r="A146" s="15"/>
      <c r="B146" s="35" t="s">
        <v>6</v>
      </c>
      <c r="C146" s="22">
        <v>208417.34616999998</v>
      </c>
      <c r="D146" s="22">
        <v>49734.923000000003</v>
      </c>
      <c r="E146" s="22">
        <v>49734.923000000003</v>
      </c>
    </row>
    <row r="147" spans="1:5" ht="15" x14ac:dyDescent="0.25">
      <c r="A147" s="15"/>
      <c r="B147" s="35" t="s">
        <v>7</v>
      </c>
      <c r="C147" s="22">
        <v>0</v>
      </c>
      <c r="D147" s="22">
        <v>0</v>
      </c>
      <c r="E147" s="22">
        <v>0</v>
      </c>
    </row>
    <row r="148" spans="1:5" ht="15" x14ac:dyDescent="0.25">
      <c r="A148" s="25"/>
      <c r="B148" s="13" t="s">
        <v>131</v>
      </c>
      <c r="C148" s="14">
        <f>((((((((+C149+C150))))))))</f>
        <v>227262.106</v>
      </c>
      <c r="D148" s="14">
        <f>((((((((+D149+D150))))))))</f>
        <v>19341.650000000001</v>
      </c>
      <c r="E148" s="14">
        <f>((((((((+E149+E150))))))))</f>
        <v>19341.650000000001</v>
      </c>
    </row>
    <row r="149" spans="1:5" ht="15" x14ac:dyDescent="0.25">
      <c r="A149" s="24"/>
      <c r="B149" s="35" t="s">
        <v>6</v>
      </c>
      <c r="C149" s="16">
        <v>227262.106</v>
      </c>
      <c r="D149" s="16">
        <v>19341.650000000001</v>
      </c>
      <c r="E149" s="16">
        <v>19341.650000000001</v>
      </c>
    </row>
    <row r="150" spans="1:5" ht="15" x14ac:dyDescent="0.25">
      <c r="A150" s="24"/>
      <c r="B150" s="35" t="s">
        <v>7</v>
      </c>
      <c r="C150" s="16">
        <v>0</v>
      </c>
      <c r="D150" s="16">
        <v>0</v>
      </c>
      <c r="E150" s="16">
        <v>0</v>
      </c>
    </row>
    <row r="151" spans="1:5" ht="15" x14ac:dyDescent="0.25">
      <c r="A151" s="25"/>
      <c r="B151" s="13" t="s">
        <v>132</v>
      </c>
      <c r="C151" s="14">
        <f>((((((((+C152+C153))))))))</f>
        <v>253722.864</v>
      </c>
      <c r="D151" s="14">
        <f>((((((((+D152+D153))))))))</f>
        <v>49430.716</v>
      </c>
      <c r="E151" s="14">
        <f>((((((((+E152+E153))))))))</f>
        <v>43398.167094827586</v>
      </c>
    </row>
    <row r="152" spans="1:5" ht="15" x14ac:dyDescent="0.25">
      <c r="A152" s="24"/>
      <c r="B152" s="35" t="s">
        <v>6</v>
      </c>
      <c r="C152" s="16">
        <v>253722.864</v>
      </c>
      <c r="D152" s="16">
        <v>49430.716</v>
      </c>
      <c r="E152" s="16">
        <v>43398.167094827586</v>
      </c>
    </row>
    <row r="153" spans="1:5" ht="15" x14ac:dyDescent="0.25">
      <c r="A153" s="24"/>
      <c r="B153" s="35" t="s">
        <v>7</v>
      </c>
      <c r="C153" s="16">
        <v>0</v>
      </c>
      <c r="D153" s="16">
        <v>0</v>
      </c>
      <c r="E153" s="16">
        <v>0</v>
      </c>
    </row>
    <row r="154" spans="1:5" ht="15" x14ac:dyDescent="0.25">
      <c r="A154" s="25"/>
      <c r="B154" s="13" t="s">
        <v>201</v>
      </c>
      <c r="C154" s="14">
        <f>((((((((+C155+C156))))))))</f>
        <v>1114709.10629</v>
      </c>
      <c r="D154" s="14">
        <f>((((((((+D155+D156))))))))</f>
        <v>211972.70850000001</v>
      </c>
      <c r="E154" s="14">
        <f>((((((((+E155+E156))))))))</f>
        <v>209903.24591000003</v>
      </c>
    </row>
    <row r="155" spans="1:5" ht="15" x14ac:dyDescent="0.25">
      <c r="A155" s="24"/>
      <c r="B155" s="35" t="s">
        <v>6</v>
      </c>
      <c r="C155" s="16">
        <v>1114709.10629</v>
      </c>
      <c r="D155" s="16">
        <v>211972.70850000001</v>
      </c>
      <c r="E155" s="16">
        <v>209903.24591000003</v>
      </c>
    </row>
    <row r="156" spans="1:5" ht="15" x14ac:dyDescent="0.25">
      <c r="A156" s="24"/>
      <c r="B156" s="35" t="s">
        <v>7</v>
      </c>
      <c r="C156" s="16">
        <v>0</v>
      </c>
      <c r="D156" s="16">
        <v>0</v>
      </c>
      <c r="E156" s="16">
        <v>0</v>
      </c>
    </row>
    <row r="157" spans="1:5" ht="29.25" customHeight="1" x14ac:dyDescent="0.25">
      <c r="A157" s="25"/>
      <c r="B157" s="13" t="s">
        <v>202</v>
      </c>
      <c r="C157" s="14">
        <f>((((((((+C158+C159))))))))</f>
        <v>211.41900000000001</v>
      </c>
      <c r="D157" s="14">
        <f>((((((((+D158+D159))))))))</f>
        <v>52.853999999999999</v>
      </c>
      <c r="E157" s="14">
        <f>((((((((+E158+E159))))))))</f>
        <v>49.534999999999997</v>
      </c>
    </row>
    <row r="158" spans="1:5" ht="15" x14ac:dyDescent="0.25">
      <c r="A158" s="24"/>
      <c r="B158" s="35" t="s">
        <v>6</v>
      </c>
      <c r="C158" s="16">
        <v>211.41900000000001</v>
      </c>
      <c r="D158" s="16">
        <v>52.853999999999999</v>
      </c>
      <c r="E158" s="16">
        <v>49.534999999999997</v>
      </c>
    </row>
    <row r="159" spans="1:5" ht="15" x14ac:dyDescent="0.25">
      <c r="A159" s="24"/>
      <c r="B159" s="35" t="s">
        <v>7</v>
      </c>
      <c r="C159" s="16">
        <v>0</v>
      </c>
      <c r="D159" s="16">
        <v>0</v>
      </c>
      <c r="E159" s="16">
        <v>0</v>
      </c>
    </row>
    <row r="160" spans="1:5" ht="15" x14ac:dyDescent="0.25">
      <c r="A160" s="56" t="s">
        <v>43</v>
      </c>
      <c r="B160" s="57"/>
      <c r="C160" s="58">
        <f>+C161+C164+C167+C170+C173+C176+C179+C182+C185+C188+C191+C194</f>
        <v>4950255.1999999993</v>
      </c>
      <c r="D160" s="58">
        <f t="shared" ref="D160:E160" si="8">+D161+D164+D167+D170+D173+D176+D179+D182+D185+D188+D191+D194</f>
        <v>1131288.4119399998</v>
      </c>
      <c r="E160" s="58">
        <f t="shared" si="8"/>
        <v>539105.24763000011</v>
      </c>
    </row>
    <row r="161" spans="1:5" ht="15" x14ac:dyDescent="0.25">
      <c r="A161" s="12"/>
      <c r="B161" s="13" t="s">
        <v>44</v>
      </c>
      <c r="C161" s="14">
        <f>((((((((+C162+C163))))))))</f>
        <v>225245.5</v>
      </c>
      <c r="D161" s="14">
        <f>((((((((+D162+D163))))))))</f>
        <v>11569.832</v>
      </c>
      <c r="E161" s="14">
        <f>((((((((+E162+E163))))))))</f>
        <v>11569.832</v>
      </c>
    </row>
    <row r="162" spans="1:5" ht="15" x14ac:dyDescent="0.25">
      <c r="A162" s="15"/>
      <c r="B162" s="35" t="s">
        <v>6</v>
      </c>
      <c r="C162" s="16">
        <v>191227.1</v>
      </c>
      <c r="D162" s="16">
        <v>11569.832</v>
      </c>
      <c r="E162" s="16">
        <v>11569.832</v>
      </c>
    </row>
    <row r="163" spans="1:5" ht="15" x14ac:dyDescent="0.25">
      <c r="A163" s="15"/>
      <c r="B163" s="35" t="s">
        <v>7</v>
      </c>
      <c r="C163" s="16">
        <v>34018.400000000001</v>
      </c>
      <c r="D163" s="16">
        <v>0</v>
      </c>
      <c r="E163" s="16">
        <v>0</v>
      </c>
    </row>
    <row r="164" spans="1:5" ht="15" x14ac:dyDescent="0.25">
      <c r="A164" s="12"/>
      <c r="B164" s="13" t="s">
        <v>45</v>
      </c>
      <c r="C164" s="14">
        <f>((((((((+C165+C166))))))))</f>
        <v>8821.7999999999993</v>
      </c>
      <c r="D164" s="14">
        <f>((((((((+D165+D166))))))))</f>
        <v>612.45811000000003</v>
      </c>
      <c r="E164" s="14">
        <f>((((((((+E165+E166))))))))</f>
        <v>512.32663000000002</v>
      </c>
    </row>
    <row r="165" spans="1:5" ht="15" x14ac:dyDescent="0.25">
      <c r="A165" s="15"/>
      <c r="B165" s="35" t="s">
        <v>6</v>
      </c>
      <c r="C165" s="16">
        <v>8821.7999999999993</v>
      </c>
      <c r="D165" s="16">
        <v>612.45811000000003</v>
      </c>
      <c r="E165" s="16">
        <v>512.32663000000002</v>
      </c>
    </row>
    <row r="166" spans="1:5" ht="15" x14ac:dyDescent="0.25">
      <c r="A166" s="15"/>
      <c r="B166" s="35" t="s">
        <v>7</v>
      </c>
      <c r="C166" s="16">
        <v>0</v>
      </c>
      <c r="D166" s="16">
        <v>0</v>
      </c>
      <c r="E166" s="16">
        <v>0</v>
      </c>
    </row>
    <row r="167" spans="1:5" ht="15" x14ac:dyDescent="0.25">
      <c r="A167" s="12"/>
      <c r="B167" s="13" t="s">
        <v>46</v>
      </c>
      <c r="C167" s="14">
        <f>((((((((+C168+C169))))))))</f>
        <v>35707.4</v>
      </c>
      <c r="D167" s="14">
        <f>((((((((+D168+D169))))))))</f>
        <v>5784.6940000000004</v>
      </c>
      <c r="E167" s="14">
        <f>((((((((+E168+E169))))))))</f>
        <v>4876.0339999999997</v>
      </c>
    </row>
    <row r="168" spans="1:5" ht="15" x14ac:dyDescent="0.25">
      <c r="A168" s="15"/>
      <c r="B168" s="35" t="s">
        <v>6</v>
      </c>
      <c r="C168" s="16">
        <v>35707.4</v>
      </c>
      <c r="D168" s="16">
        <v>5784.6940000000004</v>
      </c>
      <c r="E168" s="16">
        <v>4876.0339999999997</v>
      </c>
    </row>
    <row r="169" spans="1:5" ht="15" x14ac:dyDescent="0.25">
      <c r="A169" s="15"/>
      <c r="B169" s="35" t="s">
        <v>7</v>
      </c>
      <c r="C169" s="16">
        <v>0</v>
      </c>
      <c r="D169" s="16">
        <v>0</v>
      </c>
      <c r="E169" s="16">
        <v>0</v>
      </c>
    </row>
    <row r="170" spans="1:5" ht="15" x14ac:dyDescent="0.25">
      <c r="A170" s="12"/>
      <c r="B170" s="13" t="s">
        <v>53</v>
      </c>
      <c r="C170" s="14">
        <f>((((((((+C171+C172))))))))</f>
        <v>50290.1</v>
      </c>
      <c r="D170" s="14">
        <f>((((((((+D171+D172))))))))</f>
        <v>14389.198470000001</v>
      </c>
      <c r="E170" s="14">
        <f>((((((((+E171+E172))))))))</f>
        <v>14231.213400000002</v>
      </c>
    </row>
    <row r="171" spans="1:5" ht="15" x14ac:dyDescent="0.25">
      <c r="A171" s="15"/>
      <c r="B171" s="35" t="s">
        <v>6</v>
      </c>
      <c r="C171" s="22">
        <v>50290.1</v>
      </c>
      <c r="D171" s="22">
        <v>14389.198470000001</v>
      </c>
      <c r="E171" s="22">
        <v>14231.213400000002</v>
      </c>
    </row>
    <row r="172" spans="1:5" ht="15" x14ac:dyDescent="0.25">
      <c r="A172" s="15"/>
      <c r="B172" s="35" t="s">
        <v>7</v>
      </c>
      <c r="C172" s="22">
        <v>0</v>
      </c>
      <c r="D172" s="22">
        <v>0</v>
      </c>
      <c r="E172" s="22">
        <v>0</v>
      </c>
    </row>
    <row r="173" spans="1:5" ht="15" x14ac:dyDescent="0.25">
      <c r="A173" s="12"/>
      <c r="B173" s="13" t="s">
        <v>54</v>
      </c>
      <c r="C173" s="14">
        <f>((((((((+C174+C175))))))))</f>
        <v>463988.1</v>
      </c>
      <c r="D173" s="14">
        <f>((((((((+D174+D175))))))))</f>
        <v>116108.227</v>
      </c>
      <c r="E173" s="14">
        <f>((((((((+E174+E175))))))))</f>
        <v>45418.443579999999</v>
      </c>
    </row>
    <row r="174" spans="1:5" ht="15" x14ac:dyDescent="0.25">
      <c r="A174" s="15"/>
      <c r="B174" s="35" t="s">
        <v>6</v>
      </c>
      <c r="C174" s="22">
        <v>463988.1</v>
      </c>
      <c r="D174" s="22">
        <v>116108.227</v>
      </c>
      <c r="E174" s="22">
        <v>45418.443579999999</v>
      </c>
    </row>
    <row r="175" spans="1:5" ht="15" x14ac:dyDescent="0.25">
      <c r="A175" s="15"/>
      <c r="B175" s="35" t="s">
        <v>7</v>
      </c>
      <c r="C175" s="22">
        <v>0</v>
      </c>
      <c r="D175" s="22">
        <v>0</v>
      </c>
      <c r="E175" s="22">
        <v>0</v>
      </c>
    </row>
    <row r="176" spans="1:5" ht="15" x14ac:dyDescent="0.25">
      <c r="A176" s="12"/>
      <c r="B176" s="13" t="s">
        <v>56</v>
      </c>
      <c r="C176" s="14">
        <f>((((((((+C177+C178))))))))</f>
        <v>332990.90000000002</v>
      </c>
      <c r="D176" s="14">
        <f>((((((((+D177+D178))))))))</f>
        <v>33631.855000000003</v>
      </c>
      <c r="E176" s="14">
        <f>((((((((+E177+E178))))))))</f>
        <v>33631.855000000003</v>
      </c>
    </row>
    <row r="177" spans="1:5" ht="15" x14ac:dyDescent="0.25">
      <c r="A177" s="15"/>
      <c r="B177" s="35" t="s">
        <v>6</v>
      </c>
      <c r="C177" s="20">
        <v>332990.90000000002</v>
      </c>
      <c r="D177" s="20">
        <v>33631.855000000003</v>
      </c>
      <c r="E177" s="20">
        <v>33631.855000000003</v>
      </c>
    </row>
    <row r="178" spans="1:5" ht="15" x14ac:dyDescent="0.25">
      <c r="A178" s="15"/>
      <c r="B178" s="35" t="s">
        <v>7</v>
      </c>
      <c r="C178" s="20">
        <v>0</v>
      </c>
      <c r="D178" s="20">
        <v>0</v>
      </c>
      <c r="E178" s="20">
        <v>0</v>
      </c>
    </row>
    <row r="179" spans="1:5" ht="15" x14ac:dyDescent="0.25">
      <c r="A179" s="12"/>
      <c r="B179" s="13" t="s">
        <v>57</v>
      </c>
      <c r="C179" s="14">
        <f>((((((((+C180+C181))))))))</f>
        <v>27043.3</v>
      </c>
      <c r="D179" s="14">
        <f>((((((((+D180+D181))))))))</f>
        <v>482.34676000000002</v>
      </c>
      <c r="E179" s="14">
        <f>((((((((+E180+E181))))))))</f>
        <v>482.34676000000002</v>
      </c>
    </row>
    <row r="180" spans="1:5" ht="15" x14ac:dyDescent="0.25">
      <c r="A180" s="15"/>
      <c r="B180" s="35" t="s">
        <v>6</v>
      </c>
      <c r="C180" s="22">
        <v>27043.3</v>
      </c>
      <c r="D180" s="22">
        <v>482.34676000000002</v>
      </c>
      <c r="E180" s="22">
        <v>482.34676000000002</v>
      </c>
    </row>
    <row r="181" spans="1:5" ht="15" x14ac:dyDescent="0.25">
      <c r="A181" s="15"/>
      <c r="B181" s="35" t="s">
        <v>7</v>
      </c>
      <c r="C181" s="22">
        <v>0</v>
      </c>
      <c r="D181" s="22">
        <v>0</v>
      </c>
      <c r="E181" s="22">
        <v>0</v>
      </c>
    </row>
    <row r="182" spans="1:5" ht="15" x14ac:dyDescent="0.25">
      <c r="A182" s="12"/>
      <c r="B182" s="13" t="s">
        <v>58</v>
      </c>
      <c r="C182" s="14">
        <f>((((((((+C183+C184))))))))</f>
        <v>3759962</v>
      </c>
      <c r="D182" s="14">
        <f>((((((((+D183+D184))))))))</f>
        <v>939990.47305999987</v>
      </c>
      <c r="E182" s="14">
        <f>((((((((+E183+E184))))))))</f>
        <v>423116.38065000001</v>
      </c>
    </row>
    <row r="183" spans="1:5" ht="15" x14ac:dyDescent="0.25">
      <c r="A183" s="15"/>
      <c r="B183" s="35" t="s">
        <v>6</v>
      </c>
      <c r="C183" s="22">
        <v>3048521</v>
      </c>
      <c r="D183" s="22">
        <v>762130.23519499984</v>
      </c>
      <c r="E183" s="22">
        <v>295778.84181000001</v>
      </c>
    </row>
    <row r="184" spans="1:5" ht="15" x14ac:dyDescent="0.25">
      <c r="A184" s="15"/>
      <c r="B184" s="35" t="s">
        <v>7</v>
      </c>
      <c r="C184" s="20">
        <v>711441</v>
      </c>
      <c r="D184" s="20">
        <v>177860.237865</v>
      </c>
      <c r="E184" s="20">
        <v>127337.53883999999</v>
      </c>
    </row>
    <row r="185" spans="1:5" ht="15" x14ac:dyDescent="0.25">
      <c r="A185" s="12"/>
      <c r="B185" s="13" t="s">
        <v>59</v>
      </c>
      <c r="C185" s="14">
        <f>((((((((+C186+C187))))))))</f>
        <v>2305</v>
      </c>
      <c r="D185" s="14">
        <f>((((((((+D186+D187))))))))</f>
        <v>643.83600000000001</v>
      </c>
      <c r="E185" s="14">
        <f>((((((((+E186+E187))))))))</f>
        <v>643.83600000000001</v>
      </c>
    </row>
    <row r="186" spans="1:5" ht="15" x14ac:dyDescent="0.25">
      <c r="A186" s="15"/>
      <c r="B186" s="35" t="s">
        <v>6</v>
      </c>
      <c r="C186" s="22">
        <v>2305</v>
      </c>
      <c r="D186" s="22">
        <v>643.83600000000001</v>
      </c>
      <c r="E186" s="22">
        <v>643.83600000000001</v>
      </c>
    </row>
    <row r="187" spans="1:5" ht="15" x14ac:dyDescent="0.25">
      <c r="A187" s="15"/>
      <c r="B187" s="35" t="s">
        <v>7</v>
      </c>
      <c r="C187" s="20">
        <v>0</v>
      </c>
      <c r="D187" s="20">
        <v>0</v>
      </c>
      <c r="E187" s="20">
        <v>0</v>
      </c>
    </row>
    <row r="188" spans="1:5" ht="15" x14ac:dyDescent="0.25">
      <c r="A188" s="12"/>
      <c r="B188" s="13" t="s">
        <v>176</v>
      </c>
      <c r="C188" s="14">
        <f>((((((((+C189+C190))))))))</f>
        <v>1708.6</v>
      </c>
      <c r="D188" s="14">
        <f>((((((((+D189+D190))))))))</f>
        <v>121.76241999999999</v>
      </c>
      <c r="E188" s="14">
        <f>((((((((+E189+E190))))))))</f>
        <v>105.60482</v>
      </c>
    </row>
    <row r="189" spans="1:5" ht="15" x14ac:dyDescent="0.25">
      <c r="A189" s="15"/>
      <c r="B189" s="35" t="s">
        <v>6</v>
      </c>
      <c r="C189" s="22">
        <v>1708.6</v>
      </c>
      <c r="D189" s="22">
        <v>121.76241999999999</v>
      </c>
      <c r="E189" s="22">
        <v>105.60482</v>
      </c>
    </row>
    <row r="190" spans="1:5" ht="15" x14ac:dyDescent="0.25">
      <c r="A190" s="15"/>
      <c r="B190" s="35" t="s">
        <v>7</v>
      </c>
      <c r="C190" s="20">
        <v>0</v>
      </c>
      <c r="D190" s="20">
        <v>0</v>
      </c>
      <c r="E190" s="20">
        <v>0</v>
      </c>
    </row>
    <row r="191" spans="1:5" ht="15" x14ac:dyDescent="0.25">
      <c r="A191" s="12"/>
      <c r="B191" s="13" t="s">
        <v>226</v>
      </c>
      <c r="C191" s="14">
        <f>((((((((+C192+C193))))))))</f>
        <v>22546.799999999999</v>
      </c>
      <c r="D191" s="14">
        <f>((((((((+D192+D193))))))))</f>
        <v>2986.5</v>
      </c>
      <c r="E191" s="14">
        <f>((((((((+E192+E193))))))))</f>
        <v>0</v>
      </c>
    </row>
    <row r="192" spans="1:5" ht="15" x14ac:dyDescent="0.25">
      <c r="A192" s="15"/>
      <c r="B192" s="35" t="s">
        <v>6</v>
      </c>
      <c r="C192" s="22">
        <v>22546.799999999999</v>
      </c>
      <c r="D192" s="22">
        <v>2986.5</v>
      </c>
      <c r="E192" s="22">
        <v>0</v>
      </c>
    </row>
    <row r="193" spans="1:5" ht="15" x14ac:dyDescent="0.25">
      <c r="A193" s="15"/>
      <c r="B193" s="35" t="s">
        <v>7</v>
      </c>
      <c r="C193" s="20">
        <v>0</v>
      </c>
      <c r="D193" s="20">
        <v>0</v>
      </c>
      <c r="E193" s="20">
        <v>0</v>
      </c>
    </row>
    <row r="194" spans="1:5" ht="15" x14ac:dyDescent="0.25">
      <c r="A194" s="12"/>
      <c r="B194" s="13" t="s">
        <v>55</v>
      </c>
      <c r="C194" s="14">
        <f>((((((((+C195+C196))))))))</f>
        <v>19645.7</v>
      </c>
      <c r="D194" s="14">
        <f>((((((((+D195+D196))))))))</f>
        <v>4967.2291200000009</v>
      </c>
      <c r="E194" s="14">
        <f>((((((((+E195+E196))))))))</f>
        <v>4517.3747900000008</v>
      </c>
    </row>
    <row r="195" spans="1:5" ht="15" x14ac:dyDescent="0.25">
      <c r="A195" s="15"/>
      <c r="B195" s="35" t="s">
        <v>6</v>
      </c>
      <c r="C195" s="22">
        <v>19645.7</v>
      </c>
      <c r="D195" s="22">
        <v>4967.2291200000009</v>
      </c>
      <c r="E195" s="22">
        <v>4517.3747900000008</v>
      </c>
    </row>
    <row r="196" spans="1:5" ht="15" x14ac:dyDescent="0.25">
      <c r="A196" s="15"/>
      <c r="B196" s="35" t="s">
        <v>7</v>
      </c>
      <c r="C196" s="20">
        <v>0</v>
      </c>
      <c r="D196" s="20">
        <v>0</v>
      </c>
      <c r="E196" s="20">
        <v>0</v>
      </c>
    </row>
    <row r="197" spans="1:5" ht="15" x14ac:dyDescent="0.25">
      <c r="A197" s="9" t="s">
        <v>60</v>
      </c>
      <c r="B197" s="10"/>
      <c r="C197" s="11">
        <f>(+C198+C201+C204+C207+C210+C213)</f>
        <v>517024.09863000002</v>
      </c>
      <c r="D197" s="11">
        <f t="shared" ref="D197:E197" si="9">(+D198+D201+D204+D207+D210+D213)</f>
        <v>66844.281970000011</v>
      </c>
      <c r="E197" s="11">
        <f t="shared" si="9"/>
        <v>45567.804368620695</v>
      </c>
    </row>
    <row r="198" spans="1:5" ht="15" x14ac:dyDescent="0.25">
      <c r="A198" s="12"/>
      <c r="B198" s="13" t="s">
        <v>11</v>
      </c>
      <c r="C198" s="14">
        <f>((((((((+C199+C200))))))))</f>
        <v>243527.21918000004</v>
      </c>
      <c r="D198" s="14">
        <f>((((((((+D199+D200))))))))</f>
        <v>13551.940420000001</v>
      </c>
      <c r="E198" s="14">
        <f>((((((((+E199+E200))))))))</f>
        <v>13551.940420000001</v>
      </c>
    </row>
    <row r="199" spans="1:5" ht="15" x14ac:dyDescent="0.25">
      <c r="A199" s="15"/>
      <c r="B199" s="35" t="s">
        <v>6</v>
      </c>
      <c r="C199" s="16">
        <v>243527.21918000004</v>
      </c>
      <c r="D199" s="16">
        <v>13551.940420000001</v>
      </c>
      <c r="E199" s="16">
        <v>13551.940420000001</v>
      </c>
    </row>
    <row r="200" spans="1:5" ht="15" x14ac:dyDescent="0.25">
      <c r="A200" s="15"/>
      <c r="B200" s="35" t="s">
        <v>7</v>
      </c>
      <c r="C200" s="16">
        <v>0</v>
      </c>
      <c r="D200" s="16">
        <v>0</v>
      </c>
      <c r="E200" s="16">
        <v>0</v>
      </c>
    </row>
    <row r="201" spans="1:5" ht="15" x14ac:dyDescent="0.25">
      <c r="A201" s="12"/>
      <c r="B201" s="13" t="s">
        <v>61</v>
      </c>
      <c r="C201" s="14">
        <f>((((((((+C202+C203))))))))</f>
        <v>7167.2467999999999</v>
      </c>
      <c r="D201" s="14">
        <f>((((((((+D202+D203))))))))</f>
        <v>1214.3</v>
      </c>
      <c r="E201" s="14">
        <f>((((((((+E202+E203))))))))</f>
        <v>1214.3</v>
      </c>
    </row>
    <row r="202" spans="1:5" ht="15" x14ac:dyDescent="0.25">
      <c r="A202" s="15"/>
      <c r="B202" s="35" t="s">
        <v>6</v>
      </c>
      <c r="C202" s="51">
        <v>7167.2467999999999</v>
      </c>
      <c r="D202" s="52">
        <v>1214.3</v>
      </c>
      <c r="E202" s="52">
        <v>1214.3</v>
      </c>
    </row>
    <row r="203" spans="1:5" ht="15" x14ac:dyDescent="0.25">
      <c r="A203" s="15"/>
      <c r="B203" s="35" t="s">
        <v>7</v>
      </c>
      <c r="C203" s="16">
        <v>0</v>
      </c>
      <c r="D203" s="16">
        <v>0</v>
      </c>
      <c r="E203" s="16">
        <v>0</v>
      </c>
    </row>
    <row r="204" spans="1:5" ht="15" x14ac:dyDescent="0.25">
      <c r="A204" s="12"/>
      <c r="B204" s="13" t="s">
        <v>62</v>
      </c>
      <c r="C204" s="14">
        <f>((((((((+C205+C206))))))))</f>
        <v>34752.784799999994</v>
      </c>
      <c r="D204" s="14">
        <f>((((((((+D205+D206))))))))</f>
        <v>2628.0569399999999</v>
      </c>
      <c r="E204" s="14">
        <f>((((((((+E205+E206))))))))</f>
        <v>1771.9704300000001</v>
      </c>
    </row>
    <row r="205" spans="1:5" ht="15" x14ac:dyDescent="0.25">
      <c r="A205" s="15"/>
      <c r="B205" s="35" t="s">
        <v>6</v>
      </c>
      <c r="C205" s="16">
        <v>34752.784799999994</v>
      </c>
      <c r="D205" s="16">
        <v>2628.0569399999999</v>
      </c>
      <c r="E205" s="16">
        <v>1771.9704300000001</v>
      </c>
    </row>
    <row r="206" spans="1:5" ht="15" x14ac:dyDescent="0.25">
      <c r="A206" s="15"/>
      <c r="B206" s="35" t="s">
        <v>7</v>
      </c>
      <c r="C206" s="16">
        <v>0</v>
      </c>
      <c r="D206" s="16">
        <v>0</v>
      </c>
      <c r="E206" s="16">
        <v>0</v>
      </c>
    </row>
    <row r="207" spans="1:5" ht="15" x14ac:dyDescent="0.25">
      <c r="A207" s="12"/>
      <c r="B207" s="13" t="s">
        <v>63</v>
      </c>
      <c r="C207" s="14">
        <f>((((((((+C208+C209))))))))</f>
        <v>117597.26608000002</v>
      </c>
      <c r="D207" s="14">
        <f>((((((((+D208+D209))))))))</f>
        <v>27111.992500000004</v>
      </c>
      <c r="E207" s="14">
        <f>((((((((+E208+E209))))))))</f>
        <v>8880.7070086206895</v>
      </c>
    </row>
    <row r="208" spans="1:5" ht="15" x14ac:dyDescent="0.25">
      <c r="A208" s="15"/>
      <c r="B208" s="35" t="s">
        <v>6</v>
      </c>
      <c r="C208" s="40">
        <v>117597.26608000002</v>
      </c>
      <c r="D208" s="40">
        <v>27111.992500000004</v>
      </c>
      <c r="E208" s="40">
        <v>8880.7070086206895</v>
      </c>
    </row>
    <row r="209" spans="1:5" ht="15" x14ac:dyDescent="0.25">
      <c r="A209" s="15"/>
      <c r="B209" s="35" t="s">
        <v>7</v>
      </c>
      <c r="C209" s="16">
        <v>0</v>
      </c>
      <c r="D209" s="16">
        <v>0</v>
      </c>
      <c r="E209" s="16">
        <v>0</v>
      </c>
    </row>
    <row r="210" spans="1:5" ht="15" x14ac:dyDescent="0.25">
      <c r="A210" s="12"/>
      <c r="B210" s="13" t="s">
        <v>64</v>
      </c>
      <c r="C210" s="14">
        <f>((((((((+C211+C212))))))))</f>
        <v>79510.566970000014</v>
      </c>
      <c r="D210" s="14">
        <f>((((((((+D211+D212))))))))</f>
        <v>13632.699780000001</v>
      </c>
      <c r="E210" s="14">
        <f>((((((((+E211+E212))))))))</f>
        <v>13632.699780000001</v>
      </c>
    </row>
    <row r="211" spans="1:5" ht="15" x14ac:dyDescent="0.25">
      <c r="A211" s="44"/>
      <c r="B211" s="36" t="s">
        <v>6</v>
      </c>
      <c r="C211" s="18">
        <v>79510.566970000014</v>
      </c>
      <c r="D211" s="18">
        <v>13632.699780000001</v>
      </c>
      <c r="E211" s="18">
        <v>13632.699780000001</v>
      </c>
    </row>
    <row r="212" spans="1:5" ht="15" x14ac:dyDescent="0.25">
      <c r="A212" s="15"/>
      <c r="B212" s="35" t="s">
        <v>7</v>
      </c>
      <c r="C212" s="16">
        <v>0</v>
      </c>
      <c r="D212" s="16">
        <v>0</v>
      </c>
      <c r="E212" s="16">
        <v>0</v>
      </c>
    </row>
    <row r="213" spans="1:5" ht="15" x14ac:dyDescent="0.25">
      <c r="A213" s="12"/>
      <c r="B213" s="13" t="s">
        <v>65</v>
      </c>
      <c r="C213" s="14">
        <f>((((((((+C214+C215))))))))</f>
        <v>34469.014799999997</v>
      </c>
      <c r="D213" s="14">
        <f>((((((((+D214+D215))))))))</f>
        <v>8705.2923300000002</v>
      </c>
      <c r="E213" s="14">
        <f>((((((((+E214+E215))))))))</f>
        <v>6516.1867299999994</v>
      </c>
    </row>
    <row r="214" spans="1:5" ht="15" x14ac:dyDescent="0.25">
      <c r="A214" s="15"/>
      <c r="B214" s="35" t="s">
        <v>6</v>
      </c>
      <c r="C214" s="16">
        <v>34469.014799999997</v>
      </c>
      <c r="D214" s="16">
        <v>8705.2923300000002</v>
      </c>
      <c r="E214" s="16">
        <v>6516.1867299999994</v>
      </c>
    </row>
    <row r="215" spans="1:5" ht="15" x14ac:dyDescent="0.25">
      <c r="A215" s="15"/>
      <c r="B215" s="35" t="s">
        <v>7</v>
      </c>
      <c r="C215" s="16">
        <v>0</v>
      </c>
      <c r="D215" s="16">
        <v>0</v>
      </c>
      <c r="E215" s="16">
        <v>0</v>
      </c>
    </row>
    <row r="216" spans="1:5" ht="15" x14ac:dyDescent="0.25">
      <c r="A216" s="9" t="s">
        <v>66</v>
      </c>
      <c r="B216" s="10"/>
      <c r="C216" s="11">
        <f>(+C217+C220+C223+C226+C229+C232+C235+C238+C241+C244+C247+C250+C253+C256+C259+C262+C265+C268+C271+C274+C277+C280)</f>
        <v>3448391.7068526507</v>
      </c>
      <c r="D216" s="11">
        <f t="shared" ref="D216:E216" si="10">(+D217+D220+D223+D226+D229+D232+D235+D238+D241+D244+D247+D250+D253+D256+D259+D262+D265+D268+D271+D274+D277+D280)</f>
        <v>2011445.7202500827</v>
      </c>
      <c r="E216" s="11">
        <f t="shared" si="10"/>
        <v>1761074.8579606989</v>
      </c>
    </row>
    <row r="217" spans="1:5" ht="15" x14ac:dyDescent="0.25">
      <c r="A217" s="12"/>
      <c r="B217" s="13" t="s">
        <v>11</v>
      </c>
      <c r="C217" s="14">
        <f>((((((((+C218+C219))))))))</f>
        <v>2377347.6937000002</v>
      </c>
      <c r="D217" s="14">
        <f>((((((((+D218+D219))))))))</f>
        <v>1531268.8724799997</v>
      </c>
      <c r="E217" s="14">
        <f>((((((((+E218+E219))))))))</f>
        <v>1531268.8724799997</v>
      </c>
    </row>
    <row r="218" spans="1:5" ht="15" x14ac:dyDescent="0.25">
      <c r="A218" s="15"/>
      <c r="B218" s="35" t="s">
        <v>6</v>
      </c>
      <c r="C218" s="16">
        <v>2377347.6937000002</v>
      </c>
      <c r="D218" s="16">
        <v>1531268.8724799997</v>
      </c>
      <c r="E218" s="16">
        <v>1531268.8724799997</v>
      </c>
    </row>
    <row r="219" spans="1:5" ht="15" x14ac:dyDescent="0.25">
      <c r="A219" s="15"/>
      <c r="B219" s="35" t="s">
        <v>7</v>
      </c>
      <c r="C219" s="16">
        <v>0</v>
      </c>
      <c r="D219" s="16">
        <v>0</v>
      </c>
      <c r="E219" s="16">
        <v>0</v>
      </c>
    </row>
    <row r="220" spans="1:5" ht="15" x14ac:dyDescent="0.25">
      <c r="A220" s="12"/>
      <c r="B220" s="13" t="s">
        <v>180</v>
      </c>
      <c r="C220" s="14">
        <f>((((((((+C221+C222))))))))</f>
        <v>13938.271170000002</v>
      </c>
      <c r="D220" s="14">
        <f>((((((((+D221+D222))))))))</f>
        <v>1326.96281</v>
      </c>
      <c r="E220" s="14">
        <f>((((((((+E221+E222))))))))</f>
        <v>1326.96281</v>
      </c>
    </row>
    <row r="221" spans="1:5" ht="15" x14ac:dyDescent="0.25">
      <c r="A221" s="15"/>
      <c r="B221" s="35" t="s">
        <v>6</v>
      </c>
      <c r="C221" s="16">
        <v>13938.271170000002</v>
      </c>
      <c r="D221" s="16">
        <v>1326.96281</v>
      </c>
      <c r="E221" s="16">
        <v>1326.96281</v>
      </c>
    </row>
    <row r="222" spans="1:5" ht="15" x14ac:dyDescent="0.25">
      <c r="A222" s="15"/>
      <c r="B222" s="35" t="s">
        <v>7</v>
      </c>
      <c r="C222" s="16">
        <v>0</v>
      </c>
      <c r="D222" s="16">
        <v>0</v>
      </c>
      <c r="E222" s="16">
        <v>0</v>
      </c>
    </row>
    <row r="223" spans="1:5" ht="15" x14ac:dyDescent="0.25">
      <c r="A223" s="12"/>
      <c r="B223" s="13" t="s">
        <v>67</v>
      </c>
      <c r="C223" s="14">
        <f>((((((((+C224+C225))))))))</f>
        <v>2561.5250000000001</v>
      </c>
      <c r="D223" s="14">
        <f>((((((((+D224+D225))))))))</f>
        <v>640.38125000000002</v>
      </c>
      <c r="E223" s="14">
        <f>((((((((+E224+E225))))))))</f>
        <v>640.38125000000002</v>
      </c>
    </row>
    <row r="224" spans="1:5" ht="15" x14ac:dyDescent="0.25">
      <c r="A224" s="15"/>
      <c r="B224" s="35" t="s">
        <v>6</v>
      </c>
      <c r="C224" s="16">
        <v>2561.5250000000001</v>
      </c>
      <c r="D224" s="16">
        <v>640.38125000000002</v>
      </c>
      <c r="E224" s="16">
        <v>640.38125000000002</v>
      </c>
    </row>
    <row r="225" spans="1:5" ht="15" x14ac:dyDescent="0.25">
      <c r="A225" s="15"/>
      <c r="B225" s="35" t="s">
        <v>7</v>
      </c>
      <c r="C225" s="16">
        <v>0</v>
      </c>
      <c r="D225" s="16">
        <v>0</v>
      </c>
      <c r="E225" s="16">
        <v>0</v>
      </c>
    </row>
    <row r="226" spans="1:5" ht="15" x14ac:dyDescent="0.25">
      <c r="A226" s="12"/>
      <c r="B226" s="13" t="s">
        <v>68</v>
      </c>
      <c r="C226" s="14">
        <f>((((((((+C227+C228))))))))</f>
        <v>191895.85497999995</v>
      </c>
      <c r="D226" s="14">
        <f>((((((((+D227+D228))))))))</f>
        <v>23250.268913333333</v>
      </c>
      <c r="E226" s="14">
        <f>((((((((+E227+E228))))))))</f>
        <v>18070.41707</v>
      </c>
    </row>
    <row r="227" spans="1:5" ht="15" x14ac:dyDescent="0.25">
      <c r="A227" s="15"/>
      <c r="B227" s="35" t="s">
        <v>6</v>
      </c>
      <c r="C227" s="37">
        <v>191895.85497999995</v>
      </c>
      <c r="D227" s="37">
        <v>23250.268913333333</v>
      </c>
      <c r="E227" s="16">
        <v>18070.41707</v>
      </c>
    </row>
    <row r="228" spans="1:5" ht="15" x14ac:dyDescent="0.25">
      <c r="A228" s="15"/>
      <c r="B228" s="35" t="s">
        <v>7</v>
      </c>
      <c r="C228" s="16">
        <v>0</v>
      </c>
      <c r="D228" s="16">
        <v>0</v>
      </c>
      <c r="E228" s="16">
        <v>0</v>
      </c>
    </row>
    <row r="229" spans="1:5" ht="15" x14ac:dyDescent="0.25">
      <c r="A229" s="12"/>
      <c r="B229" s="13" t="s">
        <v>69</v>
      </c>
      <c r="C229" s="14">
        <f>((((((((+C230+C231))))))))</f>
        <v>6920.2541300000003</v>
      </c>
      <c r="D229" s="14">
        <f>((((((((+D230+D231))))))))</f>
        <v>1618.81269</v>
      </c>
      <c r="E229" s="14">
        <f>((((((((+E230+E231))))))))</f>
        <v>1316.8176899999999</v>
      </c>
    </row>
    <row r="230" spans="1:5" ht="15" x14ac:dyDescent="0.25">
      <c r="A230" s="15"/>
      <c r="B230" s="35" t="s">
        <v>6</v>
      </c>
      <c r="C230" s="16">
        <v>6920.2541300000003</v>
      </c>
      <c r="D230" s="16">
        <v>1618.81269</v>
      </c>
      <c r="E230" s="16">
        <v>1316.8176899999999</v>
      </c>
    </row>
    <row r="231" spans="1:5" ht="15" x14ac:dyDescent="0.25">
      <c r="A231" s="15"/>
      <c r="B231" s="35" t="s">
        <v>7</v>
      </c>
      <c r="C231" s="16">
        <v>0</v>
      </c>
      <c r="D231" s="16">
        <v>0</v>
      </c>
      <c r="E231" s="16">
        <v>0</v>
      </c>
    </row>
    <row r="232" spans="1:5" ht="15" x14ac:dyDescent="0.25">
      <c r="A232" s="12"/>
      <c r="B232" s="13" t="s">
        <v>181</v>
      </c>
      <c r="C232" s="14">
        <f>((((((((+C233+C234))))))))</f>
        <v>38.085999999999999</v>
      </c>
      <c r="D232" s="14">
        <f>((((((((+D233+D234))))))))</f>
        <v>17.041990000000002</v>
      </c>
      <c r="E232" s="14">
        <f>((((((((+E233+E234))))))))</f>
        <v>17.041990000000002</v>
      </c>
    </row>
    <row r="233" spans="1:5" ht="15" x14ac:dyDescent="0.25">
      <c r="A233" s="15"/>
      <c r="B233" s="35" t="s">
        <v>6</v>
      </c>
      <c r="C233" s="16">
        <v>38.085999999999999</v>
      </c>
      <c r="D233" s="16">
        <v>17.041990000000002</v>
      </c>
      <c r="E233" s="16">
        <v>17.041990000000002</v>
      </c>
    </row>
    <row r="234" spans="1:5" ht="15" x14ac:dyDescent="0.25">
      <c r="A234" s="15"/>
      <c r="B234" s="35" t="s">
        <v>7</v>
      </c>
      <c r="C234" s="16">
        <v>0</v>
      </c>
      <c r="D234" s="16">
        <v>0</v>
      </c>
      <c r="E234" s="16">
        <v>0</v>
      </c>
    </row>
    <row r="235" spans="1:5" ht="15" x14ac:dyDescent="0.25">
      <c r="A235" s="12"/>
      <c r="B235" s="13" t="s">
        <v>203</v>
      </c>
      <c r="C235" s="14">
        <f>((((((((+C236+C237))))))))</f>
        <v>100.249</v>
      </c>
      <c r="D235" s="14">
        <f>((((((((+D236+D237))))))))</f>
        <v>51.576709999999999</v>
      </c>
      <c r="E235" s="14">
        <f>((((((((+E236+E237))))))))</f>
        <v>51.576709999999999</v>
      </c>
    </row>
    <row r="236" spans="1:5" ht="15" x14ac:dyDescent="0.25">
      <c r="A236" s="15"/>
      <c r="B236" s="35" t="s">
        <v>6</v>
      </c>
      <c r="C236" s="16">
        <v>100.249</v>
      </c>
      <c r="D236" s="16">
        <v>51.576709999999999</v>
      </c>
      <c r="E236" s="16">
        <v>51.576709999999999</v>
      </c>
    </row>
    <row r="237" spans="1:5" ht="15" x14ac:dyDescent="0.25">
      <c r="A237" s="15"/>
      <c r="B237" s="35" t="s">
        <v>7</v>
      </c>
      <c r="C237" s="16">
        <v>0</v>
      </c>
      <c r="D237" s="16">
        <v>0</v>
      </c>
      <c r="E237" s="16">
        <v>0</v>
      </c>
    </row>
    <row r="238" spans="1:5" ht="15" x14ac:dyDescent="0.25">
      <c r="A238" s="12"/>
      <c r="B238" s="13" t="s">
        <v>70</v>
      </c>
      <c r="C238" s="14">
        <f>((((((((+C239+C240))))))))</f>
        <v>23830.816920000001</v>
      </c>
      <c r="D238" s="14">
        <f>((((((((+D239+D240))))))))</f>
        <v>3111.0359900000003</v>
      </c>
      <c r="E238" s="14">
        <f>((((((((+E239+E240))))))))</f>
        <v>3111.0359900000003</v>
      </c>
    </row>
    <row r="239" spans="1:5" ht="15" x14ac:dyDescent="0.25">
      <c r="A239" s="15"/>
      <c r="B239" s="35" t="s">
        <v>6</v>
      </c>
      <c r="C239" s="16">
        <v>23830.816920000001</v>
      </c>
      <c r="D239" s="16">
        <v>3111.0359900000003</v>
      </c>
      <c r="E239" s="16">
        <v>3111.0359900000003</v>
      </c>
    </row>
    <row r="240" spans="1:5" ht="15" x14ac:dyDescent="0.25">
      <c r="A240" s="15"/>
      <c r="B240" s="35" t="s">
        <v>7</v>
      </c>
      <c r="C240" s="16">
        <v>0</v>
      </c>
      <c r="D240" s="16">
        <v>0</v>
      </c>
      <c r="E240" s="16">
        <v>0</v>
      </c>
    </row>
    <row r="241" spans="1:5" ht="15" x14ac:dyDescent="0.25">
      <c r="A241" s="12"/>
      <c r="B241" s="13" t="s">
        <v>71</v>
      </c>
      <c r="C241" s="14">
        <f>((((((((+C242+C243))))))))</f>
        <v>48266.649420000002</v>
      </c>
      <c r="D241" s="14">
        <f>((((((((+D242+D243))))))))</f>
        <v>2835.5198</v>
      </c>
      <c r="E241" s="14">
        <f>((((((((+E242+E243))))))))</f>
        <v>2835.5198</v>
      </c>
    </row>
    <row r="242" spans="1:5" ht="15" x14ac:dyDescent="0.25">
      <c r="A242" s="15"/>
      <c r="B242" s="35" t="s">
        <v>6</v>
      </c>
      <c r="C242" s="16">
        <v>48266.649420000002</v>
      </c>
      <c r="D242" s="16">
        <v>2835.5198</v>
      </c>
      <c r="E242" s="16">
        <v>2835.5198</v>
      </c>
    </row>
    <row r="243" spans="1:5" ht="15" x14ac:dyDescent="0.25">
      <c r="A243" s="15"/>
      <c r="B243" s="35" t="s">
        <v>7</v>
      </c>
      <c r="C243" s="16">
        <v>0</v>
      </c>
      <c r="D243" s="16">
        <v>0</v>
      </c>
      <c r="E243" s="16">
        <v>0</v>
      </c>
    </row>
    <row r="244" spans="1:5" ht="15" x14ac:dyDescent="0.25">
      <c r="A244" s="12"/>
      <c r="B244" s="13" t="s">
        <v>72</v>
      </c>
      <c r="C244" s="14">
        <f>((((((((+C245+C246))))))))</f>
        <v>61872.762969999996</v>
      </c>
      <c r="D244" s="14">
        <f>((((((((+D245+D246))))))))</f>
        <v>7246.31898</v>
      </c>
      <c r="E244" s="14">
        <f>((((((((+E245+E246))))))))</f>
        <v>7246.31898</v>
      </c>
    </row>
    <row r="245" spans="1:5" ht="15" x14ac:dyDescent="0.25">
      <c r="A245" s="15"/>
      <c r="B245" s="35" t="s">
        <v>6</v>
      </c>
      <c r="C245" s="16">
        <v>61872.762969999996</v>
      </c>
      <c r="D245" s="16">
        <v>7246.31898</v>
      </c>
      <c r="E245" s="16">
        <v>7246.31898</v>
      </c>
    </row>
    <row r="246" spans="1:5" ht="15" x14ac:dyDescent="0.25">
      <c r="A246" s="15"/>
      <c r="B246" s="35" t="s">
        <v>7</v>
      </c>
      <c r="C246" s="16">
        <v>0</v>
      </c>
      <c r="D246" s="16">
        <v>0</v>
      </c>
      <c r="E246" s="16">
        <v>0</v>
      </c>
    </row>
    <row r="247" spans="1:5" ht="15" x14ac:dyDescent="0.25">
      <c r="A247" s="25"/>
      <c r="B247" s="13" t="s">
        <v>73</v>
      </c>
      <c r="C247" s="14">
        <f>((((((((+C248+C249))))))))</f>
        <v>368881.34723000001</v>
      </c>
      <c r="D247" s="14">
        <f>((((((((+D248+D249))))))))</f>
        <v>368881.34723000001</v>
      </c>
      <c r="E247" s="14">
        <f>((((((((+E248+E249))))))))</f>
        <v>166993.38735</v>
      </c>
    </row>
    <row r="248" spans="1:5" ht="15" x14ac:dyDescent="0.25">
      <c r="A248" s="24"/>
      <c r="B248" s="35" t="s">
        <v>6</v>
      </c>
      <c r="C248" s="16">
        <v>368881.34723000001</v>
      </c>
      <c r="D248" s="16">
        <v>368881.34723000001</v>
      </c>
      <c r="E248" s="16">
        <v>166993.38735</v>
      </c>
    </row>
    <row r="249" spans="1:5" ht="15" x14ac:dyDescent="0.25">
      <c r="A249" s="24"/>
      <c r="B249" s="35" t="s">
        <v>7</v>
      </c>
      <c r="C249" s="16">
        <v>0</v>
      </c>
      <c r="D249" s="16">
        <v>0</v>
      </c>
      <c r="E249" s="16">
        <v>0</v>
      </c>
    </row>
    <row r="250" spans="1:5" ht="15" x14ac:dyDescent="0.25">
      <c r="A250" s="25"/>
      <c r="B250" s="13" t="s">
        <v>74</v>
      </c>
      <c r="C250" s="14">
        <f>((((((((+C251+C252))))))))</f>
        <v>28664.055</v>
      </c>
      <c r="D250" s="14">
        <f>((((((((+D251+D252))))))))</f>
        <v>257.6952</v>
      </c>
      <c r="E250" s="14">
        <f>((((((((+E251+E252))))))))</f>
        <v>257.6952</v>
      </c>
    </row>
    <row r="251" spans="1:5" ht="15" x14ac:dyDescent="0.25">
      <c r="A251" s="24"/>
      <c r="B251" s="35" t="s">
        <v>6</v>
      </c>
      <c r="C251" s="16">
        <v>28664.055</v>
      </c>
      <c r="D251" s="16">
        <v>257.6952</v>
      </c>
      <c r="E251" s="16">
        <v>257.6952</v>
      </c>
    </row>
    <row r="252" spans="1:5" ht="15" x14ac:dyDescent="0.25">
      <c r="A252" s="24"/>
      <c r="B252" s="35" t="s">
        <v>7</v>
      </c>
      <c r="C252" s="16">
        <v>0</v>
      </c>
      <c r="D252" s="16">
        <v>0</v>
      </c>
      <c r="E252" s="16">
        <v>0</v>
      </c>
    </row>
    <row r="253" spans="1:5" ht="15" x14ac:dyDescent="0.25">
      <c r="A253" s="25"/>
      <c r="B253" s="13" t="s">
        <v>75</v>
      </c>
      <c r="C253" s="14">
        <f>((((((((+C254+C255))))))))</f>
        <v>18495.437812800003</v>
      </c>
      <c r="D253" s="14">
        <f>((((((((+D254+D255))))))))</f>
        <v>4251.8249457000002</v>
      </c>
      <c r="E253" s="14">
        <f>((((((((+E254+E255))))))))</f>
        <v>4251.8249457000002</v>
      </c>
    </row>
    <row r="254" spans="1:5" ht="15" x14ac:dyDescent="0.25">
      <c r="A254" s="24"/>
      <c r="B254" s="35" t="s">
        <v>6</v>
      </c>
      <c r="C254" s="16">
        <v>18495.437812800003</v>
      </c>
      <c r="D254" s="16">
        <v>4251.8249457000002</v>
      </c>
      <c r="E254" s="16">
        <v>4251.8249457000002</v>
      </c>
    </row>
    <row r="255" spans="1:5" ht="15" x14ac:dyDescent="0.25">
      <c r="A255" s="24"/>
      <c r="B255" s="35" t="s">
        <v>7</v>
      </c>
      <c r="C255" s="16">
        <v>0</v>
      </c>
      <c r="D255" s="16">
        <v>0</v>
      </c>
      <c r="E255" s="16">
        <v>0</v>
      </c>
    </row>
    <row r="256" spans="1:5" ht="25.5" x14ac:dyDescent="0.25">
      <c r="A256" s="25"/>
      <c r="B256" s="13" t="s">
        <v>76</v>
      </c>
      <c r="C256" s="14">
        <f>((((((((+C257+C258))))))))</f>
        <v>3330.0627599999998</v>
      </c>
      <c r="D256" s="14">
        <f>((((((((+D257+D258))))))))</f>
        <v>130.3997</v>
      </c>
      <c r="E256" s="14">
        <f>((((((((+E257+E258))))))))</f>
        <v>130.3997</v>
      </c>
    </row>
    <row r="257" spans="1:5" ht="15" x14ac:dyDescent="0.25">
      <c r="A257" s="24"/>
      <c r="B257" s="35" t="s">
        <v>6</v>
      </c>
      <c r="C257" s="16">
        <v>3330.0627599999998</v>
      </c>
      <c r="D257" s="16">
        <v>130.3997</v>
      </c>
      <c r="E257" s="16">
        <v>130.3997</v>
      </c>
    </row>
    <row r="258" spans="1:5" ht="15" x14ac:dyDescent="0.25">
      <c r="A258" s="24"/>
      <c r="B258" s="35" t="s">
        <v>7</v>
      </c>
      <c r="C258" s="16">
        <v>0</v>
      </c>
      <c r="D258" s="16">
        <v>0</v>
      </c>
      <c r="E258" s="16">
        <v>0</v>
      </c>
    </row>
    <row r="259" spans="1:5" ht="15" x14ac:dyDescent="0.25">
      <c r="A259" s="25"/>
      <c r="B259" s="13" t="s">
        <v>77</v>
      </c>
      <c r="C259" s="14">
        <f>((((((((+C260+C261))))))))</f>
        <v>966.66099999999994</v>
      </c>
      <c r="D259" s="14">
        <f>((((((((+D260+D261))))))))</f>
        <v>966.66099999999994</v>
      </c>
      <c r="E259" s="14">
        <f>((((((((+E260+E261))))))))</f>
        <v>154.16300000000001</v>
      </c>
    </row>
    <row r="260" spans="1:5" ht="15" x14ac:dyDescent="0.25">
      <c r="A260" s="24"/>
      <c r="B260" s="35" t="s">
        <v>6</v>
      </c>
      <c r="C260" s="16">
        <v>966.66099999999994</v>
      </c>
      <c r="D260" s="16">
        <v>966.66099999999994</v>
      </c>
      <c r="E260" s="16">
        <v>154.16300000000001</v>
      </c>
    </row>
    <row r="261" spans="1:5" ht="15" x14ac:dyDescent="0.25">
      <c r="A261" s="24"/>
      <c r="B261" s="35" t="s">
        <v>7</v>
      </c>
      <c r="C261" s="16">
        <v>0</v>
      </c>
      <c r="D261" s="16">
        <v>0</v>
      </c>
      <c r="E261" s="16">
        <v>0</v>
      </c>
    </row>
    <row r="262" spans="1:5" ht="15" x14ac:dyDescent="0.25">
      <c r="A262" s="45"/>
      <c r="B262" s="42" t="s">
        <v>78</v>
      </c>
      <c r="C262" s="43">
        <f>((((((((+C263+C264))))))))</f>
        <v>171466.26261999999</v>
      </c>
      <c r="D262" s="43">
        <f>((((((((+D263+D264))))))))</f>
        <v>46882.107550000001</v>
      </c>
      <c r="E262" s="43">
        <f>((((((((+E263+E264))))))))</f>
        <v>5211.7633299999998</v>
      </c>
    </row>
    <row r="263" spans="1:5" ht="15" x14ac:dyDescent="0.25">
      <c r="A263" s="24"/>
      <c r="B263" s="35" t="s">
        <v>6</v>
      </c>
      <c r="C263" s="16">
        <v>171466.26261999999</v>
      </c>
      <c r="D263" s="16">
        <v>46882.107550000001</v>
      </c>
      <c r="E263" s="16">
        <v>5211.7633299999998</v>
      </c>
    </row>
    <row r="264" spans="1:5" ht="15" x14ac:dyDescent="0.25">
      <c r="A264" s="24"/>
      <c r="B264" s="35" t="s">
        <v>7</v>
      </c>
      <c r="C264" s="16">
        <v>0</v>
      </c>
      <c r="D264" s="16">
        <v>0</v>
      </c>
      <c r="E264" s="16">
        <v>0</v>
      </c>
    </row>
    <row r="265" spans="1:5" ht="15" x14ac:dyDescent="0.25">
      <c r="A265" s="25"/>
      <c r="B265" s="13" t="s">
        <v>79</v>
      </c>
      <c r="C265" s="14">
        <f>((((((((+C266+C267))))))))</f>
        <v>2397.4504999999999</v>
      </c>
      <c r="D265" s="14">
        <f>((((((((+D266+D267))))))))</f>
        <v>1956.6612500000001</v>
      </c>
      <c r="E265" s="14">
        <f>((((((((+E266+E267))))))))</f>
        <v>1956.6612500000001</v>
      </c>
    </row>
    <row r="266" spans="1:5" ht="15" x14ac:dyDescent="0.25">
      <c r="A266" s="24"/>
      <c r="B266" s="35" t="s">
        <v>6</v>
      </c>
      <c r="C266" s="16">
        <v>2397.4504999999999</v>
      </c>
      <c r="D266" s="16">
        <v>1956.6612500000001</v>
      </c>
      <c r="E266" s="16">
        <v>1956.6612500000001</v>
      </c>
    </row>
    <row r="267" spans="1:5" ht="15.75" customHeight="1" x14ac:dyDescent="0.25">
      <c r="A267" s="24"/>
      <c r="B267" s="35" t="s">
        <v>7</v>
      </c>
      <c r="C267" s="16">
        <v>0</v>
      </c>
      <c r="D267" s="16">
        <v>0</v>
      </c>
      <c r="E267" s="16">
        <v>0</v>
      </c>
    </row>
    <row r="268" spans="1:5" ht="15" x14ac:dyDescent="0.25">
      <c r="A268" s="25"/>
      <c r="B268" s="13" t="s">
        <v>80</v>
      </c>
      <c r="C268" s="14">
        <f>((((((((+C269+C270))))))))</f>
        <v>272.68</v>
      </c>
      <c r="D268" s="14">
        <f>((((((((+D269+D270))))))))</f>
        <v>68.17</v>
      </c>
      <c r="E268" s="14">
        <f>((((((((+E269+E270))))))))</f>
        <v>68.585419999999999</v>
      </c>
    </row>
    <row r="269" spans="1:5" ht="15" x14ac:dyDescent="0.25">
      <c r="A269" s="24"/>
      <c r="B269" s="35" t="s">
        <v>6</v>
      </c>
      <c r="C269" s="16">
        <v>272.68</v>
      </c>
      <c r="D269" s="16">
        <v>68.17</v>
      </c>
      <c r="E269" s="16">
        <v>68.585419999999999</v>
      </c>
    </row>
    <row r="270" spans="1:5" ht="15" x14ac:dyDescent="0.25">
      <c r="A270" s="24"/>
      <c r="B270" s="35" t="s">
        <v>7</v>
      </c>
      <c r="C270" s="16">
        <v>0</v>
      </c>
      <c r="D270" s="16">
        <v>0</v>
      </c>
      <c r="E270" s="16">
        <v>0</v>
      </c>
    </row>
    <row r="271" spans="1:5" ht="24.75" customHeight="1" x14ac:dyDescent="0.25">
      <c r="A271" s="25"/>
      <c r="B271" s="13" t="s">
        <v>192</v>
      </c>
      <c r="C271" s="14">
        <f>((((((((+C272+C273))))))))</f>
        <v>31639.774420000002</v>
      </c>
      <c r="D271" s="14">
        <f>((((((((+D272+D273))))))))</f>
        <v>13136.695240000001</v>
      </c>
      <c r="E271" s="14">
        <f>((((((((+E272+E273))))))))</f>
        <v>13136.695240000001</v>
      </c>
    </row>
    <row r="272" spans="1:5" ht="15" x14ac:dyDescent="0.25">
      <c r="A272" s="24"/>
      <c r="B272" s="35" t="s">
        <v>6</v>
      </c>
      <c r="C272" s="16">
        <v>31639.774420000002</v>
      </c>
      <c r="D272" s="16">
        <v>13136.695240000001</v>
      </c>
      <c r="E272" s="16">
        <v>13136.695240000001</v>
      </c>
    </row>
    <row r="273" spans="1:5" ht="15" x14ac:dyDescent="0.25">
      <c r="A273" s="24"/>
      <c r="B273" s="35" t="s">
        <v>7</v>
      </c>
      <c r="C273" s="16">
        <v>0</v>
      </c>
      <c r="D273" s="16">
        <v>0</v>
      </c>
      <c r="E273" s="16">
        <v>0</v>
      </c>
    </row>
    <row r="274" spans="1:5" ht="15" x14ac:dyDescent="0.25">
      <c r="A274" s="25"/>
      <c r="B274" s="53" t="s">
        <v>204</v>
      </c>
      <c r="C274" s="14">
        <f>((((((((+C275+C276))))))))</f>
        <v>1823.4463000000001</v>
      </c>
      <c r="D274" s="14">
        <f>((((((((+D275+D276))))))))</f>
        <v>1592.0998</v>
      </c>
      <c r="E274" s="14">
        <f>((((((((+E275+E276))))))))</f>
        <v>1592.0998</v>
      </c>
    </row>
    <row r="275" spans="1:5" ht="15" x14ac:dyDescent="0.25">
      <c r="A275" s="24"/>
      <c r="B275" s="35" t="s">
        <v>6</v>
      </c>
      <c r="C275" s="16">
        <v>1823.4463000000001</v>
      </c>
      <c r="D275" s="16">
        <v>1592.0998</v>
      </c>
      <c r="E275" s="16">
        <v>1592.0998</v>
      </c>
    </row>
    <row r="276" spans="1:5" ht="15" x14ac:dyDescent="0.25">
      <c r="A276" s="24"/>
      <c r="B276" s="35" t="s">
        <v>7</v>
      </c>
      <c r="C276" s="16">
        <v>0</v>
      </c>
      <c r="D276" s="16">
        <v>0</v>
      </c>
      <c r="E276" s="16">
        <v>0</v>
      </c>
    </row>
    <row r="277" spans="1:5" ht="15" x14ac:dyDescent="0.25">
      <c r="A277" s="25"/>
      <c r="B277" s="13" t="s">
        <v>196</v>
      </c>
      <c r="C277" s="14">
        <f>((((((((+C278+C279))))))))</f>
        <v>90000.740849999987</v>
      </c>
      <c r="D277" s="14">
        <f>((((((((+D278+D279))))))))</f>
        <v>53.493919999999996</v>
      </c>
      <c r="E277" s="14">
        <f>((((((((+E278+E279))))))))</f>
        <v>26.746959999999998</v>
      </c>
    </row>
    <row r="278" spans="1:5" ht="15" x14ac:dyDescent="0.25">
      <c r="A278" s="24"/>
      <c r="B278" s="35" t="s">
        <v>6</v>
      </c>
      <c r="C278" s="16">
        <v>90000.740849999987</v>
      </c>
      <c r="D278" s="16">
        <v>53.493919999999996</v>
      </c>
      <c r="E278" s="16">
        <v>26.746959999999998</v>
      </c>
    </row>
    <row r="279" spans="1:5" ht="15" x14ac:dyDescent="0.25">
      <c r="A279" s="24"/>
      <c r="B279" s="35" t="s">
        <v>7</v>
      </c>
      <c r="C279" s="16">
        <v>0</v>
      </c>
      <c r="D279" s="16">
        <v>0</v>
      </c>
      <c r="E279" s="16">
        <v>0</v>
      </c>
    </row>
    <row r="280" spans="1:5" ht="15" x14ac:dyDescent="0.25">
      <c r="A280" s="25"/>
      <c r="B280" s="13" t="s">
        <v>214</v>
      </c>
      <c r="C280" s="14">
        <f>((((((((+C281+C282))))))))</f>
        <v>3681.6250698499998</v>
      </c>
      <c r="D280" s="14">
        <f>((((((((+D281+D282))))))))</f>
        <v>1901.7728010500002</v>
      </c>
      <c r="E280" s="14">
        <f>((((((((+E281+E282))))))))</f>
        <v>1409.8909950000002</v>
      </c>
    </row>
    <row r="281" spans="1:5" ht="15" x14ac:dyDescent="0.25">
      <c r="A281" s="24"/>
      <c r="B281" s="35" t="s">
        <v>6</v>
      </c>
      <c r="C281" s="16">
        <v>3681.6250698499998</v>
      </c>
      <c r="D281" s="16">
        <v>1901.7728010500002</v>
      </c>
      <c r="E281" s="16">
        <v>1409.8909950000002</v>
      </c>
    </row>
    <row r="282" spans="1:5" ht="15" x14ac:dyDescent="0.25">
      <c r="A282" s="24"/>
      <c r="B282" s="35" t="s">
        <v>7</v>
      </c>
      <c r="C282" s="16">
        <v>0</v>
      </c>
      <c r="D282" s="16">
        <v>0</v>
      </c>
      <c r="E282" s="16">
        <v>0</v>
      </c>
    </row>
    <row r="283" spans="1:5" ht="15" x14ac:dyDescent="0.25">
      <c r="A283" s="26" t="s">
        <v>81</v>
      </c>
      <c r="B283" s="10"/>
      <c r="C283" s="11">
        <f>+C284+C287+C290+C293+C296+C299+C302+C305+C308+C311+C314+C317+C320+C323+C326+C329+C332+C335+C338+C341+C344+C347+C350+C353+C356+C359</f>
        <v>5899336.7013600003</v>
      </c>
      <c r="D283" s="11">
        <f t="shared" ref="D283:E283" si="11">+D284+D287+D290+D293+D296+D299+D302+D305+D308+D311+D314+D317+D320+D323+D326+D329+D332+D335+D338+D341+D344+D347+D350+D353+D356+D359</f>
        <v>983910.00003009988</v>
      </c>
      <c r="E283" s="11">
        <f t="shared" si="11"/>
        <v>782763.86221759988</v>
      </c>
    </row>
    <row r="284" spans="1:5" ht="15" x14ac:dyDescent="0.25">
      <c r="A284" s="25"/>
      <c r="B284" s="13" t="s">
        <v>11</v>
      </c>
      <c r="C284" s="14">
        <f>((((((((+C285+C286))))))))</f>
        <v>2359730.2000000002</v>
      </c>
      <c r="D284" s="14">
        <f>((((((((+D285+D286))))))))</f>
        <v>182758.73835000003</v>
      </c>
      <c r="E284" s="14">
        <f>((((((((+E285+E286))))))))</f>
        <v>135580.139</v>
      </c>
    </row>
    <row r="285" spans="1:5" ht="15" x14ac:dyDescent="0.25">
      <c r="A285" s="24"/>
      <c r="B285" s="35" t="s">
        <v>6</v>
      </c>
      <c r="C285" s="16">
        <v>2318228.6</v>
      </c>
      <c r="D285" s="16">
        <v>172383.33335000003</v>
      </c>
      <c r="E285" s="16">
        <v>132223.75699999998</v>
      </c>
    </row>
    <row r="286" spans="1:5" ht="15" x14ac:dyDescent="0.25">
      <c r="A286" s="24"/>
      <c r="B286" s="35" t="s">
        <v>7</v>
      </c>
      <c r="C286" s="16">
        <v>41501.599999999999</v>
      </c>
      <c r="D286" s="16">
        <v>10375.405000000001</v>
      </c>
      <c r="E286" s="16">
        <v>3356.3820000000001</v>
      </c>
    </row>
    <row r="287" spans="1:5" ht="15" x14ac:dyDescent="0.25">
      <c r="A287" s="25"/>
      <c r="B287" s="13" t="s">
        <v>82</v>
      </c>
      <c r="C287" s="14">
        <f>((((((((+C288+C289))))))))</f>
        <v>4866.8999999999996</v>
      </c>
      <c r="D287" s="14">
        <f>((((((((+D288+D289))))))))</f>
        <v>1274.20081</v>
      </c>
      <c r="E287" s="14">
        <f>((((((((+E288+E289))))))))</f>
        <v>1274.20081</v>
      </c>
    </row>
    <row r="288" spans="1:5" ht="15" x14ac:dyDescent="0.25">
      <c r="A288" s="24"/>
      <c r="B288" s="35" t="s">
        <v>6</v>
      </c>
      <c r="C288" s="16">
        <v>4866.8999999999996</v>
      </c>
      <c r="D288" s="16">
        <v>1274.20081</v>
      </c>
      <c r="E288" s="16">
        <v>1274.20081</v>
      </c>
    </row>
    <row r="289" spans="1:5" ht="15" x14ac:dyDescent="0.25">
      <c r="A289" s="24"/>
      <c r="B289" s="35" t="s">
        <v>7</v>
      </c>
      <c r="C289" s="16">
        <v>0</v>
      </c>
      <c r="D289" s="16">
        <v>0</v>
      </c>
      <c r="E289" s="16">
        <v>0</v>
      </c>
    </row>
    <row r="290" spans="1:5" ht="15" x14ac:dyDescent="0.25">
      <c r="A290" s="25"/>
      <c r="B290" s="13" t="s">
        <v>83</v>
      </c>
      <c r="C290" s="14">
        <f>((((((((+C291+C292))))))))</f>
        <v>10398.200000000001</v>
      </c>
      <c r="D290" s="14">
        <f>((((((((+D291+D292))))))))</f>
        <v>3625.8090000000002</v>
      </c>
      <c r="E290" s="14">
        <f>((((((((+E291+E292))))))))</f>
        <v>3016.5030000000002</v>
      </c>
    </row>
    <row r="291" spans="1:5" ht="15" x14ac:dyDescent="0.25">
      <c r="A291" s="24"/>
      <c r="B291" s="35" t="s">
        <v>6</v>
      </c>
      <c r="C291" s="16">
        <v>10398.200000000001</v>
      </c>
      <c r="D291" s="16">
        <v>3625.8090000000002</v>
      </c>
      <c r="E291" s="16">
        <v>3016.5030000000002</v>
      </c>
    </row>
    <row r="292" spans="1:5" ht="15" x14ac:dyDescent="0.25">
      <c r="A292" s="24"/>
      <c r="B292" s="35" t="s">
        <v>7</v>
      </c>
      <c r="C292" s="16">
        <v>0</v>
      </c>
      <c r="D292" s="16">
        <v>0</v>
      </c>
      <c r="E292" s="16">
        <v>0</v>
      </c>
    </row>
    <row r="293" spans="1:5" ht="15" x14ac:dyDescent="0.25">
      <c r="A293" s="25"/>
      <c r="B293" s="13" t="s">
        <v>84</v>
      </c>
      <c r="C293" s="14">
        <f>((((((((+C294+C295))))))))</f>
        <v>58365.7</v>
      </c>
      <c r="D293" s="14">
        <f>((((((((+D294+D295))))))))</f>
        <v>9707.6923999999999</v>
      </c>
      <c r="E293" s="14">
        <f>((((((((+E294+E295))))))))</f>
        <v>9707.6923999999999</v>
      </c>
    </row>
    <row r="294" spans="1:5" ht="15" x14ac:dyDescent="0.25">
      <c r="A294" s="24"/>
      <c r="B294" s="35" t="s">
        <v>6</v>
      </c>
      <c r="C294" s="16">
        <v>58365.7</v>
      </c>
      <c r="D294" s="21">
        <v>9707.6923999999999</v>
      </c>
      <c r="E294" s="21">
        <v>9707.6923999999999</v>
      </c>
    </row>
    <row r="295" spans="1:5" ht="15" x14ac:dyDescent="0.25">
      <c r="A295" s="24"/>
      <c r="B295" s="35" t="s">
        <v>7</v>
      </c>
      <c r="C295" s="16">
        <v>0</v>
      </c>
      <c r="D295" s="21">
        <v>0</v>
      </c>
      <c r="E295" s="21">
        <v>0</v>
      </c>
    </row>
    <row r="296" spans="1:5" ht="15" x14ac:dyDescent="0.25">
      <c r="A296" s="25"/>
      <c r="B296" s="13" t="s">
        <v>85</v>
      </c>
      <c r="C296" s="14">
        <f>((((((((+C297+C298))))))))</f>
        <v>60482</v>
      </c>
      <c r="D296" s="14">
        <f>((((((((+D297+D298))))))))</f>
        <v>17373.007000000001</v>
      </c>
      <c r="E296" s="14">
        <f>((((((((+E297+E298))))))))</f>
        <v>17373.007000000001</v>
      </c>
    </row>
    <row r="297" spans="1:5" ht="15" x14ac:dyDescent="0.25">
      <c r="A297" s="24"/>
      <c r="B297" s="35" t="s">
        <v>6</v>
      </c>
      <c r="C297" s="16">
        <v>60482</v>
      </c>
      <c r="D297" s="16">
        <v>17373.007000000001</v>
      </c>
      <c r="E297" s="16">
        <v>17373.007000000001</v>
      </c>
    </row>
    <row r="298" spans="1:5" ht="15" x14ac:dyDescent="0.25">
      <c r="A298" s="24"/>
      <c r="B298" s="35" t="s">
        <v>7</v>
      </c>
      <c r="C298" s="16">
        <v>0</v>
      </c>
      <c r="D298" s="16">
        <v>0</v>
      </c>
      <c r="E298" s="16">
        <v>0</v>
      </c>
    </row>
    <row r="299" spans="1:5" ht="15" x14ac:dyDescent="0.25">
      <c r="A299" s="25"/>
      <c r="B299" s="13" t="s">
        <v>86</v>
      </c>
      <c r="C299" s="14">
        <f>((((((((+C300+C301))))))))</f>
        <v>46853</v>
      </c>
      <c r="D299" s="14">
        <f>((((((((+D300+D301))))))))</f>
        <v>4714.0661300000002</v>
      </c>
      <c r="E299" s="14">
        <f>((((((((+E300+E301))))))))</f>
        <v>587.28912000000003</v>
      </c>
    </row>
    <row r="300" spans="1:5" ht="15" x14ac:dyDescent="0.25">
      <c r="A300" s="24"/>
      <c r="B300" s="35" t="s">
        <v>6</v>
      </c>
      <c r="C300" s="16">
        <v>46853</v>
      </c>
      <c r="D300" s="16">
        <v>4714.0661300000002</v>
      </c>
      <c r="E300" s="16">
        <v>587.28912000000003</v>
      </c>
    </row>
    <row r="301" spans="1:5" ht="15" x14ac:dyDescent="0.25">
      <c r="A301" s="24"/>
      <c r="B301" s="35" t="s">
        <v>7</v>
      </c>
      <c r="C301" s="16">
        <v>0</v>
      </c>
      <c r="D301" s="16">
        <v>0</v>
      </c>
      <c r="E301" s="16">
        <v>0</v>
      </c>
    </row>
    <row r="302" spans="1:5" ht="15" x14ac:dyDescent="0.25">
      <c r="A302" s="25"/>
      <c r="B302" s="13" t="s">
        <v>87</v>
      </c>
      <c r="C302" s="14">
        <f>((((((((+C303+C304))))))))</f>
        <v>376973.2</v>
      </c>
      <c r="D302" s="14">
        <f>((((((((+D303+D304))))))))</f>
        <v>43627.177299999996</v>
      </c>
      <c r="E302" s="14">
        <f>((((((((+E303+E304))))))))</f>
        <v>43627.177299999996</v>
      </c>
    </row>
    <row r="303" spans="1:5" ht="15" x14ac:dyDescent="0.25">
      <c r="A303" s="24"/>
      <c r="B303" s="35" t="s">
        <v>6</v>
      </c>
      <c r="C303" s="16">
        <v>376973.2</v>
      </c>
      <c r="D303" s="16">
        <v>43627.177299999996</v>
      </c>
      <c r="E303" s="16">
        <v>43627.177299999996</v>
      </c>
    </row>
    <row r="304" spans="1:5" ht="15" x14ac:dyDescent="0.25">
      <c r="A304" s="24"/>
      <c r="B304" s="35" t="s">
        <v>7</v>
      </c>
      <c r="C304" s="16">
        <v>0</v>
      </c>
      <c r="D304" s="16">
        <v>0</v>
      </c>
      <c r="E304" s="16">
        <v>0</v>
      </c>
    </row>
    <row r="305" spans="1:5" ht="15" x14ac:dyDescent="0.25">
      <c r="A305" s="25"/>
      <c r="B305" s="13" t="s">
        <v>88</v>
      </c>
      <c r="C305" s="14">
        <f>((((((((+C306+C307))))))))</f>
        <v>9784.2999999999993</v>
      </c>
      <c r="D305" s="14">
        <f>((((((((+D306+D307))))))))</f>
        <v>3874.2561800000003</v>
      </c>
      <c r="E305" s="14">
        <f>((((((((+E306+E307))))))))</f>
        <v>3357.6993299999999</v>
      </c>
    </row>
    <row r="306" spans="1:5" ht="15" x14ac:dyDescent="0.25">
      <c r="A306" s="24"/>
      <c r="B306" s="35" t="s">
        <v>6</v>
      </c>
      <c r="C306" s="16">
        <v>9784.2999999999993</v>
      </c>
      <c r="D306" s="16">
        <v>3874.2561800000003</v>
      </c>
      <c r="E306" s="16">
        <v>3357.6993299999999</v>
      </c>
    </row>
    <row r="307" spans="1:5" ht="15" x14ac:dyDescent="0.25">
      <c r="A307" s="24"/>
      <c r="B307" s="35" t="s">
        <v>7</v>
      </c>
      <c r="C307" s="16">
        <v>0</v>
      </c>
      <c r="D307" s="16">
        <v>0</v>
      </c>
      <c r="E307" s="16">
        <v>0</v>
      </c>
    </row>
    <row r="308" spans="1:5" ht="15" x14ac:dyDescent="0.25">
      <c r="A308" s="25"/>
      <c r="B308" s="13" t="s">
        <v>89</v>
      </c>
      <c r="C308" s="14">
        <f>((((((((+C309+C310))))))))</f>
        <v>442556.5</v>
      </c>
      <c r="D308" s="14">
        <f>((((((((+D309+D310))))))))</f>
        <v>110639.13141250001</v>
      </c>
      <c r="E308" s="14">
        <f>((((((((+E309+E310))))))))</f>
        <v>107746.32942000001</v>
      </c>
    </row>
    <row r="309" spans="1:5" ht="15" x14ac:dyDescent="0.25">
      <c r="A309" s="24"/>
      <c r="B309" s="35" t="s">
        <v>6</v>
      </c>
      <c r="C309" s="16">
        <v>95543.5</v>
      </c>
      <c r="D309" s="16">
        <v>23885.881412500003</v>
      </c>
      <c r="E309" s="16">
        <v>23403.41102</v>
      </c>
    </row>
    <row r="310" spans="1:5" ht="15" x14ac:dyDescent="0.25">
      <c r="A310" s="24"/>
      <c r="B310" s="35" t="s">
        <v>7</v>
      </c>
      <c r="C310" s="16">
        <v>347013</v>
      </c>
      <c r="D310" s="16">
        <v>86753.25</v>
      </c>
      <c r="E310" s="16">
        <v>84342.91840000001</v>
      </c>
    </row>
    <row r="311" spans="1:5" ht="15" x14ac:dyDescent="0.25">
      <c r="A311" s="25"/>
      <c r="B311" s="13" t="s">
        <v>90</v>
      </c>
      <c r="C311" s="14">
        <f>((((((((+C312+C313))))))))</f>
        <v>140296</v>
      </c>
      <c r="D311" s="14">
        <f>((((((((+D312+D313))))))))</f>
        <v>35074.006999999998</v>
      </c>
      <c r="E311" s="14">
        <f>((((((((+E312+E313))))))))</f>
        <v>5894.6130000000003</v>
      </c>
    </row>
    <row r="312" spans="1:5" ht="15" x14ac:dyDescent="0.25">
      <c r="A312" s="24"/>
      <c r="B312" s="35" t="s">
        <v>6</v>
      </c>
      <c r="C312" s="16">
        <v>140296</v>
      </c>
      <c r="D312" s="16">
        <v>35074.006999999998</v>
      </c>
      <c r="E312" s="16">
        <v>5894.6130000000003</v>
      </c>
    </row>
    <row r="313" spans="1:5" ht="15" x14ac:dyDescent="0.25">
      <c r="A313" s="23"/>
      <c r="B313" s="36" t="s">
        <v>7</v>
      </c>
      <c r="C313" s="18">
        <v>0</v>
      </c>
      <c r="D313" s="18">
        <v>0</v>
      </c>
      <c r="E313" s="18">
        <v>0</v>
      </c>
    </row>
    <row r="314" spans="1:5" ht="15" x14ac:dyDescent="0.25">
      <c r="A314" s="25"/>
      <c r="B314" s="13" t="s">
        <v>91</v>
      </c>
      <c r="C314" s="14">
        <f>((((((((+C315+C316))))))))</f>
        <v>3669.5</v>
      </c>
      <c r="D314" s="14">
        <f>((((((((+D315+D316))))))))</f>
        <v>807.08915000000002</v>
      </c>
      <c r="E314" s="14">
        <f>((((((((+E315+E316))))))))</f>
        <v>807.08915000000002</v>
      </c>
    </row>
    <row r="315" spans="1:5" ht="15" x14ac:dyDescent="0.25">
      <c r="A315" s="24"/>
      <c r="B315" s="35" t="s">
        <v>6</v>
      </c>
      <c r="C315" s="16">
        <v>3669.5</v>
      </c>
      <c r="D315" s="16">
        <v>807.08915000000002</v>
      </c>
      <c r="E315" s="16">
        <v>807.08915000000002</v>
      </c>
    </row>
    <row r="316" spans="1:5" ht="15" x14ac:dyDescent="0.25">
      <c r="A316" s="24"/>
      <c r="B316" s="35" t="s">
        <v>7</v>
      </c>
      <c r="C316" s="16">
        <v>0</v>
      </c>
      <c r="D316" s="16">
        <v>0</v>
      </c>
      <c r="E316" s="16">
        <v>0</v>
      </c>
    </row>
    <row r="317" spans="1:5" ht="25.5" x14ac:dyDescent="0.25">
      <c r="A317" s="25"/>
      <c r="B317" s="13" t="s">
        <v>92</v>
      </c>
      <c r="C317" s="14">
        <f>((((((((+C318+C319))))))))</f>
        <v>476351.2</v>
      </c>
      <c r="D317" s="14">
        <f>((((((((+D318+D319))))))))</f>
        <v>98837.712469999999</v>
      </c>
      <c r="E317" s="14">
        <f>((((((((+E318+E319))))))))</f>
        <v>98484.116569999998</v>
      </c>
    </row>
    <row r="318" spans="1:5" ht="15" x14ac:dyDescent="0.25">
      <c r="A318" s="24"/>
      <c r="B318" s="35" t="s">
        <v>6</v>
      </c>
      <c r="C318" s="16">
        <v>18926.2</v>
      </c>
      <c r="D318" s="16">
        <v>5736.78</v>
      </c>
      <c r="E318" s="16">
        <v>5565.7960000000003</v>
      </c>
    </row>
    <row r="319" spans="1:5" ht="15" x14ac:dyDescent="0.25">
      <c r="A319" s="24"/>
      <c r="B319" s="35" t="s">
        <v>7</v>
      </c>
      <c r="C319" s="16">
        <v>457425</v>
      </c>
      <c r="D319" s="16">
        <v>93100.93247</v>
      </c>
      <c r="E319" s="16">
        <v>92918.320569999996</v>
      </c>
    </row>
    <row r="320" spans="1:5" ht="15" x14ac:dyDescent="0.25">
      <c r="A320" s="25"/>
      <c r="B320" s="13" t="s">
        <v>93</v>
      </c>
      <c r="C320" s="14">
        <f>((((((((+C321+C322))))))))</f>
        <v>636380</v>
      </c>
      <c r="D320" s="14">
        <f>((((((((+D321+D322))))))))</f>
        <v>156381.5</v>
      </c>
      <c r="E320" s="14">
        <f>((((((((+E321+E322))))))))</f>
        <v>152085.40588999999</v>
      </c>
    </row>
    <row r="321" spans="1:5" ht="15" x14ac:dyDescent="0.25">
      <c r="A321" s="24"/>
      <c r="B321" s="35" t="s">
        <v>6</v>
      </c>
      <c r="C321" s="16">
        <v>8680</v>
      </c>
      <c r="D321" s="16">
        <v>581.5</v>
      </c>
      <c r="E321" s="16">
        <v>581.5</v>
      </c>
    </row>
    <row r="322" spans="1:5" ht="15" x14ac:dyDescent="0.25">
      <c r="A322" s="24"/>
      <c r="B322" s="35" t="s">
        <v>7</v>
      </c>
      <c r="C322" s="16">
        <v>627700</v>
      </c>
      <c r="D322" s="16">
        <v>155800</v>
      </c>
      <c r="E322" s="16">
        <v>151503.90588999999</v>
      </c>
    </row>
    <row r="323" spans="1:5" ht="15" x14ac:dyDescent="0.25">
      <c r="A323" s="25"/>
      <c r="B323" s="13" t="s">
        <v>94</v>
      </c>
      <c r="C323" s="14">
        <f>((((((((+C324+C325))))))))</f>
        <v>198058.4</v>
      </c>
      <c r="D323" s="14">
        <f>((((((((+D324+D325))))))))</f>
        <v>103060.80024000001</v>
      </c>
      <c r="E323" s="14">
        <f>((((((((+E324+E325))))))))</f>
        <v>26743.497960000001</v>
      </c>
    </row>
    <row r="324" spans="1:5" ht="15" x14ac:dyDescent="0.25">
      <c r="A324" s="24"/>
      <c r="B324" s="35" t="s">
        <v>6</v>
      </c>
      <c r="C324" s="16">
        <v>198058.4</v>
      </c>
      <c r="D324" s="16">
        <v>103060.80024000001</v>
      </c>
      <c r="E324" s="16">
        <v>26743.497960000001</v>
      </c>
    </row>
    <row r="325" spans="1:5" ht="15" x14ac:dyDescent="0.25">
      <c r="A325" s="24"/>
      <c r="B325" s="35" t="s">
        <v>7</v>
      </c>
      <c r="C325" s="16">
        <v>0</v>
      </c>
      <c r="D325" s="16">
        <v>0</v>
      </c>
      <c r="E325" s="16">
        <v>0</v>
      </c>
    </row>
    <row r="326" spans="1:5" ht="15" x14ac:dyDescent="0.25">
      <c r="A326" s="25"/>
      <c r="B326" s="13" t="s">
        <v>95</v>
      </c>
      <c r="C326" s="14">
        <f>((((((((+C327+C328))))))))</f>
        <v>52423.8</v>
      </c>
      <c r="D326" s="14">
        <f>((((((((+D327+D328))))))))</f>
        <v>19415.267</v>
      </c>
      <c r="E326" s="14">
        <f>((((((((+E327+E328))))))))</f>
        <v>19415.267</v>
      </c>
    </row>
    <row r="327" spans="1:5" ht="15" x14ac:dyDescent="0.25">
      <c r="A327" s="24"/>
      <c r="B327" s="35" t="s">
        <v>6</v>
      </c>
      <c r="C327" s="16">
        <v>44349.5</v>
      </c>
      <c r="D327" s="16">
        <v>19415.267</v>
      </c>
      <c r="E327" s="16">
        <v>19415.267</v>
      </c>
    </row>
    <row r="328" spans="1:5" ht="15" x14ac:dyDescent="0.25">
      <c r="A328" s="24"/>
      <c r="B328" s="35" t="s">
        <v>7</v>
      </c>
      <c r="C328" s="16">
        <v>8074.3</v>
      </c>
      <c r="D328" s="16">
        <v>0</v>
      </c>
      <c r="E328" s="16">
        <v>0</v>
      </c>
    </row>
    <row r="329" spans="1:5" ht="25.5" x14ac:dyDescent="0.25">
      <c r="A329" s="25"/>
      <c r="B329" s="13" t="s">
        <v>96</v>
      </c>
      <c r="C329" s="14">
        <f>((((((((+C330+C331))))))))</f>
        <v>35313.300000000003</v>
      </c>
      <c r="D329" s="14">
        <f>((((((((+D330+D331))))))))</f>
        <v>14477.772317600002</v>
      </c>
      <c r="E329" s="14">
        <f>((((((((+E330+E331))))))))</f>
        <v>14477.772317600002</v>
      </c>
    </row>
    <row r="330" spans="1:5" ht="15" x14ac:dyDescent="0.25">
      <c r="A330" s="24"/>
      <c r="B330" s="35" t="s">
        <v>6</v>
      </c>
      <c r="C330" s="16">
        <v>35313.300000000003</v>
      </c>
      <c r="D330" s="30">
        <v>14477.772317600002</v>
      </c>
      <c r="E330" s="30">
        <v>14477.772317600002</v>
      </c>
    </row>
    <row r="331" spans="1:5" ht="15" x14ac:dyDescent="0.25">
      <c r="A331" s="24"/>
      <c r="B331" s="35" t="s">
        <v>7</v>
      </c>
      <c r="C331" s="16">
        <v>0</v>
      </c>
      <c r="D331" s="21">
        <v>0</v>
      </c>
      <c r="E331" s="21">
        <v>0</v>
      </c>
    </row>
    <row r="332" spans="1:5" ht="15" x14ac:dyDescent="0.25">
      <c r="A332" s="25"/>
      <c r="B332" s="13" t="s">
        <v>97</v>
      </c>
      <c r="C332" s="14">
        <f>((((((((+C333+C334))))))))</f>
        <v>14232.6</v>
      </c>
      <c r="D332" s="14">
        <f>((((((((+D333+D334))))))))</f>
        <v>803.48844999999994</v>
      </c>
      <c r="E332" s="14">
        <f>((((((((+E333+E334))))))))</f>
        <v>749.25135999999998</v>
      </c>
    </row>
    <row r="333" spans="1:5" ht="15" x14ac:dyDescent="0.25">
      <c r="A333" s="24"/>
      <c r="B333" s="35" t="s">
        <v>6</v>
      </c>
      <c r="C333" s="16">
        <v>14232.6</v>
      </c>
      <c r="D333" s="16">
        <v>803.48844999999994</v>
      </c>
      <c r="E333" s="16">
        <v>749.25135999999998</v>
      </c>
    </row>
    <row r="334" spans="1:5" ht="15" x14ac:dyDescent="0.25">
      <c r="A334" s="24"/>
      <c r="B334" s="35" t="s">
        <v>7</v>
      </c>
      <c r="C334" s="16">
        <v>0</v>
      </c>
      <c r="D334" s="16">
        <v>0</v>
      </c>
      <c r="E334" s="16">
        <v>0</v>
      </c>
    </row>
    <row r="335" spans="1:5" ht="15" x14ac:dyDescent="0.25">
      <c r="A335" s="25"/>
      <c r="B335" s="13" t="s">
        <v>98</v>
      </c>
      <c r="C335" s="14">
        <f>((((((((+C336+C337))))))))</f>
        <v>240201.05574000004</v>
      </c>
      <c r="D335" s="14">
        <f>((((((((+D336+D337))))))))</f>
        <v>93267.994230000011</v>
      </c>
      <c r="E335" s="14">
        <f>((((((((+E336+E337))))))))</f>
        <v>58794.358030000003</v>
      </c>
    </row>
    <row r="336" spans="1:5" ht="15" x14ac:dyDescent="0.25">
      <c r="A336" s="24"/>
      <c r="B336" s="35" t="s">
        <v>6</v>
      </c>
      <c r="C336" s="27">
        <v>111749.43657000002</v>
      </c>
      <c r="D336" s="27">
        <v>28947.122700000007</v>
      </c>
      <c r="E336" s="27">
        <v>12151.35693</v>
      </c>
    </row>
    <row r="337" spans="1:5" ht="15" x14ac:dyDescent="0.25">
      <c r="A337" s="24"/>
      <c r="B337" s="35" t="s">
        <v>7</v>
      </c>
      <c r="C337" s="41">
        <v>128451.61917000001</v>
      </c>
      <c r="D337" s="41">
        <v>64320.871530000004</v>
      </c>
      <c r="E337" s="41">
        <v>46643.001100000001</v>
      </c>
    </row>
    <row r="338" spans="1:5" ht="15" x14ac:dyDescent="0.25">
      <c r="A338" s="25"/>
      <c r="B338" s="13" t="s">
        <v>99</v>
      </c>
      <c r="C338" s="14">
        <f>((((((((+C339+C340))))))))</f>
        <v>6163.9</v>
      </c>
      <c r="D338" s="14">
        <f>((((((((+D339+D340))))))))</f>
        <v>1511.21595</v>
      </c>
      <c r="E338" s="14">
        <f>((((((((+E339+E340))))))))</f>
        <v>791.10311999999999</v>
      </c>
    </row>
    <row r="339" spans="1:5" ht="15" x14ac:dyDescent="0.25">
      <c r="A339" s="24"/>
      <c r="B339" s="35" t="s">
        <v>6</v>
      </c>
      <c r="C339" s="16">
        <v>6163.9</v>
      </c>
      <c r="D339" s="16">
        <v>1511.21595</v>
      </c>
      <c r="E339" s="16">
        <v>791.10311999999999</v>
      </c>
    </row>
    <row r="340" spans="1:5" ht="15" x14ac:dyDescent="0.25">
      <c r="A340" s="24"/>
      <c r="B340" s="35" t="s">
        <v>7</v>
      </c>
      <c r="C340" s="16">
        <v>0</v>
      </c>
      <c r="D340" s="16">
        <v>0</v>
      </c>
      <c r="E340" s="16">
        <v>0</v>
      </c>
    </row>
    <row r="341" spans="1:5" ht="25.5" x14ac:dyDescent="0.25">
      <c r="A341" s="25"/>
      <c r="B341" s="13" t="s">
        <v>100</v>
      </c>
      <c r="C341" s="14">
        <f>((((((((+C342+C343))))))))</f>
        <v>2998.1</v>
      </c>
      <c r="D341" s="14">
        <f>((((((((+D342+D343))))))))</f>
        <v>749.51900000000001</v>
      </c>
      <c r="E341" s="14">
        <f>((((((((+E342+E343))))))))</f>
        <v>751.04200000000003</v>
      </c>
    </row>
    <row r="342" spans="1:5" ht="15" x14ac:dyDescent="0.25">
      <c r="A342" s="24"/>
      <c r="B342" s="35" t="s">
        <v>6</v>
      </c>
      <c r="C342" s="16">
        <v>2998.1</v>
      </c>
      <c r="D342" s="16">
        <v>749.51900000000001</v>
      </c>
      <c r="E342" s="16">
        <v>751.04200000000003</v>
      </c>
    </row>
    <row r="343" spans="1:5" ht="15" x14ac:dyDescent="0.25">
      <c r="A343" s="24"/>
      <c r="B343" s="35" t="s">
        <v>7</v>
      </c>
      <c r="C343" s="16">
        <v>0</v>
      </c>
      <c r="D343" s="16">
        <v>0</v>
      </c>
      <c r="E343" s="16">
        <v>0</v>
      </c>
    </row>
    <row r="344" spans="1:5" ht="15" x14ac:dyDescent="0.25">
      <c r="A344" s="25"/>
      <c r="B344" s="13" t="s">
        <v>101</v>
      </c>
      <c r="C344" s="14">
        <f>((((((((+C345+C346))))))))</f>
        <v>162135.6</v>
      </c>
      <c r="D344" s="14">
        <f>((((((((+D345+D346))))))))</f>
        <v>45.746400000000001</v>
      </c>
      <c r="E344" s="14">
        <f>((((((((+E345+E346))))))))</f>
        <v>37.3992</v>
      </c>
    </row>
    <row r="345" spans="1:5" ht="15" x14ac:dyDescent="0.25">
      <c r="A345" s="24"/>
      <c r="B345" s="35" t="s">
        <v>6</v>
      </c>
      <c r="C345" s="16">
        <v>162135.6</v>
      </c>
      <c r="D345" s="16">
        <v>45.746400000000001</v>
      </c>
      <c r="E345" s="16">
        <v>37.3992</v>
      </c>
    </row>
    <row r="346" spans="1:5" ht="15" x14ac:dyDescent="0.25">
      <c r="A346" s="24"/>
      <c r="B346" s="35" t="s">
        <v>7</v>
      </c>
      <c r="C346" s="16">
        <v>0</v>
      </c>
      <c r="D346" s="16">
        <v>0</v>
      </c>
      <c r="E346" s="16">
        <v>0</v>
      </c>
    </row>
    <row r="347" spans="1:5" ht="15" x14ac:dyDescent="0.25">
      <c r="A347" s="25"/>
      <c r="B347" s="13" t="s">
        <v>102</v>
      </c>
      <c r="C347" s="14">
        <f>((((((((+C348+C349))))))))</f>
        <v>169119.4</v>
      </c>
      <c r="D347" s="14">
        <f>((((((((+D348+D349))))))))</f>
        <v>33403.387349999997</v>
      </c>
      <c r="E347" s="14">
        <f>((((((((+E348+E349))))))))</f>
        <v>32982.487350000003</v>
      </c>
    </row>
    <row r="348" spans="1:5" ht="15" x14ac:dyDescent="0.25">
      <c r="A348" s="24"/>
      <c r="B348" s="35" t="s">
        <v>6</v>
      </c>
      <c r="C348" s="16">
        <v>169119.4</v>
      </c>
      <c r="D348" s="16">
        <v>33403.387349999997</v>
      </c>
      <c r="E348" s="16">
        <v>32982.487350000003</v>
      </c>
    </row>
    <row r="349" spans="1:5" ht="15" x14ac:dyDescent="0.25">
      <c r="A349" s="24"/>
      <c r="B349" s="35" t="s">
        <v>7</v>
      </c>
      <c r="C349" s="16">
        <v>0</v>
      </c>
      <c r="D349" s="16">
        <v>0</v>
      </c>
      <c r="E349" s="16">
        <v>0</v>
      </c>
    </row>
    <row r="350" spans="1:5" ht="15" x14ac:dyDescent="0.25">
      <c r="A350" s="25"/>
      <c r="B350" s="13" t="s">
        <v>103</v>
      </c>
      <c r="C350" s="14">
        <f>((((((((+C351+C352))))))))</f>
        <v>253365.8</v>
      </c>
      <c r="D350" s="14">
        <f>((((((((+D351+D352))))))))</f>
        <v>39616.567999999999</v>
      </c>
      <c r="E350" s="14">
        <f>((((((((+E351+E352))))))))</f>
        <v>39616.567999999999</v>
      </c>
    </row>
    <row r="351" spans="1:5" ht="15" x14ac:dyDescent="0.25">
      <c r="A351" s="24"/>
      <c r="B351" s="35" t="s">
        <v>6</v>
      </c>
      <c r="C351" s="16">
        <v>253365.8</v>
      </c>
      <c r="D351" s="16">
        <v>39616.567999999999</v>
      </c>
      <c r="E351" s="16">
        <v>39616.567999999999</v>
      </c>
    </row>
    <row r="352" spans="1:5" ht="15" x14ac:dyDescent="0.25">
      <c r="A352" s="24"/>
      <c r="B352" s="35" t="s">
        <v>7</v>
      </c>
      <c r="C352" s="16">
        <v>0</v>
      </c>
      <c r="D352" s="16">
        <v>0</v>
      </c>
      <c r="E352" s="16">
        <v>0</v>
      </c>
    </row>
    <row r="353" spans="1:5" ht="15" x14ac:dyDescent="0.25">
      <c r="A353" s="25"/>
      <c r="B353" s="13" t="s">
        <v>104</v>
      </c>
      <c r="C353" s="14">
        <f>((((((((+C354+C355))))))))</f>
        <v>26950</v>
      </c>
      <c r="D353" s="14">
        <f>((((((((+D354+D355))))))))</f>
        <v>6572.3892300000007</v>
      </c>
      <c r="E353" s="14">
        <f>((((((((+E354+E355))))))))</f>
        <v>6572.3892300000007</v>
      </c>
    </row>
    <row r="354" spans="1:5" ht="15" x14ac:dyDescent="0.25">
      <c r="A354" s="24"/>
      <c r="B354" s="35" t="s">
        <v>6</v>
      </c>
      <c r="C354" s="38">
        <v>22524.3</v>
      </c>
      <c r="D354" s="38">
        <v>6572.3892300000007</v>
      </c>
      <c r="E354" s="38">
        <v>6572.3892300000007</v>
      </c>
    </row>
    <row r="355" spans="1:5" ht="15" x14ac:dyDescent="0.25">
      <c r="A355" s="24"/>
      <c r="B355" s="35" t="s">
        <v>7</v>
      </c>
      <c r="C355" s="39">
        <v>4425.7</v>
      </c>
      <c r="D355" s="39">
        <v>0</v>
      </c>
      <c r="E355" s="39">
        <v>0</v>
      </c>
    </row>
    <row r="356" spans="1:5" ht="15" x14ac:dyDescent="0.25">
      <c r="A356" s="25"/>
      <c r="B356" s="13" t="s">
        <v>105</v>
      </c>
      <c r="C356" s="14">
        <f>((((((((+C357+C358))))))))</f>
        <v>65630.8</v>
      </c>
      <c r="D356" s="14">
        <f>((((((((+D357+D358))))))))</f>
        <v>8.5657000000000014</v>
      </c>
      <c r="E356" s="14">
        <f>((((((((+E357+E358))))))))</f>
        <v>8.5657000000000014</v>
      </c>
    </row>
    <row r="357" spans="1:5" ht="15" x14ac:dyDescent="0.25">
      <c r="A357" s="24"/>
      <c r="B357" s="35" t="s">
        <v>6</v>
      </c>
      <c r="C357" s="16">
        <v>65630.8</v>
      </c>
      <c r="D357" s="16">
        <v>8.5657000000000014</v>
      </c>
      <c r="E357" s="16">
        <v>8.5657000000000014</v>
      </c>
    </row>
    <row r="358" spans="1:5" ht="15" x14ac:dyDescent="0.25">
      <c r="A358" s="24"/>
      <c r="B358" s="35" t="s">
        <v>7</v>
      </c>
      <c r="C358" s="16">
        <v>0</v>
      </c>
      <c r="D358" s="16">
        <v>0</v>
      </c>
      <c r="E358" s="16">
        <v>0</v>
      </c>
    </row>
    <row r="359" spans="1:5" ht="15" x14ac:dyDescent="0.25">
      <c r="A359" s="25"/>
      <c r="B359" s="13" t="s">
        <v>211</v>
      </c>
      <c r="C359" s="14">
        <f>((((((((+C360+C361))))))))</f>
        <v>46037.245619999994</v>
      </c>
      <c r="D359" s="14">
        <f>((((((((+D360+D361))))))))</f>
        <v>2282.89896</v>
      </c>
      <c r="E359" s="14">
        <f>((((((((+E360+E361))))))))</f>
        <v>2282.89896</v>
      </c>
    </row>
    <row r="360" spans="1:5" ht="15" x14ac:dyDescent="0.25">
      <c r="A360" s="24"/>
      <c r="B360" s="35" t="s">
        <v>6</v>
      </c>
      <c r="C360" s="38">
        <v>46037.245619999994</v>
      </c>
      <c r="D360" s="38">
        <v>2282.89896</v>
      </c>
      <c r="E360" s="38">
        <v>2282.89896</v>
      </c>
    </row>
    <row r="361" spans="1:5" ht="15" x14ac:dyDescent="0.25">
      <c r="A361" s="24"/>
      <c r="B361" s="35" t="s">
        <v>7</v>
      </c>
      <c r="C361" s="39">
        <v>0</v>
      </c>
      <c r="D361" s="39">
        <v>0</v>
      </c>
      <c r="E361" s="39">
        <v>0</v>
      </c>
    </row>
    <row r="362" spans="1:5" ht="15" x14ac:dyDescent="0.25">
      <c r="A362" s="59" t="s">
        <v>106</v>
      </c>
      <c r="B362" s="57"/>
      <c r="C362" s="58">
        <f>+C363+C366+C369+C372+C375+C378+C381+C384</f>
        <v>4492445.9000000004</v>
      </c>
      <c r="D362" s="58">
        <f t="shared" ref="D362:E362" si="12">+D363+D366+D369+D372+D375+D378+D381+D384</f>
        <v>1118938.9406200002</v>
      </c>
      <c r="E362" s="58">
        <f t="shared" si="12"/>
        <v>1118938.9406200002</v>
      </c>
    </row>
    <row r="363" spans="1:5" ht="15" x14ac:dyDescent="0.25">
      <c r="A363" s="12"/>
      <c r="B363" s="13" t="s">
        <v>11</v>
      </c>
      <c r="C363" s="14">
        <f>((((((((+C364+C365))))))))</f>
        <v>3556816</v>
      </c>
      <c r="D363" s="14">
        <f>((((((((+D364+D365))))))))</f>
        <v>991799.82498000003</v>
      </c>
      <c r="E363" s="14">
        <f>((((((((+E364+E365))))))))</f>
        <v>991799.82498000003</v>
      </c>
    </row>
    <row r="364" spans="1:5" ht="15" x14ac:dyDescent="0.25">
      <c r="A364" s="24"/>
      <c r="B364" s="35" t="s">
        <v>6</v>
      </c>
      <c r="C364" s="16">
        <v>719132.7</v>
      </c>
      <c r="D364" s="16">
        <v>541815.10245000001</v>
      </c>
      <c r="E364" s="16">
        <v>541815.10245000001</v>
      </c>
    </row>
    <row r="365" spans="1:5" ht="15" x14ac:dyDescent="0.25">
      <c r="A365" s="24"/>
      <c r="B365" s="35" t="s">
        <v>7</v>
      </c>
      <c r="C365" s="16">
        <v>2837683.3</v>
      </c>
      <c r="D365" s="16">
        <v>449984.72252999997</v>
      </c>
      <c r="E365" s="16">
        <v>449984.72252999997</v>
      </c>
    </row>
    <row r="366" spans="1:5" ht="15" x14ac:dyDescent="0.25">
      <c r="A366" s="12"/>
      <c r="B366" s="13" t="s">
        <v>218</v>
      </c>
      <c r="C366" s="14">
        <f>((((((((+C367+C368))))))))</f>
        <v>130261.6</v>
      </c>
      <c r="D366" s="14">
        <f>((((((((+D367+D368))))))))</f>
        <v>4678.5029999999997</v>
      </c>
      <c r="E366" s="14">
        <f>((((((((+E367+E368))))))))</f>
        <v>4678.5029999999997</v>
      </c>
    </row>
    <row r="367" spans="1:5" ht="15" x14ac:dyDescent="0.25">
      <c r="A367" s="24"/>
      <c r="B367" s="35" t="s">
        <v>6</v>
      </c>
      <c r="C367" s="16">
        <v>17646.400000000001</v>
      </c>
      <c r="D367" s="16">
        <v>4678.5029999999997</v>
      </c>
      <c r="E367" s="16">
        <v>4678.5029999999997</v>
      </c>
    </row>
    <row r="368" spans="1:5" ht="15" x14ac:dyDescent="0.25">
      <c r="A368" s="24"/>
      <c r="B368" s="35" t="s">
        <v>7</v>
      </c>
      <c r="C368" s="16">
        <v>112615.2</v>
      </c>
      <c r="D368" s="16">
        <v>0</v>
      </c>
      <c r="E368" s="16">
        <v>0</v>
      </c>
    </row>
    <row r="369" spans="1:5" ht="15" x14ac:dyDescent="0.25">
      <c r="A369" s="12"/>
      <c r="B369" s="13" t="s">
        <v>47</v>
      </c>
      <c r="C369" s="14">
        <f>((((((((+C370+C371))))))))</f>
        <v>179222.59999999998</v>
      </c>
      <c r="D369" s="14">
        <f>((((((((+D370+D371))))))))</f>
        <v>12045.06739</v>
      </c>
      <c r="E369" s="14">
        <f>((((((((+E370+E371))))))))</f>
        <v>12045.06739</v>
      </c>
    </row>
    <row r="370" spans="1:5" ht="15" x14ac:dyDescent="0.25">
      <c r="A370" s="24"/>
      <c r="B370" s="35" t="s">
        <v>6</v>
      </c>
      <c r="C370" s="16">
        <v>52845.7</v>
      </c>
      <c r="D370" s="16">
        <v>4520.8789900000002</v>
      </c>
      <c r="E370" s="16">
        <v>4520.8789900000002</v>
      </c>
    </row>
    <row r="371" spans="1:5" ht="15" x14ac:dyDescent="0.25">
      <c r="A371" s="24"/>
      <c r="B371" s="35" t="s">
        <v>7</v>
      </c>
      <c r="C371" s="16">
        <v>126376.9</v>
      </c>
      <c r="D371" s="16">
        <v>7524.1884</v>
      </c>
      <c r="E371" s="16">
        <v>7524.1884</v>
      </c>
    </row>
    <row r="372" spans="1:5" ht="15" x14ac:dyDescent="0.25">
      <c r="A372" s="12"/>
      <c r="B372" s="13" t="s">
        <v>48</v>
      </c>
      <c r="C372" s="14">
        <f>((((((((+C373+C374))))))))</f>
        <v>7889.8</v>
      </c>
      <c r="D372" s="14">
        <f>((((((((+D373+D374))))))))</f>
        <v>2020.2958500000002</v>
      </c>
      <c r="E372" s="14">
        <f>((((((((+E373+E374))))))))</f>
        <v>2020.2958500000002</v>
      </c>
    </row>
    <row r="373" spans="1:5" ht="15" x14ac:dyDescent="0.25">
      <c r="A373" s="24"/>
      <c r="B373" s="35" t="s">
        <v>6</v>
      </c>
      <c r="C373" s="16">
        <v>7889.8</v>
      </c>
      <c r="D373" s="16">
        <v>2020.2958500000002</v>
      </c>
      <c r="E373" s="16">
        <v>2020.2958500000002</v>
      </c>
    </row>
    <row r="374" spans="1:5" ht="15" x14ac:dyDescent="0.25">
      <c r="A374" s="24"/>
      <c r="B374" s="35" t="s">
        <v>7</v>
      </c>
      <c r="C374" s="16">
        <v>0</v>
      </c>
      <c r="D374" s="16">
        <v>0</v>
      </c>
      <c r="E374" s="16">
        <v>0</v>
      </c>
    </row>
    <row r="375" spans="1:5" ht="15" x14ac:dyDescent="0.25">
      <c r="A375" s="12"/>
      <c r="B375" s="13" t="s">
        <v>49</v>
      </c>
      <c r="C375" s="14">
        <f>((((((((+C376+C377))))))))</f>
        <v>17156.099999999999</v>
      </c>
      <c r="D375" s="14">
        <f>((((((((+D376+D377))))))))</f>
        <v>10517.57926</v>
      </c>
      <c r="E375" s="14">
        <f>((((((((+E376+E377))))))))</f>
        <v>10517.57926</v>
      </c>
    </row>
    <row r="376" spans="1:5" ht="15" x14ac:dyDescent="0.25">
      <c r="A376" s="24"/>
      <c r="B376" s="35" t="s">
        <v>6</v>
      </c>
      <c r="C376" s="16">
        <v>17156.099999999999</v>
      </c>
      <c r="D376" s="16">
        <v>10517.57926</v>
      </c>
      <c r="E376" s="16">
        <v>10517.57926</v>
      </c>
    </row>
    <row r="377" spans="1:5" ht="15" x14ac:dyDescent="0.25">
      <c r="A377" s="24"/>
      <c r="B377" s="35" t="s">
        <v>7</v>
      </c>
      <c r="C377" s="16">
        <v>0</v>
      </c>
      <c r="D377" s="16">
        <v>0</v>
      </c>
      <c r="E377" s="16">
        <v>0</v>
      </c>
    </row>
    <row r="378" spans="1:5" ht="15" x14ac:dyDescent="0.25">
      <c r="A378" s="12"/>
      <c r="B378" s="13" t="s">
        <v>50</v>
      </c>
      <c r="C378" s="14">
        <f>((((((((+C379+C380))))))))</f>
        <v>41178</v>
      </c>
      <c r="D378" s="14">
        <f>((((((((+D379+D380))))))))</f>
        <v>7183.9966900000009</v>
      </c>
      <c r="E378" s="14">
        <f>((((((((+E379+E380))))))))</f>
        <v>7183.9966900000009</v>
      </c>
    </row>
    <row r="379" spans="1:5" ht="15" x14ac:dyDescent="0.25">
      <c r="A379" s="24"/>
      <c r="B379" s="35" t="s">
        <v>6</v>
      </c>
      <c r="C379" s="16">
        <v>41178</v>
      </c>
      <c r="D379" s="16">
        <v>7183.9966900000009</v>
      </c>
      <c r="E379" s="16">
        <v>7183.9966900000009</v>
      </c>
    </row>
    <row r="380" spans="1:5" ht="15" x14ac:dyDescent="0.25">
      <c r="A380" s="24"/>
      <c r="B380" s="35" t="s">
        <v>7</v>
      </c>
      <c r="C380" s="16">
        <v>0</v>
      </c>
      <c r="D380" s="16">
        <v>0</v>
      </c>
      <c r="E380" s="16">
        <v>0</v>
      </c>
    </row>
    <row r="381" spans="1:5" ht="15" x14ac:dyDescent="0.25">
      <c r="A381" s="12"/>
      <c r="B381" s="13" t="s">
        <v>51</v>
      </c>
      <c r="C381" s="14">
        <f>((((((((+C382+C383))))))))</f>
        <v>230822.6</v>
      </c>
      <c r="D381" s="14">
        <f>((((((((+D382+D383))))))))</f>
        <v>46193.029670000004</v>
      </c>
      <c r="E381" s="14">
        <f>((((((((+E382+E383))))))))</f>
        <v>46193.029670000004</v>
      </c>
    </row>
    <row r="382" spans="1:5" ht="15" x14ac:dyDescent="0.25">
      <c r="A382" s="24"/>
      <c r="B382" s="35" t="s">
        <v>6</v>
      </c>
      <c r="C382" s="16">
        <v>195458.5</v>
      </c>
      <c r="D382" s="16">
        <v>46193.029670000004</v>
      </c>
      <c r="E382" s="16">
        <v>46193.029670000004</v>
      </c>
    </row>
    <row r="383" spans="1:5" ht="15" x14ac:dyDescent="0.25">
      <c r="A383" s="24"/>
      <c r="B383" s="35" t="s">
        <v>7</v>
      </c>
      <c r="C383" s="16">
        <v>35364.1</v>
      </c>
      <c r="D383" s="16">
        <v>0</v>
      </c>
      <c r="E383" s="16">
        <v>0</v>
      </c>
    </row>
    <row r="384" spans="1:5" ht="15" x14ac:dyDescent="0.25">
      <c r="A384" s="12"/>
      <c r="B384" s="13" t="s">
        <v>221</v>
      </c>
      <c r="C384" s="14">
        <f>((((((((+C385+C386))))))))</f>
        <v>329099.2</v>
      </c>
      <c r="D384" s="14">
        <f>((((((((+D385+D386))))))))</f>
        <v>44500.643779999999</v>
      </c>
      <c r="E384" s="14">
        <f>((((((((+E385+E386))))))))</f>
        <v>44500.643779999999</v>
      </c>
    </row>
    <row r="385" spans="1:5" ht="15" x14ac:dyDescent="0.25">
      <c r="A385" s="24"/>
      <c r="B385" s="35" t="s">
        <v>6</v>
      </c>
      <c r="C385" s="16">
        <v>122476.3</v>
      </c>
      <c r="D385" s="16">
        <v>29039.939289999998</v>
      </c>
      <c r="E385" s="16">
        <v>29039.939289999998</v>
      </c>
    </row>
    <row r="386" spans="1:5" ht="15" x14ac:dyDescent="0.25">
      <c r="A386" s="24"/>
      <c r="B386" s="35" t="s">
        <v>7</v>
      </c>
      <c r="C386" s="16">
        <v>206622.9</v>
      </c>
      <c r="D386" s="16">
        <v>15460.70449</v>
      </c>
      <c r="E386" s="16">
        <v>15460.70449</v>
      </c>
    </row>
    <row r="387" spans="1:5" ht="15" x14ac:dyDescent="0.25">
      <c r="A387" s="26" t="s">
        <v>107</v>
      </c>
      <c r="B387" s="10"/>
      <c r="C387" s="11">
        <f>C388+C391+C394+C397</f>
        <v>287805.80424000003</v>
      </c>
      <c r="D387" s="11">
        <f t="shared" ref="D387:E387" si="13">D388+D391+D394+D397</f>
        <v>24632.667140000001</v>
      </c>
      <c r="E387" s="11">
        <f t="shared" si="13"/>
        <v>24424.418140000002</v>
      </c>
    </row>
    <row r="388" spans="1:5" ht="15" x14ac:dyDescent="0.25">
      <c r="A388" s="25"/>
      <c r="B388" s="13" t="s">
        <v>11</v>
      </c>
      <c r="C388" s="14">
        <f>((((((((+C389+C390))))))))</f>
        <v>145448.44913000005</v>
      </c>
      <c r="D388" s="14">
        <f>((((((((+D389+D390))))))))</f>
        <v>4736.9835100000018</v>
      </c>
      <c r="E388" s="14">
        <f>((((((((+E389+E390))))))))</f>
        <v>4736.9835100000018</v>
      </c>
    </row>
    <row r="389" spans="1:5" ht="15" x14ac:dyDescent="0.25">
      <c r="A389" s="24"/>
      <c r="B389" s="35" t="s">
        <v>6</v>
      </c>
      <c r="C389" s="16">
        <v>145448.44913000005</v>
      </c>
      <c r="D389" s="16">
        <v>4736.9835100000018</v>
      </c>
      <c r="E389" s="16">
        <v>4736.9835100000018</v>
      </c>
    </row>
    <row r="390" spans="1:5" ht="15" x14ac:dyDescent="0.25">
      <c r="A390" s="24"/>
      <c r="B390" s="35" t="s">
        <v>7</v>
      </c>
      <c r="C390" s="16">
        <v>0</v>
      </c>
      <c r="D390" s="16">
        <v>0</v>
      </c>
      <c r="E390" s="16">
        <v>0</v>
      </c>
    </row>
    <row r="391" spans="1:5" ht="15" x14ac:dyDescent="0.25">
      <c r="A391" s="25"/>
      <c r="B391" s="13" t="s">
        <v>108</v>
      </c>
      <c r="C391" s="14">
        <f>((((((((+C392+C393))))))))</f>
        <v>1188.576</v>
      </c>
      <c r="D391" s="14">
        <f>((((((((+D392+D393))))))))</f>
        <v>230.00299999999999</v>
      </c>
      <c r="E391" s="14">
        <f>((((((((+E392+E393))))))))</f>
        <v>21.754000000000001</v>
      </c>
    </row>
    <row r="392" spans="1:5" ht="15" x14ac:dyDescent="0.25">
      <c r="A392" s="24"/>
      <c r="B392" s="35" t="s">
        <v>6</v>
      </c>
      <c r="C392" s="16">
        <v>1188.576</v>
      </c>
      <c r="D392" s="16">
        <v>230.00299999999999</v>
      </c>
      <c r="E392" s="16">
        <v>21.754000000000001</v>
      </c>
    </row>
    <row r="393" spans="1:5" ht="15" x14ac:dyDescent="0.25">
      <c r="A393" s="24"/>
      <c r="B393" s="35" t="s">
        <v>7</v>
      </c>
      <c r="C393" s="16">
        <v>0</v>
      </c>
      <c r="D393" s="16">
        <v>0</v>
      </c>
      <c r="E393" s="16">
        <v>0</v>
      </c>
    </row>
    <row r="394" spans="1:5" ht="15" x14ac:dyDescent="0.25">
      <c r="A394" s="25"/>
      <c r="B394" s="13" t="s">
        <v>109</v>
      </c>
      <c r="C394" s="14">
        <f>((((((((+C395+C396))))))))</f>
        <v>111943.4</v>
      </c>
      <c r="D394" s="14">
        <f>((((((((+D395+D396))))))))</f>
        <v>18351.919809999999</v>
      </c>
      <c r="E394" s="14">
        <f>((((((((+E395+E396))))))))</f>
        <v>18351.919809999999</v>
      </c>
    </row>
    <row r="395" spans="1:5" ht="15" x14ac:dyDescent="0.25">
      <c r="A395" s="24"/>
      <c r="B395" s="35" t="s">
        <v>6</v>
      </c>
      <c r="C395" s="16">
        <v>111943.4</v>
      </c>
      <c r="D395" s="16">
        <v>18351.919809999999</v>
      </c>
      <c r="E395" s="16">
        <v>18351.919809999999</v>
      </c>
    </row>
    <row r="396" spans="1:5" ht="15" x14ac:dyDescent="0.25">
      <c r="A396" s="24"/>
      <c r="B396" s="35" t="s">
        <v>7</v>
      </c>
      <c r="C396" s="16">
        <v>0</v>
      </c>
      <c r="D396" s="16">
        <v>0</v>
      </c>
      <c r="E396" s="16">
        <v>0</v>
      </c>
    </row>
    <row r="397" spans="1:5" ht="15" x14ac:dyDescent="0.25">
      <c r="A397" s="25"/>
      <c r="B397" s="13" t="s">
        <v>210</v>
      </c>
      <c r="C397" s="14">
        <f>((((((((+C398+C399))))))))</f>
        <v>29225.379109999998</v>
      </c>
      <c r="D397" s="14">
        <f>((((((((+D398+D399))))))))</f>
        <v>1313.7608199999997</v>
      </c>
      <c r="E397" s="14">
        <f>((((((((+E398+E399))))))))</f>
        <v>1313.7608199999997</v>
      </c>
    </row>
    <row r="398" spans="1:5" ht="15" x14ac:dyDescent="0.25">
      <c r="A398" s="24"/>
      <c r="B398" s="35" t="s">
        <v>6</v>
      </c>
      <c r="C398" s="16">
        <v>29225.379109999998</v>
      </c>
      <c r="D398" s="16">
        <v>1313.7608199999997</v>
      </c>
      <c r="E398" s="16">
        <v>1313.7608199999997</v>
      </c>
    </row>
    <row r="399" spans="1:5" ht="15" x14ac:dyDescent="0.25">
      <c r="A399" s="24"/>
      <c r="B399" s="35" t="s">
        <v>7</v>
      </c>
      <c r="C399" s="16">
        <v>0</v>
      </c>
      <c r="D399" s="16">
        <v>0</v>
      </c>
      <c r="E399" s="16">
        <v>0</v>
      </c>
    </row>
    <row r="400" spans="1:5" ht="15" x14ac:dyDescent="0.25">
      <c r="A400" s="26" t="s">
        <v>110</v>
      </c>
      <c r="B400" s="10"/>
      <c r="C400" s="11">
        <f>((((+C401+C404+C407+C410))))</f>
        <v>180734.5</v>
      </c>
      <c r="D400" s="11">
        <f t="shared" ref="D400:E400" si="14">((((+D401+D404+D407+D410))))</f>
        <v>58596.981600000014</v>
      </c>
      <c r="E400" s="11">
        <f t="shared" si="14"/>
        <v>21214.873090000001</v>
      </c>
    </row>
    <row r="401" spans="1:5" ht="15" x14ac:dyDescent="0.25">
      <c r="A401" s="25"/>
      <c r="B401" s="13" t="s">
        <v>11</v>
      </c>
      <c r="C401" s="14">
        <f>((((((((+C402+C403))))))))</f>
        <v>105591.7</v>
      </c>
      <c r="D401" s="14">
        <f>((((((((+D402+D403))))))))</f>
        <v>39690.052870000007</v>
      </c>
      <c r="E401" s="14">
        <f>((((((((+E402+E403))))))))</f>
        <v>9688.7234900000003</v>
      </c>
    </row>
    <row r="402" spans="1:5" ht="15" x14ac:dyDescent="0.25">
      <c r="A402" s="24"/>
      <c r="B402" s="35" t="s">
        <v>6</v>
      </c>
      <c r="C402" s="21">
        <v>105591.7</v>
      </c>
      <c r="D402" s="21">
        <v>39690.052870000007</v>
      </c>
      <c r="E402" s="21">
        <v>9688.7234900000003</v>
      </c>
    </row>
    <row r="403" spans="1:5" ht="15" x14ac:dyDescent="0.25">
      <c r="A403" s="24"/>
      <c r="B403" s="35" t="s">
        <v>7</v>
      </c>
      <c r="C403" s="16">
        <v>0</v>
      </c>
      <c r="D403" s="16">
        <v>0</v>
      </c>
      <c r="E403" s="16">
        <v>0</v>
      </c>
    </row>
    <row r="404" spans="1:5" ht="15" x14ac:dyDescent="0.25">
      <c r="A404" s="25"/>
      <c r="B404" s="13" t="s">
        <v>111</v>
      </c>
      <c r="C404" s="14">
        <f>((((((((+C405+C406))))))))</f>
        <v>2041.4</v>
      </c>
      <c r="D404" s="14">
        <f>((((((((+D405+D406))))))))</f>
        <v>325.06934000000001</v>
      </c>
      <c r="E404" s="14">
        <f>((((((((+E405+E406))))))))</f>
        <v>249.63</v>
      </c>
    </row>
    <row r="405" spans="1:5" ht="15" x14ac:dyDescent="0.25">
      <c r="A405" s="24"/>
      <c r="B405" s="35" t="s">
        <v>6</v>
      </c>
      <c r="C405" s="21">
        <v>2041.4</v>
      </c>
      <c r="D405" s="21">
        <v>325.06934000000001</v>
      </c>
      <c r="E405" s="21">
        <v>249.63</v>
      </c>
    </row>
    <row r="406" spans="1:5" ht="15" x14ac:dyDescent="0.25">
      <c r="A406" s="24"/>
      <c r="B406" s="35" t="s">
        <v>7</v>
      </c>
      <c r="C406" s="16">
        <v>0</v>
      </c>
      <c r="D406" s="16">
        <v>0</v>
      </c>
      <c r="E406" s="16">
        <v>0</v>
      </c>
    </row>
    <row r="407" spans="1:5" ht="15" x14ac:dyDescent="0.25">
      <c r="A407" s="25"/>
      <c r="B407" s="13" t="s">
        <v>112</v>
      </c>
      <c r="C407" s="14">
        <f>((((((((+C408+C409))))))))</f>
        <v>72512.899999999994</v>
      </c>
      <c r="D407" s="14">
        <f>((((((((+D408+D409))))))))</f>
        <v>18184.054789999998</v>
      </c>
      <c r="E407" s="14">
        <f>((((((((+E408+E409))))))))</f>
        <v>10918.735000000001</v>
      </c>
    </row>
    <row r="408" spans="1:5" ht="15" x14ac:dyDescent="0.25">
      <c r="A408" s="24"/>
      <c r="B408" s="35" t="s">
        <v>6</v>
      </c>
      <c r="C408" s="21">
        <v>72512.899999999994</v>
      </c>
      <c r="D408" s="21">
        <v>18184.054789999998</v>
      </c>
      <c r="E408" s="21">
        <v>10918.735000000001</v>
      </c>
    </row>
    <row r="409" spans="1:5" ht="15" x14ac:dyDescent="0.25">
      <c r="A409" s="24"/>
      <c r="B409" s="35" t="s">
        <v>7</v>
      </c>
      <c r="C409" s="16">
        <v>0</v>
      </c>
      <c r="D409" s="16">
        <v>0</v>
      </c>
      <c r="E409" s="16">
        <v>0</v>
      </c>
    </row>
    <row r="410" spans="1:5" ht="15" x14ac:dyDescent="0.25">
      <c r="A410" s="25"/>
      <c r="B410" s="13" t="s">
        <v>113</v>
      </c>
      <c r="C410" s="14">
        <f>((((((((+C411+C412))))))))</f>
        <v>588.5</v>
      </c>
      <c r="D410" s="14">
        <f>((((((((+D411+D412))))))))</f>
        <v>397.80459999999999</v>
      </c>
      <c r="E410" s="14">
        <f>((((((((+E411+E412))))))))</f>
        <v>357.78459999999995</v>
      </c>
    </row>
    <row r="411" spans="1:5" ht="15" x14ac:dyDescent="0.25">
      <c r="A411" s="24"/>
      <c r="B411" s="35" t="s">
        <v>6</v>
      </c>
      <c r="C411" s="21">
        <v>588.5</v>
      </c>
      <c r="D411" s="21">
        <v>397.80459999999999</v>
      </c>
      <c r="E411" s="21">
        <v>357.78459999999995</v>
      </c>
    </row>
    <row r="412" spans="1:5" ht="15" x14ac:dyDescent="0.25">
      <c r="A412" s="24"/>
      <c r="B412" s="35" t="s">
        <v>7</v>
      </c>
      <c r="C412" s="16">
        <v>0</v>
      </c>
      <c r="D412" s="16">
        <v>0</v>
      </c>
      <c r="E412" s="16">
        <v>0</v>
      </c>
    </row>
    <row r="413" spans="1:5" ht="15" x14ac:dyDescent="0.25">
      <c r="A413" s="59" t="s">
        <v>114</v>
      </c>
      <c r="B413" s="57"/>
      <c r="C413" s="58">
        <f>((((+C414+C417+C420+C423+C426+C429+C432+C435))))</f>
        <v>7749060.211649999</v>
      </c>
      <c r="D413" s="58">
        <f t="shared" ref="D413:E413" si="15">((((+D414+D417+D420+D423+D426+D429+D432+D435))))</f>
        <v>2232569.9319165959</v>
      </c>
      <c r="E413" s="58">
        <f t="shared" si="15"/>
        <v>1742343.2345720001</v>
      </c>
    </row>
    <row r="414" spans="1:5" ht="15" x14ac:dyDescent="0.25">
      <c r="A414" s="25"/>
      <c r="B414" s="13" t="s">
        <v>11</v>
      </c>
      <c r="C414" s="14">
        <f>((((((((+C415+C416))))))))</f>
        <v>239411.99599000002</v>
      </c>
      <c r="D414" s="14">
        <f>((((((((+D415+D416))))))))</f>
        <v>80690.354389999993</v>
      </c>
      <c r="E414" s="14">
        <f>((((((((+E415+E416))))))))</f>
        <v>80685.71862</v>
      </c>
    </row>
    <row r="415" spans="1:5" ht="15" x14ac:dyDescent="0.25">
      <c r="A415" s="24"/>
      <c r="B415" s="35" t="s">
        <v>6</v>
      </c>
      <c r="C415" s="21">
        <v>98251.705990000017</v>
      </c>
      <c r="D415" s="21">
        <v>35085.594689999998</v>
      </c>
      <c r="E415" s="21">
        <v>35080.958920000005</v>
      </c>
    </row>
    <row r="416" spans="1:5" ht="15" x14ac:dyDescent="0.25">
      <c r="A416" s="24"/>
      <c r="B416" s="35" t="s">
        <v>7</v>
      </c>
      <c r="C416" s="16">
        <v>141160.29</v>
      </c>
      <c r="D416" s="16">
        <v>45604.759700000002</v>
      </c>
      <c r="E416" s="16">
        <v>45604.759700000002</v>
      </c>
    </row>
    <row r="417" spans="1:5" ht="15" x14ac:dyDescent="0.25">
      <c r="A417" s="25"/>
      <c r="B417" s="13" t="s">
        <v>115</v>
      </c>
      <c r="C417" s="14">
        <f>((((((((+C418+C419))))))))</f>
        <v>7151760.9946299996</v>
      </c>
      <c r="D417" s="14">
        <f>((((((((+D418+D419))))))))</f>
        <v>2097565.2534645959</v>
      </c>
      <c r="E417" s="14">
        <f>((((((((+E418+E419))))))))</f>
        <v>1630617.7409600001</v>
      </c>
    </row>
    <row r="418" spans="1:5" ht="15" x14ac:dyDescent="0.25">
      <c r="A418" s="24"/>
      <c r="B418" s="35" t="s">
        <v>6</v>
      </c>
      <c r="C418" s="17">
        <v>2295960.63411</v>
      </c>
      <c r="D418" s="17">
        <v>996292.15156147897</v>
      </c>
      <c r="E418" s="17">
        <v>939821.92051999993</v>
      </c>
    </row>
    <row r="419" spans="1:5" ht="15" x14ac:dyDescent="0.25">
      <c r="A419" s="24"/>
      <c r="B419" s="35" t="s">
        <v>7</v>
      </c>
      <c r="C419" s="17">
        <v>4855800.3605199996</v>
      </c>
      <c r="D419" s="17">
        <v>1101273.1019031168</v>
      </c>
      <c r="E419" s="17">
        <v>690795.82044000016</v>
      </c>
    </row>
    <row r="420" spans="1:5" ht="15" x14ac:dyDescent="0.25">
      <c r="A420" s="25"/>
      <c r="B420" s="13" t="s">
        <v>116</v>
      </c>
      <c r="C420" s="14">
        <f>((((((((+C421+C422))))))))</f>
        <v>41525.733509999998</v>
      </c>
      <c r="D420" s="14">
        <f>((((((((+D421+D422))))))))</f>
        <v>4200</v>
      </c>
      <c r="E420" s="14">
        <f>((((((((+E421+E422))))))))</f>
        <v>2755.0102299999999</v>
      </c>
    </row>
    <row r="421" spans="1:5" ht="15" x14ac:dyDescent="0.25">
      <c r="A421" s="24"/>
      <c r="B421" s="35" t="s">
        <v>6</v>
      </c>
      <c r="C421" s="17">
        <v>41525.733509999998</v>
      </c>
      <c r="D421" s="17">
        <v>4200</v>
      </c>
      <c r="E421" s="17">
        <v>2755.0102299999999</v>
      </c>
    </row>
    <row r="422" spans="1:5" ht="15" x14ac:dyDescent="0.25">
      <c r="A422" s="24"/>
      <c r="B422" s="35" t="s">
        <v>7</v>
      </c>
      <c r="C422" s="17">
        <v>0</v>
      </c>
      <c r="D422" s="17">
        <v>0</v>
      </c>
      <c r="E422" s="17">
        <v>0</v>
      </c>
    </row>
    <row r="423" spans="1:5" ht="15" x14ac:dyDescent="0.25">
      <c r="A423" s="25"/>
      <c r="B423" s="13" t="s">
        <v>117</v>
      </c>
      <c r="C423" s="14">
        <f>((((((((+C424+C425))))))))</f>
        <v>105809.70056</v>
      </c>
      <c r="D423" s="14">
        <f>((((((((+D424+D425))))))))</f>
        <v>10206.737539999998</v>
      </c>
      <c r="E423" s="14">
        <f>((((((((+E424+E425))))))))</f>
        <v>7727.6885400000001</v>
      </c>
    </row>
    <row r="424" spans="1:5" ht="15" x14ac:dyDescent="0.25">
      <c r="A424" s="24"/>
      <c r="B424" s="35" t="s">
        <v>6</v>
      </c>
      <c r="C424" s="17">
        <v>105809.70056</v>
      </c>
      <c r="D424" s="17">
        <v>10206.737539999998</v>
      </c>
      <c r="E424" s="17">
        <v>7727.6885400000001</v>
      </c>
    </row>
    <row r="425" spans="1:5" ht="15" x14ac:dyDescent="0.25">
      <c r="A425" s="24"/>
      <c r="B425" s="35" t="s">
        <v>7</v>
      </c>
      <c r="C425" s="17">
        <v>0</v>
      </c>
      <c r="D425" s="17">
        <v>0</v>
      </c>
      <c r="E425" s="17">
        <v>0</v>
      </c>
    </row>
    <row r="426" spans="1:5" ht="15" x14ac:dyDescent="0.25">
      <c r="A426" s="25"/>
      <c r="B426" s="13" t="s">
        <v>118</v>
      </c>
      <c r="C426" s="14">
        <f>((((((((+C427+C428))))))))</f>
        <v>29566.493999999999</v>
      </c>
      <c r="D426" s="14">
        <f>((((((((+D427+D428))))))))</f>
        <v>5900.35</v>
      </c>
      <c r="E426" s="14">
        <f>((((((((+E427+E428))))))))</f>
        <v>5898.9380000000001</v>
      </c>
    </row>
    <row r="427" spans="1:5" ht="15" x14ac:dyDescent="0.25">
      <c r="A427" s="24"/>
      <c r="B427" s="35" t="s">
        <v>6</v>
      </c>
      <c r="C427" s="17">
        <v>29566.493999999999</v>
      </c>
      <c r="D427" s="17">
        <v>5900.35</v>
      </c>
      <c r="E427" s="17">
        <v>5898.9380000000001</v>
      </c>
    </row>
    <row r="428" spans="1:5" ht="15" x14ac:dyDescent="0.25">
      <c r="A428" s="24"/>
      <c r="B428" s="35" t="s">
        <v>7</v>
      </c>
      <c r="C428" s="17">
        <v>0</v>
      </c>
      <c r="D428" s="17">
        <v>0</v>
      </c>
      <c r="E428" s="17">
        <v>0</v>
      </c>
    </row>
    <row r="429" spans="1:5" ht="15" x14ac:dyDescent="0.25">
      <c r="A429" s="25"/>
      <c r="B429" s="13" t="s">
        <v>119</v>
      </c>
      <c r="C429" s="14">
        <f>((((((((+C430+C431))))))))</f>
        <v>165348.35665</v>
      </c>
      <c r="D429" s="14">
        <f>((((((((+D430+D431))))))))</f>
        <v>31452.427689999986</v>
      </c>
      <c r="E429" s="14">
        <f>((((((((+E430+E431))))))))</f>
        <v>12103.329389999992</v>
      </c>
    </row>
    <row r="430" spans="1:5" ht="15" x14ac:dyDescent="0.25">
      <c r="A430" s="24"/>
      <c r="B430" s="35" t="s">
        <v>6</v>
      </c>
      <c r="C430" s="17">
        <v>165348.35665</v>
      </c>
      <c r="D430" s="17">
        <v>31452.427689999986</v>
      </c>
      <c r="E430" s="17">
        <v>12103.329389999992</v>
      </c>
    </row>
    <row r="431" spans="1:5" ht="15" x14ac:dyDescent="0.25">
      <c r="A431" s="24"/>
      <c r="B431" s="35" t="s">
        <v>7</v>
      </c>
      <c r="C431" s="17">
        <v>0</v>
      </c>
      <c r="D431" s="17">
        <v>0</v>
      </c>
      <c r="E431" s="17">
        <v>0</v>
      </c>
    </row>
    <row r="432" spans="1:5" ht="15" x14ac:dyDescent="0.25">
      <c r="A432" s="25"/>
      <c r="B432" s="13" t="s">
        <v>120</v>
      </c>
      <c r="C432" s="14">
        <f>((((((((+C433+C434))))))))</f>
        <v>2799.9362900000001</v>
      </c>
      <c r="D432" s="14">
        <f>((((((((+D433+D434))))))))</f>
        <v>712.42103199999997</v>
      </c>
      <c r="E432" s="14">
        <f>((((((((+E433+E434))))))))</f>
        <v>712.42103199999997</v>
      </c>
    </row>
    <row r="433" spans="1:5" ht="15" x14ac:dyDescent="0.25">
      <c r="A433" s="24"/>
      <c r="B433" s="35" t="s">
        <v>6</v>
      </c>
      <c r="C433" s="17">
        <v>2799.9362900000001</v>
      </c>
      <c r="D433" s="17">
        <v>712.42103199999997</v>
      </c>
      <c r="E433" s="17">
        <v>712.42103199999997</v>
      </c>
    </row>
    <row r="434" spans="1:5" ht="15" x14ac:dyDescent="0.25">
      <c r="A434" s="24"/>
      <c r="B434" s="35" t="s">
        <v>7</v>
      </c>
      <c r="C434" s="17">
        <v>0</v>
      </c>
      <c r="D434" s="17">
        <v>0</v>
      </c>
      <c r="E434" s="17">
        <v>0</v>
      </c>
    </row>
    <row r="435" spans="1:5" ht="15" x14ac:dyDescent="0.25">
      <c r="A435" s="25"/>
      <c r="B435" s="13" t="s">
        <v>121</v>
      </c>
      <c r="C435" s="14">
        <f>((((((((+C436+C437))))))))</f>
        <v>12837.000019999999</v>
      </c>
      <c r="D435" s="14">
        <f>((((((((+D436+D437))))))))</f>
        <v>1842.3877999999997</v>
      </c>
      <c r="E435" s="14">
        <f>((((((((+E436+E437))))))))</f>
        <v>1842.3877999999997</v>
      </c>
    </row>
    <row r="436" spans="1:5" ht="15" x14ac:dyDescent="0.25">
      <c r="A436" s="24"/>
      <c r="B436" s="35" t="s">
        <v>6</v>
      </c>
      <c r="C436" s="17">
        <v>12837.000019999999</v>
      </c>
      <c r="D436" s="17">
        <v>1842.3877999999997</v>
      </c>
      <c r="E436" s="17">
        <v>1842.3877999999997</v>
      </c>
    </row>
    <row r="437" spans="1:5" ht="15" x14ac:dyDescent="0.25">
      <c r="A437" s="24"/>
      <c r="B437" s="35" t="s">
        <v>7</v>
      </c>
      <c r="C437" s="17">
        <v>0</v>
      </c>
      <c r="D437" s="17">
        <v>0</v>
      </c>
      <c r="E437" s="17">
        <v>0</v>
      </c>
    </row>
    <row r="438" spans="1:5" ht="15" x14ac:dyDescent="0.25">
      <c r="A438" s="26" t="s">
        <v>122</v>
      </c>
      <c r="B438" s="10"/>
      <c r="C438" s="11">
        <f>(+C439+C442+C445+C448+C451+C454+C457+C460)</f>
        <v>5347407.9000000004</v>
      </c>
      <c r="D438" s="11">
        <f t="shared" ref="D438:E438" si="16">(+D439+D442+D445+D448+D451+D454+D457+D460)</f>
        <v>874968.28535000014</v>
      </c>
      <c r="E438" s="11">
        <f t="shared" si="16"/>
        <v>361234.46229199989</v>
      </c>
    </row>
    <row r="439" spans="1:5" ht="15" x14ac:dyDescent="0.25">
      <c r="A439" s="25"/>
      <c r="B439" s="13" t="s">
        <v>11</v>
      </c>
      <c r="C439" s="14">
        <f>((((((((+C440+C441))))))))</f>
        <v>39148.199999999997</v>
      </c>
      <c r="D439" s="14">
        <f>((((((((+D440+D441))))))))</f>
        <v>2271.4849800000002</v>
      </c>
      <c r="E439" s="14">
        <f>((((((((+E440+E441))))))))</f>
        <v>1274.417852</v>
      </c>
    </row>
    <row r="440" spans="1:5" ht="15" x14ac:dyDescent="0.25">
      <c r="A440" s="24"/>
      <c r="B440" s="35" t="s">
        <v>6</v>
      </c>
      <c r="C440" s="54">
        <v>39148.199999999997</v>
      </c>
      <c r="D440" s="55">
        <v>2271.4849800000002</v>
      </c>
      <c r="E440" s="55">
        <v>1274.417852</v>
      </c>
    </row>
    <row r="441" spans="1:5" ht="15" x14ac:dyDescent="0.25">
      <c r="A441" s="24"/>
      <c r="B441" s="35" t="s">
        <v>7</v>
      </c>
      <c r="C441" s="16">
        <v>0</v>
      </c>
      <c r="D441" s="16">
        <v>0</v>
      </c>
      <c r="E441" s="16">
        <v>0</v>
      </c>
    </row>
    <row r="442" spans="1:5" ht="15" x14ac:dyDescent="0.25">
      <c r="A442" s="25"/>
      <c r="B442" s="13" t="s">
        <v>123</v>
      </c>
      <c r="C442" s="14">
        <f>((((((((+C443+C444))))))))</f>
        <v>39148.199999999997</v>
      </c>
      <c r="D442" s="14">
        <f>((((((((+D443+D444))))))))</f>
        <v>378.58812000000006</v>
      </c>
      <c r="E442" s="14">
        <f>((((((((+E443+E444))))))))</f>
        <v>362.10669000000001</v>
      </c>
    </row>
    <row r="443" spans="1:5" ht="15" x14ac:dyDescent="0.25">
      <c r="A443" s="24"/>
      <c r="B443" s="35" t="s">
        <v>6</v>
      </c>
      <c r="C443" s="17">
        <v>39148.199999999997</v>
      </c>
      <c r="D443" s="16">
        <v>378.58812000000006</v>
      </c>
      <c r="E443" s="16">
        <v>362.10669000000001</v>
      </c>
    </row>
    <row r="444" spans="1:5" ht="15" x14ac:dyDescent="0.25">
      <c r="A444" s="24"/>
      <c r="B444" s="35" t="s">
        <v>7</v>
      </c>
      <c r="C444" s="16">
        <v>0</v>
      </c>
      <c r="D444" s="16">
        <v>0</v>
      </c>
      <c r="E444" s="16">
        <v>0</v>
      </c>
    </row>
    <row r="445" spans="1:5" ht="15" x14ac:dyDescent="0.25">
      <c r="A445" s="25"/>
      <c r="B445" s="13" t="s">
        <v>124</v>
      </c>
      <c r="C445" s="14">
        <f>((((((((+C446+C447))))))))</f>
        <v>342041.2</v>
      </c>
      <c r="D445" s="14">
        <f>((((((((+D446+D447))))))))</f>
        <v>342041.21333</v>
      </c>
      <c r="E445" s="14">
        <f>((((((((+E446+E447))))))))</f>
        <v>35178.535929999947</v>
      </c>
    </row>
    <row r="446" spans="1:5" ht="15" x14ac:dyDescent="0.25">
      <c r="A446" s="24"/>
      <c r="B446" s="35" t="s">
        <v>6</v>
      </c>
      <c r="C446" s="16">
        <v>342041.2</v>
      </c>
      <c r="D446" s="16">
        <v>342041.21333</v>
      </c>
      <c r="E446" s="16">
        <v>35178.535929999947</v>
      </c>
    </row>
    <row r="447" spans="1:5" ht="15" x14ac:dyDescent="0.25">
      <c r="A447" s="24"/>
      <c r="B447" s="35" t="s">
        <v>7</v>
      </c>
      <c r="C447" s="16">
        <v>0</v>
      </c>
      <c r="D447" s="16">
        <v>0</v>
      </c>
      <c r="E447" s="16">
        <v>0</v>
      </c>
    </row>
    <row r="448" spans="1:5" ht="15" x14ac:dyDescent="0.25">
      <c r="A448" s="25"/>
      <c r="B448" s="13" t="s">
        <v>125</v>
      </c>
      <c r="C448" s="14">
        <f>((((((((+C449+C450))))))))</f>
        <v>2982073.8</v>
      </c>
      <c r="D448" s="14">
        <f>((((((((+D449+D450))))))))</f>
        <v>58335.476999999999</v>
      </c>
      <c r="E448" s="14">
        <f>((((((((+E449+E450))))))))</f>
        <v>58335.476999999999</v>
      </c>
    </row>
    <row r="449" spans="1:5" ht="15" x14ac:dyDescent="0.25">
      <c r="A449" s="24"/>
      <c r="B449" s="35" t="s">
        <v>6</v>
      </c>
      <c r="C449" s="16">
        <v>2982073.8</v>
      </c>
      <c r="D449" s="16">
        <v>58335.476999999999</v>
      </c>
      <c r="E449" s="16">
        <v>58335.476999999999</v>
      </c>
    </row>
    <row r="450" spans="1:5" ht="15" x14ac:dyDescent="0.25">
      <c r="A450" s="24"/>
      <c r="B450" s="35" t="s">
        <v>7</v>
      </c>
      <c r="C450" s="16">
        <v>0</v>
      </c>
      <c r="D450" s="16">
        <v>0</v>
      </c>
      <c r="E450" s="16">
        <v>0</v>
      </c>
    </row>
    <row r="451" spans="1:5" ht="15" x14ac:dyDescent="0.25">
      <c r="A451" s="25"/>
      <c r="B451" s="13" t="s">
        <v>126</v>
      </c>
      <c r="C451" s="14">
        <f>((((((((+C452+C453))))))))</f>
        <v>579.20000000000005</v>
      </c>
      <c r="D451" s="14">
        <f>((((((((+D452+D453))))))))</f>
        <v>579.20000000000005</v>
      </c>
      <c r="E451" s="14">
        <f>((((((((+E452+E453))))))))</f>
        <v>408.09100000000001</v>
      </c>
    </row>
    <row r="452" spans="1:5" ht="15" x14ac:dyDescent="0.25">
      <c r="A452" s="24"/>
      <c r="B452" s="35" t="s">
        <v>6</v>
      </c>
      <c r="C452" s="16">
        <v>579.20000000000005</v>
      </c>
      <c r="D452" s="16">
        <v>579.20000000000005</v>
      </c>
      <c r="E452" s="16">
        <v>408.09100000000001</v>
      </c>
    </row>
    <row r="453" spans="1:5" ht="15" x14ac:dyDescent="0.25">
      <c r="A453" s="24"/>
      <c r="B453" s="35" t="s">
        <v>7</v>
      </c>
      <c r="C453" s="16">
        <v>0</v>
      </c>
      <c r="D453" s="16">
        <v>0</v>
      </c>
      <c r="E453" s="16">
        <v>0</v>
      </c>
    </row>
    <row r="454" spans="1:5" ht="15" x14ac:dyDescent="0.25">
      <c r="A454" s="25"/>
      <c r="B454" s="13" t="s">
        <v>127</v>
      </c>
      <c r="C454" s="14">
        <f>((((((((+C455+C456))))))))</f>
        <v>346240.5</v>
      </c>
      <c r="D454" s="14">
        <f>((((((((+D455+D456))))))))</f>
        <v>75405.964999999997</v>
      </c>
      <c r="E454" s="14">
        <f>((((((((+E455+E456))))))))</f>
        <v>35984.654000000002</v>
      </c>
    </row>
    <row r="455" spans="1:5" ht="15" x14ac:dyDescent="0.25">
      <c r="A455" s="24"/>
      <c r="B455" s="35" t="s">
        <v>6</v>
      </c>
      <c r="C455" s="16">
        <v>346240.5</v>
      </c>
      <c r="D455" s="16">
        <v>75405.964999999997</v>
      </c>
      <c r="E455" s="16">
        <v>35984.654000000002</v>
      </c>
    </row>
    <row r="456" spans="1:5" ht="15" x14ac:dyDescent="0.25">
      <c r="A456" s="24"/>
      <c r="B456" s="35" t="s">
        <v>7</v>
      </c>
      <c r="C456" s="16">
        <v>0</v>
      </c>
      <c r="D456" s="16">
        <v>0</v>
      </c>
      <c r="E456" s="16">
        <v>0</v>
      </c>
    </row>
    <row r="457" spans="1:5" ht="15" x14ac:dyDescent="0.25">
      <c r="A457" s="25"/>
      <c r="B457" s="13" t="s">
        <v>128</v>
      </c>
      <c r="C457" s="14">
        <f>((((((((+C458+C459))))))))</f>
        <v>1574125.7999999998</v>
      </c>
      <c r="D457" s="14">
        <f>((((((((+D458+D459))))))))</f>
        <v>395638.73092000012</v>
      </c>
      <c r="E457" s="14">
        <f>((((((((+E458+E459))))))))</f>
        <v>229373.55381999997</v>
      </c>
    </row>
    <row r="458" spans="1:5" ht="15" x14ac:dyDescent="0.25">
      <c r="A458" s="24"/>
      <c r="B458" s="35" t="s">
        <v>6</v>
      </c>
      <c r="C458" s="16">
        <v>558935.19999999995</v>
      </c>
      <c r="D458" s="16">
        <v>288783.57134000014</v>
      </c>
      <c r="E458" s="16">
        <v>178083.43592999998</v>
      </c>
    </row>
    <row r="459" spans="1:5" ht="15" x14ac:dyDescent="0.25">
      <c r="A459" s="24"/>
      <c r="B459" s="35" t="s">
        <v>7</v>
      </c>
      <c r="C459" s="16">
        <v>1015190.6</v>
      </c>
      <c r="D459" s="16">
        <v>106855.15957999996</v>
      </c>
      <c r="E459" s="16">
        <v>51290.117890000001</v>
      </c>
    </row>
    <row r="460" spans="1:5" ht="15" x14ac:dyDescent="0.25">
      <c r="A460" s="25"/>
      <c r="B460" s="13" t="s">
        <v>215</v>
      </c>
      <c r="C460" s="14">
        <f>((((((((+C461+C462))))))))</f>
        <v>24051</v>
      </c>
      <c r="D460" s="14">
        <f>((((((((+D461+D462))))))))</f>
        <v>317.62599999999998</v>
      </c>
      <c r="E460" s="14">
        <f>((((((((+E461+E462))))))))</f>
        <v>317.62599999999998</v>
      </c>
    </row>
    <row r="461" spans="1:5" ht="15" x14ac:dyDescent="0.25">
      <c r="A461" s="24"/>
      <c r="B461" s="35" t="s">
        <v>6</v>
      </c>
      <c r="C461" s="16">
        <v>5051</v>
      </c>
      <c r="D461" s="16">
        <v>317.62599999999998</v>
      </c>
      <c r="E461" s="16">
        <v>317.62599999999998</v>
      </c>
    </row>
    <row r="462" spans="1:5" ht="15" x14ac:dyDescent="0.25">
      <c r="A462" s="24"/>
      <c r="B462" s="35" t="s">
        <v>7</v>
      </c>
      <c r="C462" s="16">
        <v>19000</v>
      </c>
      <c r="D462" s="16">
        <v>0</v>
      </c>
      <c r="E462" s="16">
        <v>0</v>
      </c>
    </row>
    <row r="463" spans="1:5" ht="15" x14ac:dyDescent="0.25">
      <c r="A463" s="26" t="s">
        <v>191</v>
      </c>
      <c r="B463" s="10"/>
      <c r="C463" s="11">
        <f>(+C464+C467+C470+C473+C476+C479+C482)</f>
        <v>424492.34659999999</v>
      </c>
      <c r="D463" s="11">
        <f t="shared" ref="D463:E463" si="17">(+D464+D467+D470+D473+D476+D479+D482)</f>
        <v>102922</v>
      </c>
      <c r="E463" s="11">
        <f t="shared" si="17"/>
        <v>83810.877000000008</v>
      </c>
    </row>
    <row r="464" spans="1:5" ht="15" x14ac:dyDescent="0.25">
      <c r="A464" s="45"/>
      <c r="B464" s="42" t="s">
        <v>11</v>
      </c>
      <c r="C464" s="43">
        <f>((((((((+C465+C466))))))))</f>
        <v>330557.43800000002</v>
      </c>
      <c r="D464" s="43">
        <f>((((((((+D465+D466))))))))</f>
        <v>78149.736999999994</v>
      </c>
      <c r="E464" s="43">
        <f>((((((((+E465+E466))))))))</f>
        <v>68814.422999999995</v>
      </c>
    </row>
    <row r="465" spans="1:5" ht="15" x14ac:dyDescent="0.25">
      <c r="A465" s="24"/>
      <c r="B465" s="35" t="s">
        <v>6</v>
      </c>
      <c r="C465" s="16">
        <v>330557.43800000002</v>
      </c>
      <c r="D465" s="16">
        <v>78149.736999999994</v>
      </c>
      <c r="E465" s="16">
        <v>68814.422999999995</v>
      </c>
    </row>
    <row r="466" spans="1:5" ht="15" x14ac:dyDescent="0.25">
      <c r="A466" s="24"/>
      <c r="B466" s="35" t="s">
        <v>7</v>
      </c>
      <c r="C466" s="16">
        <v>0</v>
      </c>
      <c r="D466" s="16">
        <v>0</v>
      </c>
      <c r="E466" s="16">
        <v>0</v>
      </c>
    </row>
    <row r="467" spans="1:5" ht="15" x14ac:dyDescent="0.25">
      <c r="A467" s="25"/>
      <c r="B467" s="13" t="s">
        <v>129</v>
      </c>
      <c r="C467" s="14">
        <f>((((((((+C468+C469))))))))</f>
        <v>5360.4220900000009</v>
      </c>
      <c r="D467" s="14">
        <f>((((((((+D468+D469))))))))</f>
        <v>5360.4</v>
      </c>
      <c r="E467" s="14">
        <f>((((((((+E468+E469))))))))</f>
        <v>1220.952</v>
      </c>
    </row>
    <row r="468" spans="1:5" ht="15" x14ac:dyDescent="0.25">
      <c r="A468" s="24"/>
      <c r="B468" s="35" t="s">
        <v>6</v>
      </c>
      <c r="C468" s="16">
        <v>5360.4220900000009</v>
      </c>
      <c r="D468" s="16">
        <v>5360.4</v>
      </c>
      <c r="E468" s="16">
        <v>1220.952</v>
      </c>
    </row>
    <row r="469" spans="1:5" ht="15" x14ac:dyDescent="0.25">
      <c r="A469" s="24"/>
      <c r="B469" s="35" t="s">
        <v>7</v>
      </c>
      <c r="C469" s="16">
        <v>0</v>
      </c>
      <c r="D469" s="16">
        <v>0</v>
      </c>
      <c r="E469" s="16">
        <v>0</v>
      </c>
    </row>
    <row r="470" spans="1:5" ht="15" x14ac:dyDescent="0.25">
      <c r="A470" s="25"/>
      <c r="B470" s="13" t="s">
        <v>130</v>
      </c>
      <c r="C470" s="14">
        <f>((((((((+C471+C472))))))))</f>
        <v>80333.542169999986</v>
      </c>
      <c r="D470" s="14">
        <f>((((((((+D471+D472))))))))</f>
        <v>17087.29</v>
      </c>
      <c r="E470" s="14">
        <f>((((((((+E471+E472))))))))</f>
        <v>11906.088</v>
      </c>
    </row>
    <row r="471" spans="1:5" ht="15" x14ac:dyDescent="0.25">
      <c r="A471" s="24"/>
      <c r="B471" s="35" t="s">
        <v>6</v>
      </c>
      <c r="C471" s="16">
        <v>80333.542169999986</v>
      </c>
      <c r="D471" s="16">
        <v>17087.29</v>
      </c>
      <c r="E471" s="16">
        <v>11906.088</v>
      </c>
    </row>
    <row r="472" spans="1:5" ht="15" x14ac:dyDescent="0.25">
      <c r="A472" s="24"/>
      <c r="B472" s="35" t="s">
        <v>7</v>
      </c>
      <c r="C472" s="16">
        <v>0</v>
      </c>
      <c r="D472" s="16">
        <v>0</v>
      </c>
      <c r="E472" s="16">
        <v>0</v>
      </c>
    </row>
    <row r="473" spans="1:5" ht="25.5" x14ac:dyDescent="0.25">
      <c r="A473" s="25"/>
      <c r="B473" s="13" t="s">
        <v>133</v>
      </c>
      <c r="C473" s="14">
        <f>((((((((+C474+C475))))))))</f>
        <v>211.899</v>
      </c>
      <c r="D473" s="14">
        <f>((((((((+D474+D475))))))))</f>
        <v>211.9</v>
      </c>
      <c r="E473" s="14">
        <f>((((((((+E474+E475))))))))</f>
        <v>0</v>
      </c>
    </row>
    <row r="474" spans="1:5" ht="15" x14ac:dyDescent="0.25">
      <c r="A474" s="24"/>
      <c r="B474" s="35" t="s">
        <v>6</v>
      </c>
      <c r="C474" s="16">
        <v>211.899</v>
      </c>
      <c r="D474" s="16">
        <v>211.9</v>
      </c>
      <c r="E474" s="16">
        <v>0</v>
      </c>
    </row>
    <row r="475" spans="1:5" ht="15" x14ac:dyDescent="0.25">
      <c r="A475" s="24"/>
      <c r="B475" s="35" t="s">
        <v>7</v>
      </c>
      <c r="C475" s="16">
        <v>0</v>
      </c>
      <c r="D475" s="16">
        <v>0</v>
      </c>
      <c r="E475" s="16">
        <v>0</v>
      </c>
    </row>
    <row r="476" spans="1:5" ht="15" x14ac:dyDescent="0.25">
      <c r="A476" s="25"/>
      <c r="B476" s="13" t="s">
        <v>177</v>
      </c>
      <c r="C476" s="14">
        <f>((((((((+C477+C478))))))))</f>
        <v>1904.5550000000001</v>
      </c>
      <c r="D476" s="14">
        <f>((((((((+D477+D478))))))))</f>
        <v>1115.6949999999999</v>
      </c>
      <c r="E476" s="14">
        <f>((((((((+E477+E478))))))))</f>
        <v>875.33699999999999</v>
      </c>
    </row>
    <row r="477" spans="1:5" ht="15" x14ac:dyDescent="0.25">
      <c r="A477" s="24"/>
      <c r="B477" s="35" t="s">
        <v>6</v>
      </c>
      <c r="C477" s="16">
        <v>1904.5550000000001</v>
      </c>
      <c r="D477" s="16">
        <v>1115.6949999999999</v>
      </c>
      <c r="E477" s="16">
        <v>875.33699999999999</v>
      </c>
    </row>
    <row r="478" spans="1:5" ht="15" x14ac:dyDescent="0.25">
      <c r="A478" s="24"/>
      <c r="B478" s="35" t="s">
        <v>7</v>
      </c>
      <c r="C478" s="16">
        <v>0</v>
      </c>
      <c r="D478" s="16">
        <v>0</v>
      </c>
      <c r="E478" s="16">
        <v>0</v>
      </c>
    </row>
    <row r="479" spans="1:5" ht="15" x14ac:dyDescent="0.25">
      <c r="A479" s="25"/>
      <c r="B479" s="13" t="s">
        <v>183</v>
      </c>
      <c r="C479" s="14">
        <f>((((((((+C480+C481))))))))</f>
        <v>586.15300000000002</v>
      </c>
      <c r="D479" s="14">
        <f>((((((((+D480+D481))))))))</f>
        <v>146.762</v>
      </c>
      <c r="E479" s="14">
        <f>((((((((+E480+E481))))))))</f>
        <v>143.86099999999999</v>
      </c>
    </row>
    <row r="480" spans="1:5" ht="15" x14ac:dyDescent="0.25">
      <c r="A480" s="24"/>
      <c r="B480" s="35" t="s">
        <v>6</v>
      </c>
      <c r="C480" s="16">
        <v>586.15300000000002</v>
      </c>
      <c r="D480" s="16">
        <v>146.762</v>
      </c>
      <c r="E480" s="16">
        <v>143.86099999999999</v>
      </c>
    </row>
    <row r="481" spans="1:5" ht="15" x14ac:dyDescent="0.25">
      <c r="A481" s="24"/>
      <c r="B481" s="35" t="s">
        <v>7</v>
      </c>
      <c r="C481" s="16">
        <v>0</v>
      </c>
      <c r="D481" s="16">
        <v>0</v>
      </c>
      <c r="E481" s="16">
        <v>0</v>
      </c>
    </row>
    <row r="482" spans="1:5" ht="15" x14ac:dyDescent="0.25">
      <c r="A482" s="25"/>
      <c r="B482" s="13" t="s">
        <v>213</v>
      </c>
      <c r="C482" s="14">
        <f>((((((((+C483+C484))))))))</f>
        <v>5538.33734</v>
      </c>
      <c r="D482" s="14">
        <f>((((((((+D483+D484))))))))</f>
        <v>850.21600000000001</v>
      </c>
      <c r="E482" s="14">
        <f>((((((((+E483+E484))))))))</f>
        <v>850.21600000000001</v>
      </c>
    </row>
    <row r="483" spans="1:5" ht="15" x14ac:dyDescent="0.25">
      <c r="A483" s="24"/>
      <c r="B483" s="35" t="s">
        <v>6</v>
      </c>
      <c r="C483" s="16">
        <v>5538.33734</v>
      </c>
      <c r="D483" s="16">
        <v>850.21600000000001</v>
      </c>
      <c r="E483" s="16">
        <v>850.21600000000001</v>
      </c>
    </row>
    <row r="484" spans="1:5" ht="15" x14ac:dyDescent="0.25">
      <c r="A484" s="24"/>
      <c r="B484" s="35" t="s">
        <v>7</v>
      </c>
      <c r="C484" s="16">
        <v>0</v>
      </c>
      <c r="D484" s="16">
        <v>0</v>
      </c>
      <c r="E484" s="16">
        <v>0</v>
      </c>
    </row>
    <row r="485" spans="1:5" ht="15" x14ac:dyDescent="0.25">
      <c r="A485" s="26" t="s">
        <v>134</v>
      </c>
      <c r="B485" s="10"/>
      <c r="C485" s="11">
        <f>(+C486)</f>
        <v>455244.57299999997</v>
      </c>
      <c r="D485" s="11">
        <f t="shared" ref="D485:E485" si="18">(+D486)</f>
        <v>455244.57299999997</v>
      </c>
      <c r="E485" s="11">
        <f t="shared" si="18"/>
        <v>166202.17199999999</v>
      </c>
    </row>
    <row r="486" spans="1:5" ht="15" x14ac:dyDescent="0.25">
      <c r="A486" s="25"/>
      <c r="B486" s="13" t="s">
        <v>11</v>
      </c>
      <c r="C486" s="14">
        <f>((((((((+C487+C488))))))))</f>
        <v>455244.57299999997</v>
      </c>
      <c r="D486" s="14">
        <f>((((((((+D487+D488))))))))</f>
        <v>455244.57299999997</v>
      </c>
      <c r="E486" s="14">
        <f>((((((((+E487+E488))))))))</f>
        <v>166202.17199999999</v>
      </c>
    </row>
    <row r="487" spans="1:5" ht="15" x14ac:dyDescent="0.25">
      <c r="A487" s="24"/>
      <c r="B487" s="35" t="s">
        <v>6</v>
      </c>
      <c r="C487" s="16">
        <v>455244.57299999997</v>
      </c>
      <c r="D487" s="16">
        <v>455244.57299999997</v>
      </c>
      <c r="E487" s="16">
        <v>166202.17199999999</v>
      </c>
    </row>
    <row r="488" spans="1:5" ht="15" x14ac:dyDescent="0.25">
      <c r="A488" s="24"/>
      <c r="B488" s="35" t="s">
        <v>7</v>
      </c>
      <c r="C488" s="16">
        <v>0</v>
      </c>
      <c r="D488" s="16">
        <v>0</v>
      </c>
      <c r="E488" s="16">
        <v>0</v>
      </c>
    </row>
    <row r="489" spans="1:5" ht="24" customHeight="1" x14ac:dyDescent="0.25">
      <c r="A489" s="62" t="s">
        <v>135</v>
      </c>
      <c r="B489" s="62"/>
      <c r="C489" s="14">
        <f>(+C490)</f>
        <v>474964.75711000001</v>
      </c>
      <c r="D489" s="14">
        <f t="shared" ref="D489:E489" si="19">(+D490)</f>
        <v>115545.79881643636</v>
      </c>
      <c r="E489" s="14">
        <f t="shared" si="19"/>
        <v>73170.236170000004</v>
      </c>
    </row>
    <row r="490" spans="1:5" ht="15" x14ac:dyDescent="0.25">
      <c r="A490" s="25"/>
      <c r="B490" s="13" t="s">
        <v>11</v>
      </c>
      <c r="C490" s="14">
        <f>((((((((+C491+C492))))))))</f>
        <v>474964.75711000001</v>
      </c>
      <c r="D490" s="14">
        <f>((((((((+D491+D492))))))))</f>
        <v>115545.79881643636</v>
      </c>
      <c r="E490" s="14">
        <f>((((((((+E491+E492))))))))</f>
        <v>73170.236170000004</v>
      </c>
    </row>
    <row r="491" spans="1:5" ht="15" customHeight="1" x14ac:dyDescent="0.25">
      <c r="A491" s="24"/>
      <c r="B491" s="35" t="s">
        <v>6</v>
      </c>
      <c r="C491" s="16">
        <v>474964.75711000001</v>
      </c>
      <c r="D491" s="16">
        <v>115545.79881643636</v>
      </c>
      <c r="E491" s="16">
        <v>73170.236170000004</v>
      </c>
    </row>
    <row r="492" spans="1:5" ht="15" x14ac:dyDescent="0.25">
      <c r="A492" s="24"/>
      <c r="B492" s="35" t="s">
        <v>7</v>
      </c>
      <c r="C492" s="16">
        <v>0</v>
      </c>
      <c r="D492" s="16">
        <v>0</v>
      </c>
      <c r="E492" s="16">
        <v>0</v>
      </c>
    </row>
    <row r="493" spans="1:5" ht="15" x14ac:dyDescent="0.25">
      <c r="A493" s="25" t="s">
        <v>136</v>
      </c>
      <c r="B493" s="13"/>
      <c r="C493" s="14">
        <f>((((+C494))))</f>
        <v>8197.5903899999994</v>
      </c>
      <c r="D493" s="14">
        <f t="shared" ref="D493:E493" si="20">((((+D494))))</f>
        <v>8197.5903899999994</v>
      </c>
      <c r="E493" s="14">
        <f t="shared" si="20"/>
        <v>7538.9372000000012</v>
      </c>
    </row>
    <row r="494" spans="1:5" ht="15" x14ac:dyDescent="0.25">
      <c r="A494" s="25"/>
      <c r="B494" s="13" t="s">
        <v>11</v>
      </c>
      <c r="C494" s="14">
        <f>((((((((+C495+C496))))))))</f>
        <v>8197.5903899999994</v>
      </c>
      <c r="D494" s="14">
        <f>((((((((+D495+D496))))))))</f>
        <v>8197.5903899999994</v>
      </c>
      <c r="E494" s="14">
        <f>((((((((+E495+E496))))))))</f>
        <v>7538.9372000000012</v>
      </c>
    </row>
    <row r="495" spans="1:5" ht="15" x14ac:dyDescent="0.25">
      <c r="A495" s="24"/>
      <c r="B495" s="35" t="s">
        <v>6</v>
      </c>
      <c r="C495" s="16">
        <v>8197.5903899999994</v>
      </c>
      <c r="D495" s="16">
        <v>8197.5903899999994</v>
      </c>
      <c r="E495" s="16">
        <v>7538.9372000000012</v>
      </c>
    </row>
    <row r="496" spans="1:5" ht="15" x14ac:dyDescent="0.25">
      <c r="A496" s="24"/>
      <c r="B496" s="35" t="s">
        <v>7</v>
      </c>
      <c r="C496" s="16">
        <v>0</v>
      </c>
      <c r="D496" s="16">
        <v>0</v>
      </c>
      <c r="E496" s="16">
        <v>0</v>
      </c>
    </row>
    <row r="497" spans="1:5" ht="15" x14ac:dyDescent="0.25">
      <c r="A497" s="26" t="s">
        <v>137</v>
      </c>
      <c r="B497" s="10"/>
      <c r="C497" s="11">
        <f>((((+C498))))</f>
        <v>42906.8</v>
      </c>
      <c r="D497" s="11">
        <f t="shared" ref="D497:E497" si="21">((((+D498))))</f>
        <v>10460.5010728</v>
      </c>
      <c r="E497" s="11">
        <f t="shared" si="21"/>
        <v>8544.2042727999997</v>
      </c>
    </row>
    <row r="498" spans="1:5" ht="15" x14ac:dyDescent="0.25">
      <c r="A498" s="25"/>
      <c r="B498" s="13" t="s">
        <v>11</v>
      </c>
      <c r="C498" s="14">
        <f>((((((((+C499+C500))))))))</f>
        <v>42906.8</v>
      </c>
      <c r="D498" s="14">
        <f>((((((((+D499+D500))))))))</f>
        <v>10460.5010728</v>
      </c>
      <c r="E498" s="14">
        <f>((((((((+E499+E500))))))))</f>
        <v>8544.2042727999997</v>
      </c>
    </row>
    <row r="499" spans="1:5" ht="15" x14ac:dyDescent="0.25">
      <c r="A499" s="24"/>
      <c r="B499" s="35" t="s">
        <v>6</v>
      </c>
      <c r="C499" s="16">
        <v>42906.8</v>
      </c>
      <c r="D499" s="16">
        <v>10460.5010728</v>
      </c>
      <c r="E499" s="16">
        <v>8544.2042727999997</v>
      </c>
    </row>
    <row r="500" spans="1:5" ht="15" x14ac:dyDescent="0.25">
      <c r="A500" s="24"/>
      <c r="B500" s="35" t="s">
        <v>7</v>
      </c>
      <c r="C500" s="16">
        <v>0</v>
      </c>
      <c r="D500" s="16">
        <v>0</v>
      </c>
      <c r="E500" s="16">
        <v>0</v>
      </c>
    </row>
    <row r="501" spans="1:5" ht="15" x14ac:dyDescent="0.25">
      <c r="A501" s="25" t="s">
        <v>206</v>
      </c>
      <c r="B501" s="13"/>
      <c r="C501" s="14">
        <f>((((+C502))))</f>
        <v>398646.28879999986</v>
      </c>
      <c r="D501" s="14">
        <f t="shared" ref="D501:E501" si="22">((((+D502))))</f>
        <v>107382.06699000006</v>
      </c>
      <c r="E501" s="14">
        <f t="shared" si="22"/>
        <v>53336.250359999904</v>
      </c>
    </row>
    <row r="502" spans="1:5" ht="15" x14ac:dyDescent="0.25">
      <c r="A502" s="25"/>
      <c r="B502" s="13" t="s">
        <v>11</v>
      </c>
      <c r="C502" s="14">
        <f>((((((((+C503+C504))))))))</f>
        <v>398646.28879999986</v>
      </c>
      <c r="D502" s="14">
        <f>((((((((+D503+D504))))))))</f>
        <v>107382.06699000006</v>
      </c>
      <c r="E502" s="14">
        <f>((((((((+E503+E504))))))))</f>
        <v>53336.250359999904</v>
      </c>
    </row>
    <row r="503" spans="1:5" ht="15" x14ac:dyDescent="0.25">
      <c r="A503" s="24"/>
      <c r="B503" s="35" t="s">
        <v>6</v>
      </c>
      <c r="C503" s="16">
        <v>355991.17032999988</v>
      </c>
      <c r="D503" s="16">
        <v>99321.468180000069</v>
      </c>
      <c r="E503" s="16">
        <v>49437.379529999904</v>
      </c>
    </row>
    <row r="504" spans="1:5" ht="15" x14ac:dyDescent="0.25">
      <c r="A504" s="24"/>
      <c r="B504" s="35" t="s">
        <v>7</v>
      </c>
      <c r="C504" s="16">
        <v>42655.118470000001</v>
      </c>
      <c r="D504" s="16">
        <v>8060.5988100000004</v>
      </c>
      <c r="E504" s="16">
        <v>3898.8708300000003</v>
      </c>
    </row>
    <row r="505" spans="1:5" ht="15" x14ac:dyDescent="0.25">
      <c r="A505" s="25" t="s">
        <v>138</v>
      </c>
      <c r="B505" s="13"/>
      <c r="C505" s="14">
        <f>((((+C506))))</f>
        <v>73400</v>
      </c>
      <c r="D505" s="14">
        <f t="shared" ref="D505:E505" si="23">((((+D506))))</f>
        <v>9397.8529999999992</v>
      </c>
      <c r="E505" s="14">
        <f t="shared" si="23"/>
        <v>0</v>
      </c>
    </row>
    <row r="506" spans="1:5" ht="15" x14ac:dyDescent="0.25">
      <c r="A506" s="25"/>
      <c r="B506" s="13" t="s">
        <v>11</v>
      </c>
      <c r="C506" s="14">
        <f>((((((((+C507+C508))))))))</f>
        <v>73400</v>
      </c>
      <c r="D506" s="14">
        <f>((((((((+D507+D508))))))))</f>
        <v>9397.8529999999992</v>
      </c>
      <c r="E506" s="14">
        <f>((((((((+E507+E508))))))))</f>
        <v>0</v>
      </c>
    </row>
    <row r="507" spans="1:5" ht="15" x14ac:dyDescent="0.25">
      <c r="A507" s="24"/>
      <c r="B507" s="35" t="s">
        <v>6</v>
      </c>
      <c r="C507" s="16">
        <v>73400</v>
      </c>
      <c r="D507" s="16">
        <v>9397.8529999999992</v>
      </c>
      <c r="E507" s="16">
        <v>0</v>
      </c>
    </row>
    <row r="508" spans="1:5" ht="15" x14ac:dyDescent="0.25">
      <c r="A508" s="24"/>
      <c r="B508" s="35" t="s">
        <v>7</v>
      </c>
      <c r="C508" s="16">
        <v>0</v>
      </c>
      <c r="D508" s="16">
        <v>0</v>
      </c>
      <c r="E508" s="16">
        <v>0</v>
      </c>
    </row>
    <row r="509" spans="1:5" ht="15" x14ac:dyDescent="0.25">
      <c r="A509" s="25" t="s">
        <v>194</v>
      </c>
      <c r="B509" s="13"/>
      <c r="C509" s="14">
        <f>((((+C510))))</f>
        <v>11949820.934</v>
      </c>
      <c r="D509" s="14">
        <f t="shared" ref="D509:E509" si="24">((((+D510))))</f>
        <v>2667357.7370000002</v>
      </c>
      <c r="E509" s="14">
        <f t="shared" si="24"/>
        <v>1379357.8859999999</v>
      </c>
    </row>
    <row r="510" spans="1:5" ht="15" x14ac:dyDescent="0.25">
      <c r="A510" s="25"/>
      <c r="B510" s="13" t="s">
        <v>11</v>
      </c>
      <c r="C510" s="14">
        <f>((((((((+C511+C512))))))))</f>
        <v>11949820.934</v>
      </c>
      <c r="D510" s="14">
        <f>((((((((+D511+D512))))))))</f>
        <v>2667357.7370000002</v>
      </c>
      <c r="E510" s="14">
        <f>((((((((+E511+E512))))))))</f>
        <v>1379357.8859999999</v>
      </c>
    </row>
    <row r="511" spans="1:5" ht="15" x14ac:dyDescent="0.25">
      <c r="A511" s="24"/>
      <c r="B511" s="35" t="s">
        <v>6</v>
      </c>
      <c r="C511" s="16">
        <v>11949820.934</v>
      </c>
      <c r="D511" s="16">
        <v>2667357.7370000002</v>
      </c>
      <c r="E511" s="16">
        <v>1379357.8859999999</v>
      </c>
    </row>
    <row r="512" spans="1:5" ht="15" x14ac:dyDescent="0.25">
      <c r="A512" s="24"/>
      <c r="B512" s="35" t="s">
        <v>7</v>
      </c>
      <c r="C512" s="16">
        <v>0</v>
      </c>
      <c r="D512" s="16">
        <v>0</v>
      </c>
      <c r="E512" s="16">
        <v>0</v>
      </c>
    </row>
    <row r="513" spans="1:5" ht="15" x14ac:dyDescent="0.25">
      <c r="A513" s="25" t="s">
        <v>139</v>
      </c>
      <c r="B513" s="13"/>
      <c r="C513" s="14">
        <f>((((+C514))))</f>
        <v>6472.7</v>
      </c>
      <c r="D513" s="14">
        <f t="shared" ref="D513:E513" si="25">((((+D514))))</f>
        <v>1680.0840000000001</v>
      </c>
      <c r="E513" s="14">
        <f t="shared" si="25"/>
        <v>679.28332999999998</v>
      </c>
    </row>
    <row r="514" spans="1:5" ht="15" x14ac:dyDescent="0.25">
      <c r="A514" s="45"/>
      <c r="B514" s="42" t="s">
        <v>11</v>
      </c>
      <c r="C514" s="43">
        <f>((((((((+C515+C516))))))))</f>
        <v>6472.7</v>
      </c>
      <c r="D514" s="43">
        <f>((((((((+D515+D516))))))))</f>
        <v>1680.0840000000001</v>
      </c>
      <c r="E514" s="43">
        <f>((((((((+E515+E516))))))))</f>
        <v>679.28332999999998</v>
      </c>
    </row>
    <row r="515" spans="1:5" ht="15" x14ac:dyDescent="0.25">
      <c r="A515" s="24"/>
      <c r="B515" s="35" t="s">
        <v>6</v>
      </c>
      <c r="C515" s="16">
        <v>6472.7</v>
      </c>
      <c r="D515" s="16">
        <v>1680.0840000000001</v>
      </c>
      <c r="E515" s="16">
        <v>679.28332999999998</v>
      </c>
    </row>
    <row r="516" spans="1:5" ht="15" x14ac:dyDescent="0.25">
      <c r="A516" s="24"/>
      <c r="B516" s="35" t="s">
        <v>7</v>
      </c>
      <c r="C516" s="16">
        <v>0</v>
      </c>
      <c r="D516" s="16">
        <v>0</v>
      </c>
      <c r="E516" s="16">
        <v>0</v>
      </c>
    </row>
    <row r="517" spans="1:5" ht="15" x14ac:dyDescent="0.25">
      <c r="A517" s="26" t="s">
        <v>140</v>
      </c>
      <c r="B517" s="10"/>
      <c r="C517" s="11">
        <f>(+C518+C521+C524+C527+C530+C533+C536+C539+C542+C545+C548+C551+C554+C557+C560+C563+C566+C569+C572+C575+C578+C581)</f>
        <v>471957.79102133337</v>
      </c>
      <c r="D517" s="11">
        <f t="shared" ref="D517:E517" si="26">(+D518+D521+D524+D527+D530+D533+D536+D539+D542+D545+D548+D551+D554+D557+D560+D563+D566+D569+D572+D575+D578+D581)</f>
        <v>111409.61556456365</v>
      </c>
      <c r="E517" s="11">
        <f t="shared" si="26"/>
        <v>80939.480667199998</v>
      </c>
    </row>
    <row r="518" spans="1:5" ht="15" x14ac:dyDescent="0.25">
      <c r="A518" s="25"/>
      <c r="B518" s="13" t="s">
        <v>141</v>
      </c>
      <c r="C518" s="14">
        <f>((((((((+C519+C520))))))))</f>
        <v>631.73</v>
      </c>
      <c r="D518" s="14">
        <f>((((((((+D519+D520))))))))</f>
        <v>77.349000000000004</v>
      </c>
      <c r="E518" s="14">
        <f>((((((((+E519+E520))))))))</f>
        <v>77.349000000000004</v>
      </c>
    </row>
    <row r="519" spans="1:5" ht="15" x14ac:dyDescent="0.25">
      <c r="A519" s="24"/>
      <c r="B519" s="35" t="s">
        <v>6</v>
      </c>
      <c r="C519" s="16">
        <v>631.73</v>
      </c>
      <c r="D519" s="16">
        <v>77.349000000000004</v>
      </c>
      <c r="E519" s="16">
        <v>77.349000000000004</v>
      </c>
    </row>
    <row r="520" spans="1:5" ht="15" x14ac:dyDescent="0.25">
      <c r="A520" s="24"/>
      <c r="B520" s="35" t="s">
        <v>7</v>
      </c>
      <c r="C520" s="16">
        <v>0</v>
      </c>
      <c r="D520" s="16">
        <v>0</v>
      </c>
      <c r="E520" s="16">
        <v>0</v>
      </c>
    </row>
    <row r="521" spans="1:5" ht="15" x14ac:dyDescent="0.25">
      <c r="A521" s="25"/>
      <c r="B521" s="13" t="s">
        <v>142</v>
      </c>
      <c r="C521" s="14">
        <f>((((((((+C522+C523))))))))</f>
        <v>39283.627</v>
      </c>
      <c r="D521" s="14">
        <f>((((((((+D522+D523))))))))</f>
        <v>9924.4670000000006</v>
      </c>
      <c r="E521" s="14">
        <f>((((((((+E522+E523))))))))</f>
        <v>5574.7929999999997</v>
      </c>
    </row>
    <row r="522" spans="1:5" ht="15" x14ac:dyDescent="0.25">
      <c r="A522" s="24"/>
      <c r="B522" s="35" t="s">
        <v>6</v>
      </c>
      <c r="C522" s="16">
        <v>39283.627</v>
      </c>
      <c r="D522" s="16">
        <v>9924.4670000000006</v>
      </c>
      <c r="E522" s="16">
        <v>5574.7929999999997</v>
      </c>
    </row>
    <row r="523" spans="1:5" ht="15" x14ac:dyDescent="0.25">
      <c r="A523" s="24"/>
      <c r="B523" s="35" t="s">
        <v>7</v>
      </c>
      <c r="C523" s="16">
        <v>0</v>
      </c>
      <c r="D523" s="16">
        <v>0</v>
      </c>
      <c r="E523" s="16">
        <v>0</v>
      </c>
    </row>
    <row r="524" spans="1:5" ht="15" x14ac:dyDescent="0.25">
      <c r="A524" s="25"/>
      <c r="B524" s="13" t="s">
        <v>143</v>
      </c>
      <c r="C524" s="14">
        <f>((((((((+C525+C526))))))))</f>
        <v>5399.7963333333328</v>
      </c>
      <c r="D524" s="14">
        <f>((((((((+D525+D526))))))))</f>
        <v>1161.5283699999998</v>
      </c>
      <c r="E524" s="14">
        <f>((((((((+E525+E526))))))))</f>
        <v>1161.5283699999998</v>
      </c>
    </row>
    <row r="525" spans="1:5" ht="15" x14ac:dyDescent="0.25">
      <c r="A525" s="24"/>
      <c r="B525" s="35" t="s">
        <v>6</v>
      </c>
      <c r="C525" s="16">
        <v>5399.7963333333328</v>
      </c>
      <c r="D525" s="16">
        <v>1161.5283699999998</v>
      </c>
      <c r="E525" s="16">
        <v>1161.5283699999998</v>
      </c>
    </row>
    <row r="526" spans="1:5" ht="15" x14ac:dyDescent="0.25">
      <c r="A526" s="24"/>
      <c r="B526" s="35" t="s">
        <v>7</v>
      </c>
      <c r="C526" s="16">
        <v>0</v>
      </c>
      <c r="D526" s="16">
        <v>0</v>
      </c>
      <c r="E526" s="16">
        <v>0</v>
      </c>
    </row>
    <row r="527" spans="1:5" ht="25.5" x14ac:dyDescent="0.25">
      <c r="A527" s="25"/>
      <c r="B527" s="13" t="s">
        <v>144</v>
      </c>
      <c r="C527" s="14">
        <f>((((((((+C528+C529))))))))</f>
        <v>86393.445550000004</v>
      </c>
      <c r="D527" s="14">
        <f>((((((((+D528+D529))))))))</f>
        <v>6659.1140099999993</v>
      </c>
      <c r="E527" s="14">
        <f>((((((((+E528+E529))))))))</f>
        <v>6338.9520999999995</v>
      </c>
    </row>
    <row r="528" spans="1:5" ht="15" x14ac:dyDescent="0.25">
      <c r="A528" s="24"/>
      <c r="B528" s="35" t="s">
        <v>6</v>
      </c>
      <c r="C528" s="16">
        <v>86393.445550000004</v>
      </c>
      <c r="D528" s="16">
        <v>6659.1140099999993</v>
      </c>
      <c r="E528" s="16">
        <v>6338.9520999999995</v>
      </c>
    </row>
    <row r="529" spans="1:5" ht="15" x14ac:dyDescent="0.25">
      <c r="A529" s="24"/>
      <c r="B529" s="35" t="s">
        <v>7</v>
      </c>
      <c r="C529" s="16">
        <v>0</v>
      </c>
      <c r="D529" s="16">
        <v>0</v>
      </c>
      <c r="E529" s="16">
        <v>0</v>
      </c>
    </row>
    <row r="530" spans="1:5" ht="25.5" x14ac:dyDescent="0.25">
      <c r="A530" s="25"/>
      <c r="B530" s="13" t="s">
        <v>145</v>
      </c>
      <c r="C530" s="14">
        <f>((((((((+C531+C532))))))))</f>
        <v>3974.6095087999997</v>
      </c>
      <c r="D530" s="14">
        <f>((((((((+D531+D532))))))))</f>
        <v>1428.6271400000001</v>
      </c>
      <c r="E530" s="14">
        <f>((((((((+E531+E532))))))))</f>
        <v>984.73269999999991</v>
      </c>
    </row>
    <row r="531" spans="1:5" ht="15" x14ac:dyDescent="0.25">
      <c r="A531" s="24"/>
      <c r="B531" s="35" t="s">
        <v>6</v>
      </c>
      <c r="C531" s="16">
        <v>3974.6095087999997</v>
      </c>
      <c r="D531" s="16">
        <v>1428.6271400000001</v>
      </c>
      <c r="E531" s="16">
        <v>984.73269999999991</v>
      </c>
    </row>
    <row r="532" spans="1:5" ht="15" x14ac:dyDescent="0.25">
      <c r="A532" s="24"/>
      <c r="B532" s="35" t="s">
        <v>7</v>
      </c>
      <c r="C532" s="16">
        <v>0</v>
      </c>
      <c r="D532" s="16">
        <v>0</v>
      </c>
      <c r="E532" s="16">
        <v>0</v>
      </c>
    </row>
    <row r="533" spans="1:5" ht="15" x14ac:dyDescent="0.25">
      <c r="A533" s="25"/>
      <c r="B533" s="13" t="s">
        <v>146</v>
      </c>
      <c r="C533" s="14">
        <f>((((((((+C534+C535))))))))</f>
        <v>36398.300000000003</v>
      </c>
      <c r="D533" s="14">
        <f>((((((((+D534+D535))))))))</f>
        <v>8905.105347499999</v>
      </c>
      <c r="E533" s="14">
        <f>((((((((+E534+E535))))))))</f>
        <v>1312.2089600000002</v>
      </c>
    </row>
    <row r="534" spans="1:5" ht="15" x14ac:dyDescent="0.25">
      <c r="A534" s="24"/>
      <c r="B534" s="35" t="s">
        <v>6</v>
      </c>
      <c r="C534" s="16">
        <v>36398.300000000003</v>
      </c>
      <c r="D534" s="16">
        <v>8905.105347499999</v>
      </c>
      <c r="E534" s="16">
        <v>1312.2089600000002</v>
      </c>
    </row>
    <row r="535" spans="1:5" ht="15" x14ac:dyDescent="0.25">
      <c r="A535" s="24"/>
      <c r="B535" s="35" t="s">
        <v>7</v>
      </c>
      <c r="C535" s="16">
        <v>0</v>
      </c>
      <c r="D535" s="16">
        <v>0</v>
      </c>
      <c r="E535" s="16">
        <v>0</v>
      </c>
    </row>
    <row r="536" spans="1:5" ht="15" x14ac:dyDescent="0.25">
      <c r="A536" s="25"/>
      <c r="B536" s="13" t="s">
        <v>147</v>
      </c>
      <c r="C536" s="14">
        <f>((((((((+C537+C538))))))))</f>
        <v>10398.588562800001</v>
      </c>
      <c r="D536" s="14">
        <f>((((((((+D537+D538))))))))</f>
        <v>2539.2845732000001</v>
      </c>
      <c r="E536" s="14">
        <f>((((((((+E537+E538))))))))</f>
        <v>2040.1390472</v>
      </c>
    </row>
    <row r="537" spans="1:5" ht="15" x14ac:dyDescent="0.25">
      <c r="A537" s="24"/>
      <c r="B537" s="35" t="s">
        <v>6</v>
      </c>
      <c r="C537" s="16">
        <v>10398.588562800001</v>
      </c>
      <c r="D537" s="16">
        <v>2539.2845732000001</v>
      </c>
      <c r="E537" s="16">
        <v>2040.1390472</v>
      </c>
    </row>
    <row r="538" spans="1:5" ht="15" x14ac:dyDescent="0.25">
      <c r="A538" s="24"/>
      <c r="B538" s="35" t="s">
        <v>7</v>
      </c>
      <c r="C538" s="16">
        <v>0</v>
      </c>
      <c r="D538" s="16">
        <v>0</v>
      </c>
      <c r="E538" s="16">
        <v>0</v>
      </c>
    </row>
    <row r="539" spans="1:5" ht="15" x14ac:dyDescent="0.25">
      <c r="A539" s="25"/>
      <c r="B539" s="13" t="s">
        <v>148</v>
      </c>
      <c r="C539" s="14">
        <f>((((((((+C540+C541))))))))</f>
        <v>3074.7620000000002</v>
      </c>
      <c r="D539" s="14">
        <f>((((((((+D540+D541))))))))</f>
        <v>1823.5768400000002</v>
      </c>
      <c r="E539" s="14">
        <f>((((((((+E540+E541))))))))</f>
        <v>341.34262000000001</v>
      </c>
    </row>
    <row r="540" spans="1:5" ht="15" x14ac:dyDescent="0.25">
      <c r="A540" s="24"/>
      <c r="B540" s="35" t="s">
        <v>6</v>
      </c>
      <c r="C540" s="16">
        <v>3074.7620000000002</v>
      </c>
      <c r="D540" s="16">
        <v>1823.5768400000002</v>
      </c>
      <c r="E540" s="16">
        <v>341.34262000000001</v>
      </c>
    </row>
    <row r="541" spans="1:5" ht="15" x14ac:dyDescent="0.25">
      <c r="A541" s="24"/>
      <c r="B541" s="35" t="s">
        <v>7</v>
      </c>
      <c r="C541" s="16">
        <v>0</v>
      </c>
      <c r="D541" s="16">
        <v>0</v>
      </c>
      <c r="E541" s="16">
        <v>0</v>
      </c>
    </row>
    <row r="542" spans="1:5" ht="15" x14ac:dyDescent="0.25">
      <c r="A542" s="25"/>
      <c r="B542" s="13" t="s">
        <v>149</v>
      </c>
      <c r="C542" s="14">
        <f>((((((((+C543+C544))))))))</f>
        <v>20367.42584</v>
      </c>
      <c r="D542" s="14">
        <f>((((((((+D543+D544))))))))</f>
        <v>5655.0357199999999</v>
      </c>
      <c r="E542" s="14">
        <f>((((((((+E543+E544))))))))</f>
        <v>4426.1402600000001</v>
      </c>
    </row>
    <row r="543" spans="1:5" ht="15" x14ac:dyDescent="0.25">
      <c r="A543" s="24"/>
      <c r="B543" s="35" t="s">
        <v>6</v>
      </c>
      <c r="C543" s="16">
        <v>20367.42584</v>
      </c>
      <c r="D543" s="16">
        <v>5655.0357199999999</v>
      </c>
      <c r="E543" s="16">
        <v>4426.1402600000001</v>
      </c>
    </row>
    <row r="544" spans="1:5" ht="15" x14ac:dyDescent="0.25">
      <c r="A544" s="24"/>
      <c r="B544" s="35" t="s">
        <v>7</v>
      </c>
      <c r="C544" s="16">
        <v>0</v>
      </c>
      <c r="D544" s="16">
        <v>0</v>
      </c>
      <c r="E544" s="16">
        <v>0</v>
      </c>
    </row>
    <row r="545" spans="1:5" ht="15" x14ac:dyDescent="0.25">
      <c r="A545" s="25"/>
      <c r="B545" s="13" t="s">
        <v>150</v>
      </c>
      <c r="C545" s="14">
        <f>((((((((+C546+C547))))))))</f>
        <v>1845.4902500000001</v>
      </c>
      <c r="D545" s="14">
        <f>((((((((+D546+D547))))))))</f>
        <v>375.80650000000003</v>
      </c>
      <c r="E545" s="14">
        <f>((((((((+E546+E547))))))))</f>
        <v>0</v>
      </c>
    </row>
    <row r="546" spans="1:5" ht="15" x14ac:dyDescent="0.25">
      <c r="A546" s="24"/>
      <c r="B546" s="35" t="s">
        <v>6</v>
      </c>
      <c r="C546" s="16">
        <v>1845.4902500000001</v>
      </c>
      <c r="D546" s="16">
        <v>375.80650000000003</v>
      </c>
      <c r="E546" s="16">
        <v>0</v>
      </c>
    </row>
    <row r="547" spans="1:5" ht="15" x14ac:dyDescent="0.25">
      <c r="A547" s="24"/>
      <c r="B547" s="35" t="s">
        <v>7</v>
      </c>
      <c r="C547" s="16">
        <v>0</v>
      </c>
      <c r="D547" s="16">
        <v>0</v>
      </c>
      <c r="E547" s="16">
        <v>0</v>
      </c>
    </row>
    <row r="548" spans="1:5" ht="15" x14ac:dyDescent="0.25">
      <c r="A548" s="25"/>
      <c r="B548" s="13" t="s">
        <v>151</v>
      </c>
      <c r="C548" s="14">
        <f>((((((((+C549+C550))))))))</f>
        <v>2020.9</v>
      </c>
      <c r="D548" s="14">
        <f>((((((((+D549+D550))))))))</f>
        <v>82.176000000000002</v>
      </c>
      <c r="E548" s="14">
        <f>((((((((+E549+E550))))))))</f>
        <v>82.176000000000002</v>
      </c>
    </row>
    <row r="549" spans="1:5" ht="15" x14ac:dyDescent="0.25">
      <c r="A549" s="24"/>
      <c r="B549" s="35" t="s">
        <v>6</v>
      </c>
      <c r="C549" s="16">
        <v>2020.9</v>
      </c>
      <c r="D549" s="16">
        <v>82.176000000000002</v>
      </c>
      <c r="E549" s="16">
        <v>82.176000000000002</v>
      </c>
    </row>
    <row r="550" spans="1:5" ht="15" x14ac:dyDescent="0.25">
      <c r="A550" s="24"/>
      <c r="B550" s="35" t="s">
        <v>7</v>
      </c>
      <c r="C550" s="16">
        <v>0</v>
      </c>
      <c r="D550" s="16">
        <v>0</v>
      </c>
      <c r="E550" s="16">
        <v>0</v>
      </c>
    </row>
    <row r="551" spans="1:5" ht="15" x14ac:dyDescent="0.25">
      <c r="A551" s="25"/>
      <c r="B551" s="13" t="s">
        <v>152</v>
      </c>
      <c r="C551" s="14">
        <f>((((((((+C552+C553))))))))</f>
        <v>4618.7081799999996</v>
      </c>
      <c r="D551" s="14">
        <f>((((((((+D552+D553))))))))</f>
        <v>1350.1527699999999</v>
      </c>
      <c r="E551" s="14">
        <f>((((((((+E552+E553))))))))</f>
        <v>1233.80656</v>
      </c>
    </row>
    <row r="552" spans="1:5" ht="15" x14ac:dyDescent="0.25">
      <c r="A552" s="24"/>
      <c r="B552" s="35" t="s">
        <v>6</v>
      </c>
      <c r="C552" s="16">
        <v>4618.7081799999996</v>
      </c>
      <c r="D552" s="16">
        <v>1350.1527699999999</v>
      </c>
      <c r="E552" s="16">
        <v>1233.80656</v>
      </c>
    </row>
    <row r="553" spans="1:5" ht="15" x14ac:dyDescent="0.25">
      <c r="A553" s="24"/>
      <c r="B553" s="35" t="s">
        <v>7</v>
      </c>
      <c r="C553" s="16">
        <v>0</v>
      </c>
      <c r="D553" s="16">
        <v>0</v>
      </c>
      <c r="E553" s="16">
        <v>0</v>
      </c>
    </row>
    <row r="554" spans="1:5" ht="15" x14ac:dyDescent="0.25">
      <c r="A554" s="25"/>
      <c r="B554" s="13" t="s">
        <v>153</v>
      </c>
      <c r="C554" s="14">
        <f>((((((((+C555+C556))))))))</f>
        <v>10223.89</v>
      </c>
      <c r="D554" s="14">
        <f>((((((((+D555+D556))))))))</f>
        <v>3367.7942799999996</v>
      </c>
      <c r="E554" s="14">
        <f>((((((((+E555+E556))))))))</f>
        <v>1610.69901</v>
      </c>
    </row>
    <row r="555" spans="1:5" ht="15" x14ac:dyDescent="0.25">
      <c r="A555" s="24"/>
      <c r="B555" s="35" t="s">
        <v>6</v>
      </c>
      <c r="C555" s="16">
        <v>10223.89</v>
      </c>
      <c r="D555" s="16">
        <v>3367.7942799999996</v>
      </c>
      <c r="E555" s="16">
        <v>1610.69901</v>
      </c>
    </row>
    <row r="556" spans="1:5" ht="15" x14ac:dyDescent="0.25">
      <c r="A556" s="24"/>
      <c r="B556" s="35" t="s">
        <v>7</v>
      </c>
      <c r="C556" s="16">
        <v>0</v>
      </c>
      <c r="D556" s="16">
        <v>0</v>
      </c>
      <c r="E556" s="16">
        <v>0</v>
      </c>
    </row>
    <row r="557" spans="1:5" ht="15" x14ac:dyDescent="0.25">
      <c r="A557" s="25"/>
      <c r="B557" s="13" t="s">
        <v>154</v>
      </c>
      <c r="C557" s="14">
        <f>((((((((+C558+C559))))))))</f>
        <v>8784.2289199999996</v>
      </c>
      <c r="D557" s="14">
        <f>((((((((+D558+D559))))))))</f>
        <v>5826.7453599999999</v>
      </c>
      <c r="E557" s="14">
        <f>((((((((+E558+E559))))))))</f>
        <v>5826.7453599999999</v>
      </c>
    </row>
    <row r="558" spans="1:5" ht="15" x14ac:dyDescent="0.25">
      <c r="A558" s="24"/>
      <c r="B558" s="35" t="s">
        <v>6</v>
      </c>
      <c r="C558" s="16">
        <v>8784.2289199999996</v>
      </c>
      <c r="D558" s="16">
        <v>5826.7453599999999</v>
      </c>
      <c r="E558" s="16">
        <v>5826.7453599999999</v>
      </c>
    </row>
    <row r="559" spans="1:5" ht="15" x14ac:dyDescent="0.25">
      <c r="A559" s="24"/>
      <c r="B559" s="35" t="s">
        <v>7</v>
      </c>
      <c r="C559" s="16">
        <v>0</v>
      </c>
      <c r="D559" s="16">
        <v>0</v>
      </c>
      <c r="E559" s="16">
        <v>0</v>
      </c>
    </row>
    <row r="560" spans="1:5" ht="15" x14ac:dyDescent="0.25">
      <c r="A560" s="25"/>
      <c r="B560" s="13" t="s">
        <v>155</v>
      </c>
      <c r="C560" s="14">
        <f>((((((((+C561+C562))))))))</f>
        <v>3977.8833599999998</v>
      </c>
      <c r="D560" s="14">
        <f>((((((((+D561+D562))))))))</f>
        <v>994.47083999999995</v>
      </c>
      <c r="E560" s="14">
        <f>((((((((+E561+E562))))))))</f>
        <v>994.47083999999995</v>
      </c>
    </row>
    <row r="561" spans="1:5" ht="15" x14ac:dyDescent="0.25">
      <c r="A561" s="24"/>
      <c r="B561" s="35" t="s">
        <v>6</v>
      </c>
      <c r="C561" s="16">
        <v>3977.8833599999998</v>
      </c>
      <c r="D561" s="16">
        <v>994.47083999999995</v>
      </c>
      <c r="E561" s="16">
        <v>994.47083999999995</v>
      </c>
    </row>
    <row r="562" spans="1:5" ht="15" x14ac:dyDescent="0.25">
      <c r="A562" s="24"/>
      <c r="B562" s="35" t="s">
        <v>7</v>
      </c>
      <c r="C562" s="16">
        <v>0</v>
      </c>
      <c r="D562" s="16">
        <v>0</v>
      </c>
      <c r="E562" s="16">
        <v>0</v>
      </c>
    </row>
    <row r="563" spans="1:5" ht="15" x14ac:dyDescent="0.25">
      <c r="A563" s="25"/>
      <c r="B563" s="13" t="s">
        <v>156</v>
      </c>
      <c r="C563" s="14">
        <f>((((((((+C564+C565))))))))</f>
        <v>161107.19899999999</v>
      </c>
      <c r="D563" s="14">
        <f>((((((((+D564+D565))))))))</f>
        <v>34300.427000000003</v>
      </c>
      <c r="E563" s="14">
        <f>((((((((+E564+E565))))))))</f>
        <v>28888.352749999998</v>
      </c>
    </row>
    <row r="564" spans="1:5" ht="15" x14ac:dyDescent="0.25">
      <c r="A564" s="23"/>
      <c r="B564" s="36" t="s">
        <v>6</v>
      </c>
      <c r="C564" s="18">
        <v>161107.19899999999</v>
      </c>
      <c r="D564" s="18">
        <v>34300.427000000003</v>
      </c>
      <c r="E564" s="18">
        <v>28888.352749999998</v>
      </c>
    </row>
    <row r="565" spans="1:5" ht="15" x14ac:dyDescent="0.25">
      <c r="A565" s="24"/>
      <c r="B565" s="35" t="s">
        <v>7</v>
      </c>
      <c r="C565" s="16">
        <v>0</v>
      </c>
      <c r="D565" s="16">
        <v>0</v>
      </c>
      <c r="E565" s="16">
        <v>0</v>
      </c>
    </row>
    <row r="566" spans="1:5" ht="25.5" x14ac:dyDescent="0.25">
      <c r="A566" s="25"/>
      <c r="B566" s="13" t="s">
        <v>157</v>
      </c>
      <c r="C566" s="14">
        <f>((((((((+C567+C568))))))))</f>
        <v>32350.811083999997</v>
      </c>
      <c r="D566" s="14">
        <f>((((((((+D567+D568))))))))</f>
        <v>5262.6040763636365</v>
      </c>
      <c r="E566" s="14">
        <f>((((((((+E567+E568))))))))</f>
        <v>2660.5497300000002</v>
      </c>
    </row>
    <row r="567" spans="1:5" ht="15" x14ac:dyDescent="0.25">
      <c r="A567" s="24"/>
      <c r="B567" s="35" t="s">
        <v>6</v>
      </c>
      <c r="C567" s="16">
        <v>32350.811083999997</v>
      </c>
      <c r="D567" s="16">
        <v>5262.6040763636365</v>
      </c>
      <c r="E567" s="16">
        <v>2660.5497300000002</v>
      </c>
    </row>
    <row r="568" spans="1:5" ht="15" x14ac:dyDescent="0.25">
      <c r="A568" s="24"/>
      <c r="B568" s="35" t="s">
        <v>7</v>
      </c>
      <c r="C568" s="16">
        <v>0</v>
      </c>
      <c r="D568" s="16">
        <v>0</v>
      </c>
      <c r="E568" s="16">
        <v>0</v>
      </c>
    </row>
    <row r="569" spans="1:5" ht="25.5" x14ac:dyDescent="0.25">
      <c r="A569" s="25"/>
      <c r="B569" s="13" t="s">
        <v>182</v>
      </c>
      <c r="C569" s="14">
        <f>((((((((+C570+C571))))))))</f>
        <v>805.00169999999991</v>
      </c>
      <c r="D569" s="14">
        <f>(((+D570+D571)))</f>
        <v>113.63200000000001</v>
      </c>
      <c r="E569" s="14">
        <f>((((((((+E570+E571))))))))</f>
        <v>45.472540000000002</v>
      </c>
    </row>
    <row r="570" spans="1:5" ht="15" x14ac:dyDescent="0.25">
      <c r="A570" s="24"/>
      <c r="B570" s="35" t="s">
        <v>6</v>
      </c>
      <c r="C570" s="16">
        <v>805.00169999999991</v>
      </c>
      <c r="D570" s="16">
        <v>113.63200000000001</v>
      </c>
      <c r="E570" s="16">
        <v>45.472540000000002</v>
      </c>
    </row>
    <row r="571" spans="1:5" ht="15" x14ac:dyDescent="0.25">
      <c r="A571" s="24"/>
      <c r="B571" s="35" t="s">
        <v>7</v>
      </c>
      <c r="C571" s="16">
        <v>0</v>
      </c>
      <c r="D571" s="16">
        <v>0</v>
      </c>
      <c r="E571" s="16">
        <v>0</v>
      </c>
    </row>
    <row r="572" spans="1:5" ht="14.25" customHeight="1" x14ac:dyDescent="0.25">
      <c r="A572" s="25"/>
      <c r="B572" s="13" t="s">
        <v>195</v>
      </c>
      <c r="C572" s="14">
        <f>((((((((+C573+C574))))))))</f>
        <v>1699.249</v>
      </c>
      <c r="D572" s="14">
        <f>(((+D573+D574)))</f>
        <v>65.930000000000007</v>
      </c>
      <c r="E572" s="14">
        <f>((((((((+E573+E574))))))))</f>
        <v>43.953000000000003</v>
      </c>
    </row>
    <row r="573" spans="1:5" ht="15" x14ac:dyDescent="0.25">
      <c r="A573" s="24"/>
      <c r="B573" s="35" t="s">
        <v>6</v>
      </c>
      <c r="C573" s="16">
        <v>1699.249</v>
      </c>
      <c r="D573" s="34">
        <v>65.930000000000007</v>
      </c>
      <c r="E573" s="16">
        <v>43.953000000000003</v>
      </c>
    </row>
    <row r="574" spans="1:5" ht="15" x14ac:dyDescent="0.25">
      <c r="A574" s="24"/>
      <c r="B574" s="35" t="s">
        <v>7</v>
      </c>
      <c r="C574" s="16">
        <v>0</v>
      </c>
      <c r="D574" s="16">
        <v>0</v>
      </c>
      <c r="E574" s="16">
        <v>0</v>
      </c>
    </row>
    <row r="575" spans="1:5" ht="13.5" customHeight="1" x14ac:dyDescent="0.25">
      <c r="A575" s="25"/>
      <c r="B575" s="13" t="s">
        <v>207</v>
      </c>
      <c r="C575" s="14">
        <f>((((((((+C576+C577))))))))</f>
        <v>2888.2500499999996</v>
      </c>
      <c r="D575" s="14">
        <f>(((+D576+D577)))</f>
        <v>680.59043999999994</v>
      </c>
      <c r="E575" s="14">
        <f>((((((((+E576+E577))))))))</f>
        <v>680.59043999999994</v>
      </c>
    </row>
    <row r="576" spans="1:5" ht="15" x14ac:dyDescent="0.25">
      <c r="A576" s="24"/>
      <c r="B576" s="35" t="s">
        <v>6</v>
      </c>
      <c r="C576" s="16">
        <v>2888.2500499999996</v>
      </c>
      <c r="D576" s="34">
        <v>680.59043999999994</v>
      </c>
      <c r="E576" s="16">
        <v>680.59043999999994</v>
      </c>
    </row>
    <row r="577" spans="1:5" ht="15" x14ac:dyDescent="0.25">
      <c r="A577" s="24"/>
      <c r="B577" s="35" t="s">
        <v>7</v>
      </c>
      <c r="C577" s="16">
        <v>0</v>
      </c>
      <c r="D577" s="16">
        <v>0</v>
      </c>
      <c r="E577" s="16">
        <v>0</v>
      </c>
    </row>
    <row r="578" spans="1:5" ht="13.5" customHeight="1" x14ac:dyDescent="0.25">
      <c r="A578" s="25"/>
      <c r="B578" s="13" t="s">
        <v>216</v>
      </c>
      <c r="C578" s="14">
        <f>((((((((+C579+C580))))))))</f>
        <v>19015.682609999996</v>
      </c>
      <c r="D578" s="14">
        <f>(((+D579+D580)))</f>
        <v>4566.7613975000004</v>
      </c>
      <c r="E578" s="14">
        <f>((((((((+E579+E580))))))))</f>
        <v>1568.27963</v>
      </c>
    </row>
    <row r="579" spans="1:5" ht="15" x14ac:dyDescent="0.25">
      <c r="A579" s="24"/>
      <c r="B579" s="35" t="s">
        <v>6</v>
      </c>
      <c r="C579" s="16">
        <v>19015.682609999996</v>
      </c>
      <c r="D579" s="34">
        <v>4566.7613975000004</v>
      </c>
      <c r="E579" s="16">
        <v>1568.27963</v>
      </c>
    </row>
    <row r="580" spans="1:5" ht="15" x14ac:dyDescent="0.25">
      <c r="A580" s="24"/>
      <c r="B580" s="35" t="s">
        <v>7</v>
      </c>
      <c r="C580" s="16">
        <v>0</v>
      </c>
      <c r="D580" s="16">
        <v>0</v>
      </c>
      <c r="E580" s="16">
        <v>0</v>
      </c>
    </row>
    <row r="581" spans="1:5" ht="13.5" customHeight="1" x14ac:dyDescent="0.25">
      <c r="A581" s="25"/>
      <c r="B581" s="13" t="s">
        <v>217</v>
      </c>
      <c r="C581" s="14">
        <f>((((((((+C582+C583))))))))</f>
        <v>16698.212072400001</v>
      </c>
      <c r="D581" s="14">
        <f>(((+D582+D583)))</f>
        <v>16248.436900000001</v>
      </c>
      <c r="E581" s="14">
        <f>((((((((+E582+E583))))))))</f>
        <v>15047.19875</v>
      </c>
    </row>
    <row r="582" spans="1:5" ht="15" x14ac:dyDescent="0.25">
      <c r="A582" s="24"/>
      <c r="B582" s="35" t="s">
        <v>6</v>
      </c>
      <c r="C582" s="16">
        <v>16698.212072400001</v>
      </c>
      <c r="D582" s="34">
        <v>16248.436900000001</v>
      </c>
      <c r="E582" s="16">
        <v>15047.19875</v>
      </c>
    </row>
    <row r="583" spans="1:5" ht="15" x14ac:dyDescent="0.25">
      <c r="A583" s="24"/>
      <c r="B583" s="35" t="s">
        <v>7</v>
      </c>
      <c r="C583" s="16">
        <v>0</v>
      </c>
      <c r="D583" s="16">
        <v>0</v>
      </c>
      <c r="E583" s="16">
        <v>0</v>
      </c>
    </row>
    <row r="584" spans="1:5" ht="15" x14ac:dyDescent="0.25">
      <c r="A584" s="25" t="s">
        <v>158</v>
      </c>
      <c r="B584" s="13"/>
      <c r="C584" s="14">
        <f>((((+C585))))</f>
        <v>94101.275299999994</v>
      </c>
      <c r="D584" s="14">
        <f t="shared" ref="D584:E584" si="27">((((+D585))))</f>
        <v>23525.318824999998</v>
      </c>
      <c r="E584" s="14">
        <f t="shared" si="27"/>
        <v>14876.542650000001</v>
      </c>
    </row>
    <row r="585" spans="1:5" ht="15" x14ac:dyDescent="0.25">
      <c r="A585" s="25"/>
      <c r="B585" s="13" t="s">
        <v>11</v>
      </c>
      <c r="C585" s="14">
        <f>((((((((+C586+C587))))))))</f>
        <v>94101.275299999994</v>
      </c>
      <c r="D585" s="14">
        <f>((((((((+D586+D587))))))))</f>
        <v>23525.318824999998</v>
      </c>
      <c r="E585" s="14">
        <f>((((((((+E586+E587))))))))</f>
        <v>14876.542650000001</v>
      </c>
    </row>
    <row r="586" spans="1:5" ht="15" x14ac:dyDescent="0.25">
      <c r="A586" s="24"/>
      <c r="B586" s="35" t="s">
        <v>6</v>
      </c>
      <c r="C586" s="16">
        <v>94101.275299999994</v>
      </c>
      <c r="D586" s="16">
        <v>23525.318824999998</v>
      </c>
      <c r="E586" s="16">
        <v>14876.542650000001</v>
      </c>
    </row>
    <row r="587" spans="1:5" ht="15" x14ac:dyDescent="0.25">
      <c r="A587" s="24"/>
      <c r="B587" s="35" t="s">
        <v>7</v>
      </c>
      <c r="C587" s="16">
        <v>0</v>
      </c>
      <c r="D587" s="16">
        <v>0</v>
      </c>
      <c r="E587" s="16">
        <v>0</v>
      </c>
    </row>
    <row r="588" spans="1:5" ht="15" x14ac:dyDescent="0.25">
      <c r="A588" s="26" t="s">
        <v>159</v>
      </c>
      <c r="B588" s="10"/>
      <c r="C588" s="11">
        <f>((((+C589))))</f>
        <v>212811.94889999999</v>
      </c>
      <c r="D588" s="11">
        <f t="shared" ref="D588:E588" si="28">((((+D589))))</f>
        <v>31792.998460000003</v>
      </c>
      <c r="E588" s="11">
        <f t="shared" si="28"/>
        <v>31792.998460000003</v>
      </c>
    </row>
    <row r="589" spans="1:5" ht="15" x14ac:dyDescent="0.25">
      <c r="A589" s="25"/>
      <c r="B589" s="13" t="s">
        <v>11</v>
      </c>
      <c r="C589" s="14">
        <f>((((((((+C590+C591))))))))</f>
        <v>212811.94889999999</v>
      </c>
      <c r="D589" s="14">
        <f>((((((((+D590+D591))))))))</f>
        <v>31792.998460000003</v>
      </c>
      <c r="E589" s="14">
        <f>((((((((+E590+E591))))))))</f>
        <v>31792.998460000003</v>
      </c>
    </row>
    <row r="590" spans="1:5" ht="15" x14ac:dyDescent="0.25">
      <c r="A590" s="24"/>
      <c r="B590" s="35" t="s">
        <v>6</v>
      </c>
      <c r="C590" s="16">
        <v>212811.94889999999</v>
      </c>
      <c r="D590" s="16">
        <v>31792.998460000003</v>
      </c>
      <c r="E590" s="16">
        <v>31792.998460000003</v>
      </c>
    </row>
    <row r="591" spans="1:5" ht="15" x14ac:dyDescent="0.25">
      <c r="A591" s="24"/>
      <c r="B591" s="35" t="s">
        <v>7</v>
      </c>
      <c r="C591" s="16">
        <v>0</v>
      </c>
      <c r="D591" s="16">
        <v>0</v>
      </c>
      <c r="E591" s="16">
        <v>0</v>
      </c>
    </row>
    <row r="592" spans="1:5" ht="22.5" customHeight="1" x14ac:dyDescent="0.25">
      <c r="A592" s="63" t="s">
        <v>160</v>
      </c>
      <c r="B592" s="63"/>
      <c r="C592" s="11">
        <f>((((+C593))))</f>
        <v>95437.66</v>
      </c>
      <c r="D592" s="11">
        <f t="shared" ref="D592:E592" si="29">((((+D593))))</f>
        <v>42911.646999999997</v>
      </c>
      <c r="E592" s="11">
        <f t="shared" si="29"/>
        <v>13071.174349999998</v>
      </c>
    </row>
    <row r="593" spans="1:5" ht="15" x14ac:dyDescent="0.25">
      <c r="A593" s="25"/>
      <c r="B593" s="13" t="s">
        <v>11</v>
      </c>
      <c r="C593" s="14">
        <f>((((((((+C594+C595))))))))</f>
        <v>95437.66</v>
      </c>
      <c r="D593" s="14">
        <f>((((((((+D594+D595))))))))</f>
        <v>42911.646999999997</v>
      </c>
      <c r="E593" s="14">
        <f>((((((((+E594+E595))))))))</f>
        <v>13071.174349999998</v>
      </c>
    </row>
    <row r="594" spans="1:5" ht="15" x14ac:dyDescent="0.25">
      <c r="A594" s="24"/>
      <c r="B594" s="35" t="s">
        <v>6</v>
      </c>
      <c r="C594" s="16">
        <v>25437.66</v>
      </c>
      <c r="D594" s="16">
        <v>25437.66</v>
      </c>
      <c r="E594" s="16">
        <v>4186.2969999999996</v>
      </c>
    </row>
    <row r="595" spans="1:5" ht="15" x14ac:dyDescent="0.25">
      <c r="A595" s="24"/>
      <c r="B595" s="35" t="s">
        <v>7</v>
      </c>
      <c r="C595" s="16">
        <v>70000</v>
      </c>
      <c r="D595" s="16">
        <v>17473.987000000001</v>
      </c>
      <c r="E595" s="16">
        <v>8884.8773499999988</v>
      </c>
    </row>
    <row r="596" spans="1:5" ht="15" x14ac:dyDescent="0.25">
      <c r="A596" s="26" t="s">
        <v>161</v>
      </c>
      <c r="B596" s="10"/>
      <c r="C596" s="11">
        <f>((((+C597))))</f>
        <v>188436.155</v>
      </c>
      <c r="D596" s="11">
        <f t="shared" ref="D596:E596" si="30">((((+D597))))</f>
        <v>435.28199999999998</v>
      </c>
      <c r="E596" s="11">
        <f t="shared" si="30"/>
        <v>434.642</v>
      </c>
    </row>
    <row r="597" spans="1:5" ht="15" x14ac:dyDescent="0.25">
      <c r="A597" s="25"/>
      <c r="B597" s="13" t="s">
        <v>11</v>
      </c>
      <c r="C597" s="14">
        <f>((((((((+C598+C599))))))))</f>
        <v>188436.155</v>
      </c>
      <c r="D597" s="14">
        <f>((((((((+D598+D599))))))))</f>
        <v>435.28199999999998</v>
      </c>
      <c r="E597" s="14">
        <f>((((((((+E598+E599))))))))</f>
        <v>434.642</v>
      </c>
    </row>
    <row r="598" spans="1:5" ht="15" x14ac:dyDescent="0.25">
      <c r="A598" s="24"/>
      <c r="B598" s="35" t="s">
        <v>6</v>
      </c>
      <c r="C598" s="16">
        <v>188436.155</v>
      </c>
      <c r="D598" s="16">
        <v>435.28199999999998</v>
      </c>
      <c r="E598" s="16">
        <v>434.642</v>
      </c>
    </row>
    <row r="599" spans="1:5" ht="15" x14ac:dyDescent="0.25">
      <c r="A599" s="24"/>
      <c r="B599" s="35" t="s">
        <v>7</v>
      </c>
      <c r="C599" s="16">
        <v>0</v>
      </c>
      <c r="D599" s="16">
        <v>0</v>
      </c>
      <c r="E599" s="16">
        <v>0</v>
      </c>
    </row>
    <row r="600" spans="1:5" ht="15" x14ac:dyDescent="0.25">
      <c r="A600" s="26" t="s">
        <v>162</v>
      </c>
      <c r="B600" s="13"/>
      <c r="C600" s="14">
        <f>(+C601+C604+C607+C610+C613+C622+C616+C619+C625+C628)</f>
        <v>366190.28358000005</v>
      </c>
      <c r="D600" s="14">
        <f t="shared" ref="D600:E600" si="31">(+D601+D604+D607+D610+D613+D622+D616+D619+D625+D628)</f>
        <v>85297.205263333337</v>
      </c>
      <c r="E600" s="14">
        <f t="shared" si="31"/>
        <v>54399.744930000001</v>
      </c>
    </row>
    <row r="601" spans="1:5" ht="15" x14ac:dyDescent="0.25">
      <c r="A601" s="25"/>
      <c r="B601" s="13" t="s">
        <v>197</v>
      </c>
      <c r="C601" s="14">
        <f>((((((((+C602+C603))))))))</f>
        <v>37773.1</v>
      </c>
      <c r="D601" s="14">
        <f>((((((((+D602+D603))))))))</f>
        <v>11381.153359999998</v>
      </c>
      <c r="E601" s="14">
        <f>((((((((+E602+E603))))))))</f>
        <v>11381.153359999998</v>
      </c>
    </row>
    <row r="602" spans="1:5" ht="15" x14ac:dyDescent="0.25">
      <c r="A602" s="24"/>
      <c r="B602" s="35" t="s">
        <v>6</v>
      </c>
      <c r="C602" s="16">
        <v>37773.1</v>
      </c>
      <c r="D602" s="16">
        <v>11381.153359999998</v>
      </c>
      <c r="E602" s="16">
        <v>11381.153359999998</v>
      </c>
    </row>
    <row r="603" spans="1:5" ht="15" x14ac:dyDescent="0.25">
      <c r="A603" s="24"/>
      <c r="B603" s="35" t="s">
        <v>7</v>
      </c>
      <c r="C603" s="16">
        <v>0</v>
      </c>
      <c r="D603" s="16">
        <v>0</v>
      </c>
      <c r="E603" s="16">
        <v>0</v>
      </c>
    </row>
    <row r="604" spans="1:5" ht="15" x14ac:dyDescent="0.25">
      <c r="A604" s="25"/>
      <c r="B604" s="13" t="s">
        <v>163</v>
      </c>
      <c r="C604" s="14">
        <f>((((((((+C605+C606))))))))</f>
        <v>29507.4</v>
      </c>
      <c r="D604" s="14">
        <f>((((((((+D605+D606))))))))</f>
        <v>1011.813</v>
      </c>
      <c r="E604" s="14">
        <f>((((((((+E605+E606))))))))</f>
        <v>988.72388999999998</v>
      </c>
    </row>
    <row r="605" spans="1:5" ht="15" x14ac:dyDescent="0.25">
      <c r="A605" s="24"/>
      <c r="B605" s="35" t="s">
        <v>6</v>
      </c>
      <c r="C605" s="16">
        <v>29507.4</v>
      </c>
      <c r="D605" s="16">
        <v>1011.813</v>
      </c>
      <c r="E605" s="16">
        <v>988.72388999999998</v>
      </c>
    </row>
    <row r="606" spans="1:5" ht="15" x14ac:dyDescent="0.25">
      <c r="A606" s="24"/>
      <c r="B606" s="35" t="s">
        <v>7</v>
      </c>
      <c r="C606" s="16">
        <v>0</v>
      </c>
      <c r="D606" s="16">
        <v>0</v>
      </c>
      <c r="E606" s="16">
        <v>0</v>
      </c>
    </row>
    <row r="607" spans="1:5" ht="15" x14ac:dyDescent="0.25">
      <c r="A607" s="25"/>
      <c r="B607" s="13" t="s">
        <v>164</v>
      </c>
      <c r="C607" s="14">
        <f>((((((((+C608+C609))))))))</f>
        <v>93567.9</v>
      </c>
      <c r="D607" s="14">
        <f>((((((((+D608+D609))))))))</f>
        <v>23391.985250000002</v>
      </c>
      <c r="E607" s="14">
        <f>((((((((+E608+E609))))))))</f>
        <v>12889.705540000003</v>
      </c>
    </row>
    <row r="608" spans="1:5" ht="15" x14ac:dyDescent="0.25">
      <c r="A608" s="24"/>
      <c r="B608" s="35" t="s">
        <v>6</v>
      </c>
      <c r="C608" s="16">
        <v>93567.9</v>
      </c>
      <c r="D608" s="16">
        <v>23391.985250000002</v>
      </c>
      <c r="E608" s="16">
        <v>12889.705540000003</v>
      </c>
    </row>
    <row r="609" spans="1:5" ht="15" x14ac:dyDescent="0.25">
      <c r="A609" s="24"/>
      <c r="B609" s="35" t="s">
        <v>7</v>
      </c>
      <c r="C609" s="16">
        <v>0</v>
      </c>
      <c r="D609" s="16">
        <v>0</v>
      </c>
      <c r="E609" s="16">
        <v>0</v>
      </c>
    </row>
    <row r="610" spans="1:5" ht="15" x14ac:dyDescent="0.25">
      <c r="A610" s="25"/>
      <c r="B610" s="13" t="s">
        <v>165</v>
      </c>
      <c r="C610" s="14">
        <f>((((((((+C611+C612))))))))</f>
        <v>19339.7</v>
      </c>
      <c r="D610" s="14">
        <f>((((((((+D611+D612))))))))</f>
        <v>4006.2844200000004</v>
      </c>
      <c r="E610" s="14">
        <f>((((((((+E611+E612))))))))</f>
        <v>4006.2844200000004</v>
      </c>
    </row>
    <row r="611" spans="1:5" ht="15" x14ac:dyDescent="0.25">
      <c r="A611" s="24"/>
      <c r="B611" s="35" t="s">
        <v>6</v>
      </c>
      <c r="C611" s="16">
        <v>19339.7</v>
      </c>
      <c r="D611" s="16">
        <v>4006.2844200000004</v>
      </c>
      <c r="E611" s="16">
        <v>4006.2844200000004</v>
      </c>
    </row>
    <row r="612" spans="1:5" ht="15" x14ac:dyDescent="0.25">
      <c r="A612" s="24"/>
      <c r="B612" s="35" t="s">
        <v>7</v>
      </c>
      <c r="C612" s="16">
        <v>0</v>
      </c>
      <c r="D612" s="16">
        <v>0</v>
      </c>
      <c r="E612" s="16">
        <v>0</v>
      </c>
    </row>
    <row r="613" spans="1:5" ht="15" x14ac:dyDescent="0.25">
      <c r="A613" s="25"/>
      <c r="B613" s="13" t="s">
        <v>166</v>
      </c>
      <c r="C613" s="14">
        <f>((((((((+C614+C615))))))))</f>
        <v>14304.2</v>
      </c>
      <c r="D613" s="14">
        <f>((((((((+D614+D615))))))))</f>
        <v>3756.9175333333337</v>
      </c>
      <c r="E613" s="14">
        <f>((((((((+E614+E615))))))))</f>
        <v>1078.7464500000001</v>
      </c>
    </row>
    <row r="614" spans="1:5" ht="15" x14ac:dyDescent="0.25">
      <c r="A614" s="23"/>
      <c r="B614" s="36" t="s">
        <v>6</v>
      </c>
      <c r="C614" s="18">
        <v>14304.2</v>
      </c>
      <c r="D614" s="18">
        <v>3756.9175333333337</v>
      </c>
      <c r="E614" s="18">
        <v>1078.7464500000001</v>
      </c>
    </row>
    <row r="615" spans="1:5" ht="15" x14ac:dyDescent="0.25">
      <c r="A615" s="24"/>
      <c r="B615" s="35" t="s">
        <v>7</v>
      </c>
      <c r="C615" s="16">
        <v>0</v>
      </c>
      <c r="D615" s="16">
        <v>0</v>
      </c>
      <c r="E615" s="16">
        <v>0</v>
      </c>
    </row>
    <row r="616" spans="1:5" ht="15" x14ac:dyDescent="0.25">
      <c r="A616" s="25"/>
      <c r="B616" s="13" t="s">
        <v>199</v>
      </c>
      <c r="C616" s="14">
        <f>((((((((+C617+C618))))))))</f>
        <v>124109.9</v>
      </c>
      <c r="D616" s="14">
        <f>((((((((+D617+D618))))))))</f>
        <v>31690.285</v>
      </c>
      <c r="E616" s="14">
        <f>((((((((+E617+E618))))))))</f>
        <v>14988.64495</v>
      </c>
    </row>
    <row r="617" spans="1:5" ht="15" x14ac:dyDescent="0.25">
      <c r="A617" s="24"/>
      <c r="B617" s="35" t="s">
        <v>6</v>
      </c>
      <c r="C617" s="16">
        <v>124109.9</v>
      </c>
      <c r="D617" s="16">
        <v>31690.285</v>
      </c>
      <c r="E617" s="16">
        <v>14988.64495</v>
      </c>
    </row>
    <row r="618" spans="1:5" ht="15" x14ac:dyDescent="0.25">
      <c r="A618" s="24"/>
      <c r="B618" s="35" t="s">
        <v>7</v>
      </c>
      <c r="C618" s="16">
        <v>0</v>
      </c>
      <c r="D618" s="16">
        <v>0</v>
      </c>
      <c r="E618" s="16">
        <v>0</v>
      </c>
    </row>
    <row r="619" spans="1:5" ht="15" x14ac:dyDescent="0.25">
      <c r="A619" s="25"/>
      <c r="B619" s="13" t="s">
        <v>52</v>
      </c>
      <c r="C619" s="14">
        <f>((((((((+C620+C621))))))))</f>
        <v>7160.9</v>
      </c>
      <c r="D619" s="14">
        <f>((((((((+D620+D621))))))))</f>
        <v>2632.4456099999998</v>
      </c>
      <c r="E619" s="14">
        <f>((((((((+E620+E621))))))))</f>
        <v>1743.2137399999999</v>
      </c>
    </row>
    <row r="620" spans="1:5" ht="15" x14ac:dyDescent="0.25">
      <c r="A620" s="24"/>
      <c r="B620" s="35" t="s">
        <v>6</v>
      </c>
      <c r="C620" s="16">
        <v>7160.9</v>
      </c>
      <c r="D620" s="16">
        <v>2632.4456099999998</v>
      </c>
      <c r="E620" s="16">
        <v>1743.2137399999999</v>
      </c>
    </row>
    <row r="621" spans="1:5" ht="15" x14ac:dyDescent="0.25">
      <c r="A621" s="24"/>
      <c r="B621" s="35" t="s">
        <v>7</v>
      </c>
      <c r="C621" s="16">
        <v>0</v>
      </c>
      <c r="D621" s="16">
        <v>0</v>
      </c>
      <c r="E621" s="16">
        <v>0</v>
      </c>
    </row>
    <row r="622" spans="1:5" ht="15" x14ac:dyDescent="0.25">
      <c r="A622" s="25"/>
      <c r="B622" s="13" t="s">
        <v>189</v>
      </c>
      <c r="C622" s="14">
        <f>((((((((+C623+C624))))))))</f>
        <v>33637.599999999999</v>
      </c>
      <c r="D622" s="14">
        <f>((((((((+D623+D624))))))))</f>
        <v>5846.8408599999993</v>
      </c>
      <c r="E622" s="14">
        <f>((((((((+E623+E624))))))))</f>
        <v>5820.5415300000004</v>
      </c>
    </row>
    <row r="623" spans="1:5" ht="15" x14ac:dyDescent="0.25">
      <c r="A623" s="24"/>
      <c r="B623" s="35" t="s">
        <v>6</v>
      </c>
      <c r="C623" s="16">
        <v>33637.599999999999</v>
      </c>
      <c r="D623" s="16">
        <v>5846.8408599999993</v>
      </c>
      <c r="E623" s="16">
        <v>5820.5415300000004</v>
      </c>
    </row>
    <row r="624" spans="1:5" ht="15" x14ac:dyDescent="0.25">
      <c r="A624" s="24"/>
      <c r="B624" s="35" t="s">
        <v>7</v>
      </c>
      <c r="C624" s="16">
        <v>0</v>
      </c>
      <c r="D624" s="16">
        <v>0</v>
      </c>
      <c r="E624" s="16">
        <v>0</v>
      </c>
    </row>
    <row r="625" spans="1:5" ht="15" x14ac:dyDescent="0.25">
      <c r="A625" s="25"/>
      <c r="B625" s="13" t="s">
        <v>208</v>
      </c>
      <c r="C625" s="14">
        <f>((((((((+C626+C627))))))))</f>
        <v>326.08358000000004</v>
      </c>
      <c r="D625" s="14">
        <f>((((((((+D626+D627))))))))</f>
        <v>326.08358000000004</v>
      </c>
      <c r="E625" s="14">
        <f>((((((((+E626+E627))))))))</f>
        <v>326.08358000000004</v>
      </c>
    </row>
    <row r="626" spans="1:5" ht="15" x14ac:dyDescent="0.25">
      <c r="A626" s="24"/>
      <c r="B626" s="35" t="s">
        <v>6</v>
      </c>
      <c r="C626" s="16">
        <v>326.08358000000004</v>
      </c>
      <c r="D626" s="16">
        <v>326.08358000000004</v>
      </c>
      <c r="E626" s="16">
        <v>326.08358000000004</v>
      </c>
    </row>
    <row r="627" spans="1:5" ht="15" x14ac:dyDescent="0.25">
      <c r="A627" s="24"/>
      <c r="B627" s="35" t="s">
        <v>7</v>
      </c>
      <c r="C627" s="16">
        <v>0</v>
      </c>
      <c r="D627" s="16">
        <v>0</v>
      </c>
      <c r="E627" s="16">
        <v>0</v>
      </c>
    </row>
    <row r="628" spans="1:5" ht="15" x14ac:dyDescent="0.25">
      <c r="A628" s="25"/>
      <c r="B628" s="13" t="s">
        <v>220</v>
      </c>
      <c r="C628" s="14">
        <f>((((((((+C629+C630))))))))</f>
        <v>6463.5</v>
      </c>
      <c r="D628" s="14">
        <f>((((((((+D629+D630))))))))</f>
        <v>1253.3966499999999</v>
      </c>
      <c r="E628" s="14">
        <f>((((((((+E629+E630))))))))</f>
        <v>1176.6474699999999</v>
      </c>
    </row>
    <row r="629" spans="1:5" ht="15" x14ac:dyDescent="0.25">
      <c r="A629" s="24"/>
      <c r="B629" s="35" t="s">
        <v>6</v>
      </c>
      <c r="C629" s="16">
        <v>6463.5</v>
      </c>
      <c r="D629" s="16">
        <v>1253.3966499999999</v>
      </c>
      <c r="E629" s="16">
        <v>1176.6474699999999</v>
      </c>
    </row>
    <row r="630" spans="1:5" ht="15" x14ac:dyDescent="0.25">
      <c r="A630" s="24"/>
      <c r="B630" s="35" t="s">
        <v>7</v>
      </c>
      <c r="C630" s="16">
        <v>0</v>
      </c>
      <c r="D630" s="16">
        <v>0</v>
      </c>
      <c r="E630" s="16">
        <v>0</v>
      </c>
    </row>
    <row r="631" spans="1:5" ht="15" x14ac:dyDescent="0.25">
      <c r="A631" s="26" t="s">
        <v>167</v>
      </c>
      <c r="B631" s="13"/>
      <c r="C631" s="14">
        <f>(+C632+C635+C638+C641+C644+C647)</f>
        <v>257874.24282000001</v>
      </c>
      <c r="D631" s="14">
        <f t="shared" ref="D631:E631" si="32">(+D632+D635+D638+D641+D644+D647)</f>
        <v>70966.279509999993</v>
      </c>
      <c r="E631" s="14">
        <f t="shared" si="32"/>
        <v>40266.054960000001</v>
      </c>
    </row>
    <row r="632" spans="1:5" ht="15" x14ac:dyDescent="0.25">
      <c r="A632" s="25"/>
      <c r="B632" s="13" t="s">
        <v>11</v>
      </c>
      <c r="C632" s="14">
        <f>((((((((+C633+C634))))))))</f>
        <v>237212.42022</v>
      </c>
      <c r="D632" s="14">
        <f>((((((((+D633+D634))))))))</f>
        <v>64743.393109999997</v>
      </c>
      <c r="E632" s="14">
        <f>((((((((+E633+E634))))))))</f>
        <v>38693.780039999998</v>
      </c>
    </row>
    <row r="633" spans="1:5" ht="15" x14ac:dyDescent="0.25">
      <c r="A633" s="24"/>
      <c r="B633" s="35" t="s">
        <v>6</v>
      </c>
      <c r="C633" s="16">
        <v>237212.42022</v>
      </c>
      <c r="D633" s="16">
        <v>64743.393109999997</v>
      </c>
      <c r="E633" s="16">
        <v>38693.780039999998</v>
      </c>
    </row>
    <row r="634" spans="1:5" ht="15" x14ac:dyDescent="0.25">
      <c r="A634" s="24"/>
      <c r="B634" s="35" t="s">
        <v>7</v>
      </c>
      <c r="C634" s="16">
        <v>0</v>
      </c>
      <c r="D634" s="16">
        <v>0</v>
      </c>
      <c r="E634" s="16">
        <v>0</v>
      </c>
    </row>
    <row r="635" spans="1:5" ht="15" x14ac:dyDescent="0.25">
      <c r="A635" s="25"/>
      <c r="B635" s="13" t="s">
        <v>168</v>
      </c>
      <c r="C635" s="14">
        <f>((((((((+C636+C637))))))))</f>
        <v>882.298</v>
      </c>
      <c r="D635" s="14">
        <f>((((((((+D636+D637))))))))</f>
        <v>442.21704</v>
      </c>
      <c r="E635" s="14">
        <f>((((((((+E636+E637))))))))</f>
        <v>442.21704</v>
      </c>
    </row>
    <row r="636" spans="1:5" ht="15" x14ac:dyDescent="0.25">
      <c r="A636" s="24"/>
      <c r="B636" s="35" t="s">
        <v>6</v>
      </c>
      <c r="C636" s="16">
        <v>882.298</v>
      </c>
      <c r="D636" s="16">
        <v>442.21704</v>
      </c>
      <c r="E636" s="16">
        <v>442.21704</v>
      </c>
    </row>
    <row r="637" spans="1:5" ht="15" x14ac:dyDescent="0.25">
      <c r="A637" s="24"/>
      <c r="B637" s="35" t="s">
        <v>7</v>
      </c>
      <c r="C637" s="16">
        <v>0</v>
      </c>
      <c r="D637" s="16">
        <v>0</v>
      </c>
      <c r="E637" s="16">
        <v>0</v>
      </c>
    </row>
    <row r="638" spans="1:5" ht="15" x14ac:dyDescent="0.25">
      <c r="A638" s="25"/>
      <c r="B638" s="13" t="s">
        <v>193</v>
      </c>
      <c r="C638" s="14">
        <f>((((((((+C639+C640))))))))</f>
        <v>285.06299999999999</v>
      </c>
      <c r="D638" s="14">
        <f>((((((((+D639+D640))))))))</f>
        <v>46.046999999999997</v>
      </c>
      <c r="E638" s="14">
        <f>((((((((+E639+E640))))))))</f>
        <v>46.046999999999997</v>
      </c>
    </row>
    <row r="639" spans="1:5" ht="15" x14ac:dyDescent="0.25">
      <c r="A639" s="24"/>
      <c r="B639" s="35" t="s">
        <v>6</v>
      </c>
      <c r="C639" s="16">
        <v>285.06299999999999</v>
      </c>
      <c r="D639" s="16">
        <v>46.046999999999997</v>
      </c>
      <c r="E639" s="16">
        <v>46.046999999999997</v>
      </c>
    </row>
    <row r="640" spans="1:5" ht="15" x14ac:dyDescent="0.25">
      <c r="A640" s="24"/>
      <c r="B640" s="35" t="s">
        <v>7</v>
      </c>
      <c r="C640" s="16">
        <v>0</v>
      </c>
      <c r="D640" s="16">
        <v>0</v>
      </c>
      <c r="E640" s="16">
        <v>0</v>
      </c>
    </row>
    <row r="641" spans="1:5" ht="15" x14ac:dyDescent="0.25">
      <c r="A641" s="25"/>
      <c r="B641" s="13" t="s">
        <v>169</v>
      </c>
      <c r="C641" s="14">
        <f>((((((((+C642+C643))))))))</f>
        <v>476.15332000000001</v>
      </c>
      <c r="D641" s="14">
        <f>((((((((+D642+D643))))))))</f>
        <v>97.794080000000008</v>
      </c>
      <c r="E641" s="14">
        <f>((((((((+E642+E643))))))))</f>
        <v>97.794080000000008</v>
      </c>
    </row>
    <row r="642" spans="1:5" ht="15" x14ac:dyDescent="0.25">
      <c r="A642" s="24"/>
      <c r="B642" s="35" t="s">
        <v>6</v>
      </c>
      <c r="C642" s="16">
        <v>476.15332000000001</v>
      </c>
      <c r="D642" s="16">
        <v>97.794080000000008</v>
      </c>
      <c r="E642" s="16">
        <v>97.794080000000008</v>
      </c>
    </row>
    <row r="643" spans="1:5" ht="15" x14ac:dyDescent="0.25">
      <c r="A643" s="24"/>
      <c r="B643" s="35" t="s">
        <v>7</v>
      </c>
      <c r="C643" s="16">
        <v>0</v>
      </c>
      <c r="D643" s="16">
        <v>0</v>
      </c>
      <c r="E643" s="16">
        <v>0</v>
      </c>
    </row>
    <row r="644" spans="1:5" ht="15" x14ac:dyDescent="0.25">
      <c r="A644" s="25"/>
      <c r="B644" s="13" t="s">
        <v>170</v>
      </c>
      <c r="C644" s="14">
        <f>((((((((+C645+C646))))))))</f>
        <v>2906.3602799999999</v>
      </c>
      <c r="D644" s="14">
        <f>((((((((+D645+D646))))))))</f>
        <v>681.21228000000008</v>
      </c>
      <c r="E644" s="14">
        <f>((((((((+E645+E646))))))))</f>
        <v>276.98680000000002</v>
      </c>
    </row>
    <row r="645" spans="1:5" ht="15" x14ac:dyDescent="0.25">
      <c r="A645" s="24"/>
      <c r="B645" s="35" t="s">
        <v>6</v>
      </c>
      <c r="C645" s="16">
        <v>2906.3602799999999</v>
      </c>
      <c r="D645" s="16">
        <v>681.21228000000008</v>
      </c>
      <c r="E645" s="16">
        <v>276.98680000000002</v>
      </c>
    </row>
    <row r="646" spans="1:5" ht="15" x14ac:dyDescent="0.25">
      <c r="A646" s="24"/>
      <c r="B646" s="35" t="s">
        <v>7</v>
      </c>
      <c r="C646" s="16">
        <v>0</v>
      </c>
      <c r="D646" s="16">
        <v>0</v>
      </c>
      <c r="E646" s="16">
        <v>0</v>
      </c>
    </row>
    <row r="647" spans="1:5" ht="15" x14ac:dyDescent="0.25">
      <c r="A647" s="25"/>
      <c r="B647" s="13" t="s">
        <v>171</v>
      </c>
      <c r="C647" s="14">
        <f>((((((((+C648+C649))))))))</f>
        <v>16111.948</v>
      </c>
      <c r="D647" s="14">
        <f>((((((((+D648+D649))))))))</f>
        <v>4955.616</v>
      </c>
      <c r="E647" s="14">
        <f>((((((((+E648+E649))))))))</f>
        <v>709.23</v>
      </c>
    </row>
    <row r="648" spans="1:5" ht="15" x14ac:dyDescent="0.25">
      <c r="A648" s="24"/>
      <c r="B648" s="35" t="s">
        <v>6</v>
      </c>
      <c r="C648" s="16">
        <v>16111.948</v>
      </c>
      <c r="D648" s="16">
        <v>4955.616</v>
      </c>
      <c r="E648" s="16">
        <v>709.23</v>
      </c>
    </row>
    <row r="649" spans="1:5" ht="15" x14ac:dyDescent="0.25">
      <c r="A649" s="24"/>
      <c r="B649" s="35" t="s">
        <v>7</v>
      </c>
      <c r="C649" s="16">
        <v>0</v>
      </c>
      <c r="D649" s="16">
        <v>0</v>
      </c>
      <c r="E649" s="16">
        <v>0</v>
      </c>
    </row>
    <row r="650" spans="1:5" ht="15" x14ac:dyDescent="0.25">
      <c r="A650" s="26" t="s">
        <v>205</v>
      </c>
      <c r="B650" s="13"/>
      <c r="C650" s="14">
        <f>(+C651)</f>
        <v>2772908.2512659314</v>
      </c>
      <c r="D650" s="14">
        <f t="shared" ref="D650:E650" si="33">(+D651)</f>
        <v>386878.29632999998</v>
      </c>
      <c r="E650" s="14">
        <f t="shared" si="33"/>
        <v>146850.51286000002</v>
      </c>
    </row>
    <row r="651" spans="1:5" ht="15" x14ac:dyDescent="0.25">
      <c r="A651" s="25"/>
      <c r="B651" s="13" t="s">
        <v>11</v>
      </c>
      <c r="C651" s="14">
        <f>((((((((+C652+C653))))))))</f>
        <v>2772908.2512659314</v>
      </c>
      <c r="D651" s="14">
        <f>((((((((+D652+D653))))))))</f>
        <v>386878.29632999998</v>
      </c>
      <c r="E651" s="14">
        <f>((((((((+E652+E653))))))))</f>
        <v>146850.51286000002</v>
      </c>
    </row>
    <row r="652" spans="1:5" ht="15" x14ac:dyDescent="0.25">
      <c r="A652" s="24"/>
      <c r="B652" s="35" t="s">
        <v>6</v>
      </c>
      <c r="C652" s="16">
        <v>2449271.8876259313</v>
      </c>
      <c r="D652" s="16">
        <v>383150.86287999997</v>
      </c>
      <c r="E652" s="16">
        <v>143688.29998000001</v>
      </c>
    </row>
    <row r="653" spans="1:5" ht="15" x14ac:dyDescent="0.25">
      <c r="A653" s="24"/>
      <c r="B653" s="35" t="s">
        <v>7</v>
      </c>
      <c r="C653" s="16">
        <v>323636.36364</v>
      </c>
      <c r="D653" s="16">
        <v>3727.4334499999995</v>
      </c>
      <c r="E653" s="16">
        <v>3162.21288</v>
      </c>
    </row>
    <row r="654" spans="1:5" ht="15" x14ac:dyDescent="0.25">
      <c r="A654" s="26" t="s">
        <v>184</v>
      </c>
      <c r="B654" s="10"/>
      <c r="C654" s="11">
        <f>((((+C655+C656))))</f>
        <v>31899701.275717597</v>
      </c>
      <c r="D654" s="11">
        <f t="shared" ref="D654:E654" si="34">((((+D655+D656))))</f>
        <v>6576368.7385624992</v>
      </c>
      <c r="E654" s="11">
        <f t="shared" si="34"/>
        <v>5007483.1884853961</v>
      </c>
    </row>
    <row r="655" spans="1:5" ht="15" x14ac:dyDescent="0.25">
      <c r="A655" s="24"/>
      <c r="B655" s="35" t="s">
        <v>6</v>
      </c>
      <c r="C655" s="16">
        <v>31529739.625959996</v>
      </c>
      <c r="D655" s="21">
        <v>6563537.0245624995</v>
      </c>
      <c r="E655" s="21">
        <v>4994961.9898853963</v>
      </c>
    </row>
    <row r="656" spans="1:5" ht="15" x14ac:dyDescent="0.25">
      <c r="A656" s="24"/>
      <c r="B656" s="35" t="s">
        <v>7</v>
      </c>
      <c r="C656" s="16">
        <v>369961.64975759987</v>
      </c>
      <c r="D656" s="21">
        <v>12831.714</v>
      </c>
      <c r="E656" s="21">
        <v>12521.198600000005</v>
      </c>
    </row>
    <row r="657" spans="1:5" ht="15" x14ac:dyDescent="0.25">
      <c r="A657" s="26" t="s">
        <v>185</v>
      </c>
      <c r="B657" s="13"/>
      <c r="C657" s="14">
        <f>(+C658+C661+C664+C667)</f>
        <v>352925684.42820185</v>
      </c>
      <c r="D657" s="14">
        <f t="shared" ref="D657:E657" si="35">(+D658+D661+D664+D667)</f>
        <v>50630289.480219834</v>
      </c>
      <c r="E657" s="14">
        <f t="shared" si="35"/>
        <v>47547153.229155891</v>
      </c>
    </row>
    <row r="658" spans="1:5" ht="15" x14ac:dyDescent="0.25">
      <c r="A658" s="25"/>
      <c r="B658" s="13" t="s">
        <v>172</v>
      </c>
      <c r="C658" s="14">
        <f>((((((((+C659+C660))))))))</f>
        <v>313789844.66799998</v>
      </c>
      <c r="D658" s="14">
        <f>((((((((+D659+D660))))))))</f>
        <v>42369670.339000002</v>
      </c>
      <c r="E658" s="14">
        <f>((((((((+E659+E660))))))))</f>
        <v>42159826.610000007</v>
      </c>
    </row>
    <row r="659" spans="1:5" ht="15" x14ac:dyDescent="0.25">
      <c r="A659" s="24"/>
      <c r="B659" s="35" t="s">
        <v>6</v>
      </c>
      <c r="C659" s="16">
        <v>4809106.3339999998</v>
      </c>
      <c r="D659" s="16">
        <v>27534.838</v>
      </c>
      <c r="E659" s="16">
        <v>11157.791999999999</v>
      </c>
    </row>
    <row r="660" spans="1:5" ht="15" x14ac:dyDescent="0.25">
      <c r="A660" s="24"/>
      <c r="B660" s="35" t="s">
        <v>7</v>
      </c>
      <c r="C660" s="16">
        <v>308980738.33399999</v>
      </c>
      <c r="D660" s="16">
        <v>42342135.501000002</v>
      </c>
      <c r="E660" s="16">
        <v>42148668.818000004</v>
      </c>
    </row>
    <row r="661" spans="1:5" ht="15" x14ac:dyDescent="0.25">
      <c r="A661" s="25"/>
      <c r="B661" s="13" t="s">
        <v>173</v>
      </c>
      <c r="C661" s="14">
        <f>((((((((+C662+C663))))))))</f>
        <v>7213945.183907358</v>
      </c>
      <c r="D661" s="14">
        <f>((((((((+D662+D663))))))))</f>
        <v>576519.39199999999</v>
      </c>
      <c r="E661" s="14">
        <f>((((((((+E662+E663))))))))</f>
        <v>330825.81380999996</v>
      </c>
    </row>
    <row r="662" spans="1:5" ht="15" x14ac:dyDescent="0.25">
      <c r="A662" s="24"/>
      <c r="B662" s="35" t="s">
        <v>6</v>
      </c>
      <c r="C662" s="16">
        <v>4519971.9805511227</v>
      </c>
      <c r="D662" s="16">
        <v>382553.72200000001</v>
      </c>
      <c r="E662" s="16">
        <v>205108.47323999993</v>
      </c>
    </row>
    <row r="663" spans="1:5" ht="15" x14ac:dyDescent="0.25">
      <c r="A663" s="24"/>
      <c r="B663" s="35" t="s">
        <v>7</v>
      </c>
      <c r="C663" s="16">
        <v>2693973.2033562353</v>
      </c>
      <c r="D663" s="16">
        <v>193965.67</v>
      </c>
      <c r="E663" s="16">
        <v>125717.34057000003</v>
      </c>
    </row>
    <row r="664" spans="1:5" ht="15" x14ac:dyDescent="0.25">
      <c r="A664" s="25"/>
      <c r="B664" s="13" t="s">
        <v>174</v>
      </c>
      <c r="C664" s="14">
        <f>((((((((+C665+C666))))))))</f>
        <v>21687299.138069998</v>
      </c>
      <c r="D664" s="14">
        <f>((((((((+D665+D666))))))))</f>
        <v>4020019.5857800003</v>
      </c>
      <c r="E664" s="14">
        <f>((((((((+E665+E666))))))))</f>
        <v>4020019.5857800003</v>
      </c>
    </row>
    <row r="665" spans="1:5" ht="15" x14ac:dyDescent="0.25">
      <c r="A665" s="23"/>
      <c r="B665" s="36" t="s">
        <v>6</v>
      </c>
      <c r="C665" s="18">
        <v>7799654.3807600001</v>
      </c>
      <c r="D665" s="18">
        <v>1098438.14234</v>
      </c>
      <c r="E665" s="18">
        <v>1098438.14234</v>
      </c>
    </row>
    <row r="666" spans="1:5" ht="15" x14ac:dyDescent="0.25">
      <c r="A666" s="24"/>
      <c r="B666" s="35" t="s">
        <v>7</v>
      </c>
      <c r="C666" s="17">
        <v>13887644.757309999</v>
      </c>
      <c r="D666" s="16">
        <v>2921581.4434400001</v>
      </c>
      <c r="E666" s="16">
        <v>2921581.4434400001</v>
      </c>
    </row>
    <row r="667" spans="1:5" ht="15" x14ac:dyDescent="0.25">
      <c r="A667" s="25"/>
      <c r="B667" s="13" t="s">
        <v>175</v>
      </c>
      <c r="C667" s="14">
        <f>((((((((+C668+C669))))))))</f>
        <v>10234595.438224569</v>
      </c>
      <c r="D667" s="14">
        <f>((((((((+D668+D669))))))))</f>
        <v>3664080.1634398317</v>
      </c>
      <c r="E667" s="14">
        <f>((((((((+E668+E669))))))))</f>
        <v>1036481.2195658827</v>
      </c>
    </row>
    <row r="668" spans="1:5" ht="15" x14ac:dyDescent="0.25">
      <c r="A668" s="24"/>
      <c r="B668" s="35" t="s">
        <v>6</v>
      </c>
      <c r="C668" s="16">
        <v>9545501.86285818</v>
      </c>
      <c r="D668" s="16">
        <v>3215670.5975731816</v>
      </c>
      <c r="E668" s="16">
        <v>1036481.2195658827</v>
      </c>
    </row>
    <row r="669" spans="1:5" ht="15" x14ac:dyDescent="0.25">
      <c r="A669" s="24"/>
      <c r="B669" s="35" t="s">
        <v>7</v>
      </c>
      <c r="C669" s="16">
        <v>689093.57536638994</v>
      </c>
      <c r="D669" s="16">
        <v>448409.56586664997</v>
      </c>
      <c r="E669" s="16">
        <v>0</v>
      </c>
    </row>
    <row r="670" spans="1:5" ht="15" x14ac:dyDescent="0.25">
      <c r="A670" s="26" t="s">
        <v>186</v>
      </c>
      <c r="B670" s="10"/>
      <c r="C670" s="11">
        <f>((((+C671+C672))))</f>
        <v>99622986.520999998</v>
      </c>
      <c r="D670" s="11">
        <f t="shared" ref="D670:E670" si="36">((((+D671+D672))))</f>
        <v>24578640.079</v>
      </c>
      <c r="E670" s="11">
        <f t="shared" si="36"/>
        <v>7336530.4679999994</v>
      </c>
    </row>
    <row r="671" spans="1:5" ht="15" x14ac:dyDescent="0.25">
      <c r="A671" s="24"/>
      <c r="B671" s="35" t="s">
        <v>6</v>
      </c>
      <c r="C671" s="16">
        <v>95392563.063999996</v>
      </c>
      <c r="D671" s="21">
        <v>23938380.506999999</v>
      </c>
      <c r="E671" s="21">
        <v>6874802.8779999996</v>
      </c>
    </row>
    <row r="672" spans="1:5" ht="15.75" thickBot="1" x14ac:dyDescent="0.3">
      <c r="A672" s="47"/>
      <c r="B672" s="48" t="s">
        <v>7</v>
      </c>
      <c r="C672" s="49">
        <v>4230423.4570000004</v>
      </c>
      <c r="D672" s="49">
        <v>640259.57200000004</v>
      </c>
      <c r="E672" s="49">
        <v>461727.59</v>
      </c>
    </row>
    <row r="673" spans="1:5" ht="12" customHeight="1" x14ac:dyDescent="0.25">
      <c r="A673" s="64" t="s">
        <v>212</v>
      </c>
      <c r="B673" s="65"/>
      <c r="C673" s="65"/>
      <c r="D673" s="65"/>
      <c r="E673" s="65"/>
    </row>
    <row r="676" spans="1:5" ht="18.75" customHeight="1" x14ac:dyDescent="0.35"/>
  </sheetData>
  <mergeCells count="10">
    <mergeCell ref="A489:B489"/>
    <mergeCell ref="A592:B592"/>
    <mergeCell ref="A673:E673"/>
    <mergeCell ref="A1:C1"/>
    <mergeCell ref="A3:E3"/>
    <mergeCell ref="A4:E4"/>
    <mergeCell ref="A5:E5"/>
    <mergeCell ref="A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&amp;R&amp;P de &amp;N</oddFooter>
  </headerFooter>
  <ignoredErrors>
    <ignoredError sqref="D569 D581 D578 D572 D57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1T_2022</vt:lpstr>
      <vt:lpstr>'1T_2022'!Área_de_impresión</vt:lpstr>
      <vt:lpstr>'1T_2022'!Títulos_a_imprimir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prueba</cp:lastModifiedBy>
  <cp:lastPrinted>2022-01-26T00:15:52Z</cp:lastPrinted>
  <dcterms:created xsi:type="dcterms:W3CDTF">2018-01-26T18:51:24Z</dcterms:created>
  <dcterms:modified xsi:type="dcterms:W3CDTF">2022-04-28T22:57:13Z</dcterms:modified>
</cp:coreProperties>
</file>