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nexos\exceles\"/>
    </mc:Choice>
  </mc:AlternateContent>
  <bookViews>
    <workbookView xWindow="-120" yWindow="-120" windowWidth="20730" windowHeight="11160"/>
  </bookViews>
  <sheets>
    <sheet name="Anexo 10" sheetId="1" r:id="rId1"/>
    <sheet name="Anexo 11" sheetId="2" r:id="rId2"/>
    <sheet name="Anexo 12" sheetId="3" r:id="rId3"/>
    <sheet name="Anexo 13" sheetId="4" r:id="rId4"/>
    <sheet name="Anexo 14" sheetId="12" r:id="rId5"/>
    <sheet name="Anexo 15" sheetId="6" r:id="rId6"/>
    <sheet name="Anexo 16" sheetId="7" r:id="rId7"/>
    <sheet name="Anexo 17" sheetId="8" r:id="rId8"/>
    <sheet name="Anexo 18" sheetId="9" r:id="rId9"/>
    <sheet name="Anexo 19" sheetId="10" r:id="rId10"/>
    <sheet name="Anexo 31" sheetId="11" r:id="rId11"/>
  </sheets>
  <definedNames>
    <definedName name="\a">#N/A</definedName>
    <definedName name="\b">#N/A</definedName>
    <definedName name="\c" localSheetId="2">#REF!</definedName>
    <definedName name="\c" localSheetId="4">#REF!</definedName>
    <definedName name="\c" localSheetId="5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>#REF!</definedName>
    <definedName name="\p">#N/A</definedName>
    <definedName name="\s">#N/A</definedName>
    <definedName name="\z" localSheetId="2">#REF!</definedName>
    <definedName name="\z" localSheetId="4">#REF!</definedName>
    <definedName name="\z" localSheetId="5">#REF!</definedName>
    <definedName name="\z" localSheetId="7">#REF!</definedName>
    <definedName name="\z" localSheetId="8">#REF!</definedName>
    <definedName name="\z" localSheetId="9">#REF!</definedName>
    <definedName name="\z" localSheetId="10">#REF!</definedName>
    <definedName name="\z">#REF!</definedName>
    <definedName name="_______CFD02" localSheetId="2">#REF!</definedName>
    <definedName name="_______CFD02" localSheetId="4">#REF!</definedName>
    <definedName name="_______CFD02" localSheetId="5">#REF!</definedName>
    <definedName name="_______CFD02" localSheetId="7">#REF!</definedName>
    <definedName name="_______CFD02" localSheetId="8">#REF!</definedName>
    <definedName name="_______CFD02" localSheetId="9">#REF!</definedName>
    <definedName name="_______CFD02" localSheetId="10">#REF!</definedName>
    <definedName name="_______CFD02">#REF!</definedName>
    <definedName name="_______PIB08" localSheetId="2">#REF!</definedName>
    <definedName name="_______PIB08" localSheetId="4">#REF!</definedName>
    <definedName name="_______PIB08" localSheetId="5">#REF!</definedName>
    <definedName name="_______PIB08" localSheetId="7">#REF!</definedName>
    <definedName name="_______PIB08" localSheetId="8">#REF!</definedName>
    <definedName name="_______PIB08" localSheetId="9">#REF!</definedName>
    <definedName name="_______PIB08" localSheetId="10">#REF!</definedName>
    <definedName name="_______PIB08">#REF!</definedName>
    <definedName name="_______syt03" localSheetId="2">#REF!</definedName>
    <definedName name="_______syt03" localSheetId="4">#REF!</definedName>
    <definedName name="_______syt03" localSheetId="5">#REF!</definedName>
    <definedName name="_______syt03" localSheetId="7">#REF!</definedName>
    <definedName name="_______syt03" localSheetId="8">#REF!</definedName>
    <definedName name="_______syt03" localSheetId="9">#REF!</definedName>
    <definedName name="_______syt03" localSheetId="10">#REF!</definedName>
    <definedName name="_______syt03">#REF!</definedName>
    <definedName name="____ASA96" localSheetId="4">#REF!</definedName>
    <definedName name="____ASA96" localSheetId="5">#REF!</definedName>
    <definedName name="____ASA96" localSheetId="7">#REF!</definedName>
    <definedName name="____ASA96" localSheetId="8">#REF!</definedName>
    <definedName name="____ASA96" localSheetId="9">#REF!</definedName>
    <definedName name="____ASA96" localSheetId="10">#REF!</definedName>
    <definedName name="____ASA96">#REF!</definedName>
    <definedName name="____CAN2" localSheetId="4" hidden="1">{"Bruto",#N/A,FALSE,"CONV3T.XLS";"Neto",#N/A,FALSE,"CONV3T.XLS";"UnoB",#N/A,FALSE,"CONV3T.XLS";"Bruto",#N/A,FALSE,"CONV4T.XLS";"Neto",#N/A,FALSE,"CONV4T.XLS";"UnoB",#N/A,FALSE,"CONV4T.XLS"}</definedName>
    <definedName name="____CAN2" localSheetId="5" hidden="1">{"Bruto",#N/A,FALSE,"CONV3T.XLS";"Neto",#N/A,FALSE,"CONV3T.XLS";"UnoB",#N/A,FALSE,"CONV3T.XLS";"Bruto",#N/A,FALSE,"CONV4T.XLS";"Neto",#N/A,FALSE,"CONV4T.XLS";"UnoB",#N/A,FALSE,"CONV4T.XLS"}</definedName>
    <definedName name="____CAN2" localSheetId="7" hidden="1">{"Bruto",#N/A,FALSE,"CONV3T.XLS";"Neto",#N/A,FALSE,"CONV3T.XLS";"UnoB",#N/A,FALSE,"CONV3T.XLS";"Bruto",#N/A,FALSE,"CONV4T.XLS";"Neto",#N/A,FALSE,"CONV4T.XLS";"UnoB",#N/A,FALSE,"CONV4T.XLS"}</definedName>
    <definedName name="____CAN2" localSheetId="8" hidden="1">{"Bruto",#N/A,FALSE,"CONV3T.XLS";"Neto",#N/A,FALSE,"CONV3T.XLS";"UnoB",#N/A,FALSE,"CONV3T.XLS";"Bruto",#N/A,FALSE,"CONV4T.XLS";"Neto",#N/A,FALSE,"CONV4T.XLS";"UnoB",#N/A,FALSE,"CONV4T.XLS"}</definedName>
    <definedName name="____CAN2" localSheetId="9" hidden="1">{"Bruto",#N/A,FALSE,"CONV3T.XLS";"Neto",#N/A,FALSE,"CONV3T.XLS";"UnoB",#N/A,FALSE,"CONV3T.XLS";"Bruto",#N/A,FALSE,"CONV4T.XLS";"Neto",#N/A,FALSE,"CONV4T.XLS";"UnoB",#N/A,FALSE,"CONV4T.XLS"}</definedName>
    <definedName name="____CAN2" localSheetId="10" hidden="1">{"Bruto",#N/A,FALSE,"CONV3T.XLS";"Neto",#N/A,FALSE,"CONV3T.XLS";"UnoB",#N/A,FALSE,"CONV3T.XLS";"Bruto",#N/A,FALSE,"CONV4T.XLS";"Neto",#N/A,FALSE,"CONV4T.XLS";"UnoB",#N/A,FALSE,"CONV4T.XLS"}</definedName>
    <definedName name="____CAN2" hidden="1">{"Bruto",#N/A,FALSE,"CONV3T.XLS";"Neto",#N/A,FALSE,"CONV3T.XLS";"UnoB",#N/A,FALSE,"CONV3T.XLS";"Bruto",#N/A,FALSE,"CONV4T.XLS";"Neto",#N/A,FALSE,"CONV4T.XLS";"UnoB",#N/A,FALSE,"CONV4T.XLS"}</definedName>
    <definedName name="____CAN4" localSheetId="4" hidden="1">{"Bruto",#N/A,FALSE,"CONV3T.XLS";"Neto",#N/A,FALSE,"CONV3T.XLS";"UnoB",#N/A,FALSE,"CONV3T.XLS";"Bruto",#N/A,FALSE,"CONV4T.XLS";"Neto",#N/A,FALSE,"CONV4T.XLS";"UnoB",#N/A,FALSE,"CONV4T.XLS"}</definedName>
    <definedName name="____CAN4" localSheetId="5" hidden="1">{"Bruto",#N/A,FALSE,"CONV3T.XLS";"Neto",#N/A,FALSE,"CONV3T.XLS";"UnoB",#N/A,FALSE,"CONV3T.XLS";"Bruto",#N/A,FALSE,"CONV4T.XLS";"Neto",#N/A,FALSE,"CONV4T.XLS";"UnoB",#N/A,FALSE,"CONV4T.XLS"}</definedName>
    <definedName name="____CAN4" localSheetId="7" hidden="1">{"Bruto",#N/A,FALSE,"CONV3T.XLS";"Neto",#N/A,FALSE,"CONV3T.XLS";"UnoB",#N/A,FALSE,"CONV3T.XLS";"Bruto",#N/A,FALSE,"CONV4T.XLS";"Neto",#N/A,FALSE,"CONV4T.XLS";"UnoB",#N/A,FALSE,"CONV4T.XLS"}</definedName>
    <definedName name="____CAN4" localSheetId="8" hidden="1">{"Bruto",#N/A,FALSE,"CONV3T.XLS";"Neto",#N/A,FALSE,"CONV3T.XLS";"UnoB",#N/A,FALSE,"CONV3T.XLS";"Bruto",#N/A,FALSE,"CONV4T.XLS";"Neto",#N/A,FALSE,"CONV4T.XLS";"UnoB",#N/A,FALSE,"CONV4T.XLS"}</definedName>
    <definedName name="____CAN4" localSheetId="9" hidden="1">{"Bruto",#N/A,FALSE,"CONV3T.XLS";"Neto",#N/A,FALSE,"CONV3T.XLS";"UnoB",#N/A,FALSE,"CONV3T.XLS";"Bruto",#N/A,FALSE,"CONV4T.XLS";"Neto",#N/A,FALSE,"CONV4T.XLS";"UnoB",#N/A,FALSE,"CONV4T.XLS"}</definedName>
    <definedName name="____CAN4" localSheetId="10" hidden="1">{"Bruto",#N/A,FALSE,"CONV3T.XLS";"Neto",#N/A,FALSE,"CONV3T.XLS";"UnoB",#N/A,FALSE,"CONV3T.XLS";"Bruto",#N/A,FALSE,"CONV4T.XLS";"Neto",#N/A,FALSE,"CONV4T.XLS";"UnoB",#N/A,FALSE,"CONV4T.XLS"}</definedName>
    <definedName name="____CAN4" hidden="1">{"Bruto",#N/A,FALSE,"CONV3T.XLS";"Neto",#N/A,FALSE,"CONV3T.XLS";"UnoB",#N/A,FALSE,"CONV3T.XLS";"Bruto",#N/A,FALSE,"CONV4T.XLS";"Neto",#N/A,FALSE,"CONV4T.XLS";"UnoB",#N/A,FALSE,"CONV4T.XLS"}</definedName>
    <definedName name="____CFD02" localSheetId="4">#REF!</definedName>
    <definedName name="____CFD02" localSheetId="5">#REF!</definedName>
    <definedName name="____CFD02" localSheetId="7">#REF!</definedName>
    <definedName name="____CFD02" localSheetId="8">#REF!</definedName>
    <definedName name="____CFD02" localSheetId="9">#REF!</definedName>
    <definedName name="____CFD02" localSheetId="10">#REF!</definedName>
    <definedName name="____CFD02">#REF!</definedName>
    <definedName name="____CFE96" localSheetId="4">#REF!</definedName>
    <definedName name="____CFE96" localSheetId="5">#REF!</definedName>
    <definedName name="____CFE96" localSheetId="7">#REF!</definedName>
    <definedName name="____CFE96" localSheetId="8">#REF!</definedName>
    <definedName name="____CFE96" localSheetId="9">#REF!</definedName>
    <definedName name="____CFE96" localSheetId="10">#REF!</definedName>
    <definedName name="____CFE96">#REF!</definedName>
    <definedName name="____CON96" localSheetId="4">#REF!</definedName>
    <definedName name="____CON96" localSheetId="5">#REF!</definedName>
    <definedName name="____CON96" localSheetId="7">#REF!</definedName>
    <definedName name="____CON96" localSheetId="8">#REF!</definedName>
    <definedName name="____CON96" localSheetId="9">#REF!</definedName>
    <definedName name="____CON96" localSheetId="10">#REF!</definedName>
    <definedName name="____CON96">#REF!</definedName>
    <definedName name="____COR4" localSheetId="4" hidden="1">{"Bruto",#N/A,FALSE,"CONV3T.XLS";"Neto",#N/A,FALSE,"CONV3T.XLS";"UnoB",#N/A,FALSE,"CONV3T.XLS";"Bruto",#N/A,FALSE,"CONV4T.XLS";"Neto",#N/A,FALSE,"CONV4T.XLS";"UnoB",#N/A,FALSE,"CONV4T.XLS"}</definedName>
    <definedName name="____COR4" localSheetId="5" hidden="1">{"Bruto",#N/A,FALSE,"CONV3T.XLS";"Neto",#N/A,FALSE,"CONV3T.XLS";"UnoB",#N/A,FALSE,"CONV3T.XLS";"Bruto",#N/A,FALSE,"CONV4T.XLS";"Neto",#N/A,FALSE,"CONV4T.XLS";"UnoB",#N/A,FALSE,"CONV4T.XLS"}</definedName>
    <definedName name="____COR4" localSheetId="7" hidden="1">{"Bruto",#N/A,FALSE,"CONV3T.XLS";"Neto",#N/A,FALSE,"CONV3T.XLS";"UnoB",#N/A,FALSE,"CONV3T.XLS";"Bruto",#N/A,FALSE,"CONV4T.XLS";"Neto",#N/A,FALSE,"CONV4T.XLS";"UnoB",#N/A,FALSE,"CONV4T.XLS"}</definedName>
    <definedName name="____COR4" localSheetId="8" hidden="1">{"Bruto",#N/A,FALSE,"CONV3T.XLS";"Neto",#N/A,FALSE,"CONV3T.XLS";"UnoB",#N/A,FALSE,"CONV3T.XLS";"Bruto",#N/A,FALSE,"CONV4T.XLS";"Neto",#N/A,FALSE,"CONV4T.XLS";"UnoB",#N/A,FALSE,"CONV4T.XLS"}</definedName>
    <definedName name="____COR4" localSheetId="9" hidden="1">{"Bruto",#N/A,FALSE,"CONV3T.XLS";"Neto",#N/A,FALSE,"CONV3T.XLS";"UnoB",#N/A,FALSE,"CONV3T.XLS";"Bruto",#N/A,FALSE,"CONV4T.XLS";"Neto",#N/A,FALSE,"CONV4T.XLS";"UnoB",#N/A,FALSE,"CONV4T.XLS"}</definedName>
    <definedName name="____COR4" localSheetId="10" hidden="1">{"Bruto",#N/A,FALSE,"CONV3T.XLS";"Neto",#N/A,FALSE,"CONV3T.XLS";"UnoB",#N/A,FALSE,"CONV3T.XLS";"Bruto",#N/A,FALSE,"CONV4T.XLS";"Neto",#N/A,FALSE,"CONV4T.XLS";"UnoB",#N/A,FALSE,"CONV4T.XLS"}</definedName>
    <definedName name="____COR4" hidden="1">{"Bruto",#N/A,FALSE,"CONV3T.XLS";"Neto",#N/A,FALSE,"CONV3T.XLS";"UnoB",#N/A,FALSE,"CONV3T.XLS";"Bruto",#N/A,FALSE,"CONV4T.XLS";"Neto",#N/A,FALSE,"CONV4T.XLS";"UnoB",#N/A,FALSE,"CONV4T.XLS"}</definedName>
    <definedName name="____COS4" localSheetId="4" hidden="1">{"Bruto",#N/A,FALSE,"CONV3T.XLS";"Neto",#N/A,FALSE,"CONV3T.XLS";"UnoB",#N/A,FALSE,"CONV3T.XLS";"Bruto",#N/A,FALSE,"CONV4T.XLS";"Neto",#N/A,FALSE,"CONV4T.XLS";"UnoB",#N/A,FALSE,"CONV4T.XLS"}</definedName>
    <definedName name="____COS4" localSheetId="5" hidden="1">{"Bruto",#N/A,FALSE,"CONV3T.XLS";"Neto",#N/A,FALSE,"CONV3T.XLS";"UnoB",#N/A,FALSE,"CONV3T.XLS";"Bruto",#N/A,FALSE,"CONV4T.XLS";"Neto",#N/A,FALSE,"CONV4T.XLS";"UnoB",#N/A,FALSE,"CONV4T.XLS"}</definedName>
    <definedName name="____COS4" localSheetId="7" hidden="1">{"Bruto",#N/A,FALSE,"CONV3T.XLS";"Neto",#N/A,FALSE,"CONV3T.XLS";"UnoB",#N/A,FALSE,"CONV3T.XLS";"Bruto",#N/A,FALSE,"CONV4T.XLS";"Neto",#N/A,FALSE,"CONV4T.XLS";"UnoB",#N/A,FALSE,"CONV4T.XLS"}</definedName>
    <definedName name="____COS4" localSheetId="8" hidden="1">{"Bruto",#N/A,FALSE,"CONV3T.XLS";"Neto",#N/A,FALSE,"CONV3T.XLS";"UnoB",#N/A,FALSE,"CONV3T.XLS";"Bruto",#N/A,FALSE,"CONV4T.XLS";"Neto",#N/A,FALSE,"CONV4T.XLS";"UnoB",#N/A,FALSE,"CONV4T.XLS"}</definedName>
    <definedName name="____COS4" localSheetId="9" hidden="1">{"Bruto",#N/A,FALSE,"CONV3T.XLS";"Neto",#N/A,FALSE,"CONV3T.XLS";"UnoB",#N/A,FALSE,"CONV3T.XLS";"Bruto",#N/A,FALSE,"CONV4T.XLS";"Neto",#N/A,FALSE,"CONV4T.XLS";"UnoB",#N/A,FALSE,"CONV4T.XLS"}</definedName>
    <definedName name="____COS4" localSheetId="10" hidden="1">{"Bruto",#N/A,FALSE,"CONV3T.XLS";"Neto",#N/A,FALSE,"CONV3T.XLS";"UnoB",#N/A,FALSE,"CONV3T.XLS";"Bruto",#N/A,FALSE,"CONV4T.XLS";"Neto",#N/A,FALSE,"CONV4T.XLS";"UnoB",#N/A,FALSE,"CONV4T.XLS"}</definedName>
    <definedName name="____COS4" hidden="1">{"Bruto",#N/A,FALSE,"CONV3T.XLS";"Neto",#N/A,FALSE,"CONV3T.XLS";"UnoB",#N/A,FALSE,"CONV3T.XLS";"Bruto",#N/A,FALSE,"CONV4T.XLS";"Neto",#N/A,FALSE,"CONV4T.XLS";"UnoB",#N/A,FALSE,"CONV4T.XLS"}</definedName>
    <definedName name="____ee1" localSheetId="4" hidden="1">{"Bruto",#N/A,FALSE,"CONV3T.XLS";"Neto",#N/A,FALSE,"CONV3T.XLS";"UnoB",#N/A,FALSE,"CONV3T.XLS";"Bruto",#N/A,FALSE,"CONV4T.XLS";"Neto",#N/A,FALSE,"CONV4T.XLS";"UnoB",#N/A,FALSE,"CONV4T.XLS"}</definedName>
    <definedName name="____ee1" localSheetId="5" hidden="1">{"Bruto",#N/A,FALSE,"CONV3T.XLS";"Neto",#N/A,FALSE,"CONV3T.XLS";"UnoB",#N/A,FALSE,"CONV3T.XLS";"Bruto",#N/A,FALSE,"CONV4T.XLS";"Neto",#N/A,FALSE,"CONV4T.XLS";"UnoB",#N/A,FALSE,"CONV4T.XLS"}</definedName>
    <definedName name="____ee1" localSheetId="7" hidden="1">{"Bruto",#N/A,FALSE,"CONV3T.XLS";"Neto",#N/A,FALSE,"CONV3T.XLS";"UnoB",#N/A,FALSE,"CONV3T.XLS";"Bruto",#N/A,FALSE,"CONV4T.XLS";"Neto",#N/A,FALSE,"CONV4T.XLS";"UnoB",#N/A,FALSE,"CONV4T.XLS"}</definedName>
    <definedName name="____ee1" localSheetId="8" hidden="1">{"Bruto",#N/A,FALSE,"CONV3T.XLS";"Neto",#N/A,FALSE,"CONV3T.XLS";"UnoB",#N/A,FALSE,"CONV3T.XLS";"Bruto",#N/A,FALSE,"CONV4T.XLS";"Neto",#N/A,FALSE,"CONV4T.XLS";"UnoB",#N/A,FALSE,"CONV4T.XLS"}</definedName>
    <definedName name="____ee1" localSheetId="9" hidden="1">{"Bruto",#N/A,FALSE,"CONV3T.XLS";"Neto",#N/A,FALSE,"CONV3T.XLS";"UnoB",#N/A,FALSE,"CONV3T.XLS";"Bruto",#N/A,FALSE,"CONV4T.XLS";"Neto",#N/A,FALSE,"CONV4T.XLS";"UnoB",#N/A,FALSE,"CONV4T.XLS"}</definedName>
    <definedName name="____ee1" localSheetId="10" hidden="1">{"Bruto",#N/A,FALSE,"CONV3T.XLS";"Neto",#N/A,FALSE,"CONV3T.XLS";"UnoB",#N/A,FALSE,"CONV3T.XLS";"Bruto",#N/A,FALSE,"CONV4T.XLS";"Neto",#N/A,FALSE,"CONV4T.XLS";"UnoB",#N/A,FALSE,"CONV4T.XLS"}</definedName>
    <definedName name="____ee1" hidden="1">{"Bruto",#N/A,FALSE,"CONV3T.XLS";"Neto",#N/A,FALSE,"CONV3T.XLS";"UnoB",#N/A,FALSE,"CONV3T.XLS";"Bruto",#N/A,FALSE,"CONV4T.XLS";"Neto",#N/A,FALSE,"CONV4T.XLS";"UnoB",#N/A,FALSE,"CONV4T.XLS"}</definedName>
    <definedName name="____esc2" localSheetId="4" hidden="1">{"Bruto",#N/A,FALSE,"CONV3T.XLS";"Neto",#N/A,FALSE,"CONV3T.XLS";"UnoB",#N/A,FALSE,"CONV3T.XLS";"Bruto",#N/A,FALSE,"CONV4T.XLS";"Neto",#N/A,FALSE,"CONV4T.XLS";"UnoB",#N/A,FALSE,"CONV4T.XLS"}</definedName>
    <definedName name="____esc2" localSheetId="5" hidden="1">{"Bruto",#N/A,FALSE,"CONV3T.XLS";"Neto",#N/A,FALSE,"CONV3T.XLS";"UnoB",#N/A,FALSE,"CONV3T.XLS";"Bruto",#N/A,FALSE,"CONV4T.XLS";"Neto",#N/A,FALSE,"CONV4T.XLS";"UnoB",#N/A,FALSE,"CONV4T.XLS"}</definedName>
    <definedName name="____esc2" localSheetId="7" hidden="1">{"Bruto",#N/A,FALSE,"CONV3T.XLS";"Neto",#N/A,FALSE,"CONV3T.XLS";"UnoB",#N/A,FALSE,"CONV3T.XLS";"Bruto",#N/A,FALSE,"CONV4T.XLS";"Neto",#N/A,FALSE,"CONV4T.XLS";"UnoB",#N/A,FALSE,"CONV4T.XLS"}</definedName>
    <definedName name="____esc2" localSheetId="8" hidden="1">{"Bruto",#N/A,FALSE,"CONV3T.XLS";"Neto",#N/A,FALSE,"CONV3T.XLS";"UnoB",#N/A,FALSE,"CONV3T.XLS";"Bruto",#N/A,FALSE,"CONV4T.XLS";"Neto",#N/A,FALSE,"CONV4T.XLS";"UnoB",#N/A,FALSE,"CONV4T.XLS"}</definedName>
    <definedName name="____esc2" localSheetId="9" hidden="1">{"Bruto",#N/A,FALSE,"CONV3T.XLS";"Neto",#N/A,FALSE,"CONV3T.XLS";"UnoB",#N/A,FALSE,"CONV3T.XLS";"Bruto",#N/A,FALSE,"CONV4T.XLS";"Neto",#N/A,FALSE,"CONV4T.XLS";"UnoB",#N/A,FALSE,"CONV4T.XLS"}</definedName>
    <definedName name="____esc2" localSheetId="10" hidden="1">{"Bruto",#N/A,FALSE,"CONV3T.XLS";"Neto",#N/A,FALSE,"CONV3T.XLS";"UnoB",#N/A,FALSE,"CONV3T.XLS";"Bruto",#N/A,FALSE,"CONV4T.XLS";"Neto",#N/A,FALSE,"CONV4T.XLS";"UnoB",#N/A,FALSE,"CONV4T.XLS"}</definedName>
    <definedName name="____esc2" hidden="1">{"Bruto",#N/A,FALSE,"CONV3T.XLS";"Neto",#N/A,FALSE,"CONV3T.XLS";"UnoB",#N/A,FALSE,"CONV3T.XLS";"Bruto",#N/A,FALSE,"CONV4T.XLS";"Neto",#N/A,FALSE,"CONV4T.XLS";"UnoB",#N/A,FALSE,"CONV4T.XLS"}</definedName>
    <definedName name="____ESC4" localSheetId="4" hidden="1">{"Bruto",#N/A,FALSE,"CONV3T.XLS";"Neto",#N/A,FALSE,"CONV3T.XLS";"UnoB",#N/A,FALSE,"CONV3T.XLS";"Bruto",#N/A,FALSE,"CONV4T.XLS";"Neto",#N/A,FALSE,"CONV4T.XLS";"UnoB",#N/A,FALSE,"CONV4T.XLS"}</definedName>
    <definedName name="____ESC4" localSheetId="5" hidden="1">{"Bruto",#N/A,FALSE,"CONV3T.XLS";"Neto",#N/A,FALSE,"CONV3T.XLS";"UnoB",#N/A,FALSE,"CONV3T.XLS";"Bruto",#N/A,FALSE,"CONV4T.XLS";"Neto",#N/A,FALSE,"CONV4T.XLS";"UnoB",#N/A,FALSE,"CONV4T.XLS"}</definedName>
    <definedName name="____ESC4" localSheetId="7" hidden="1">{"Bruto",#N/A,FALSE,"CONV3T.XLS";"Neto",#N/A,FALSE,"CONV3T.XLS";"UnoB",#N/A,FALSE,"CONV3T.XLS";"Bruto",#N/A,FALSE,"CONV4T.XLS";"Neto",#N/A,FALSE,"CONV4T.XLS";"UnoB",#N/A,FALSE,"CONV4T.XLS"}</definedName>
    <definedName name="____ESC4" localSheetId="8" hidden="1">{"Bruto",#N/A,FALSE,"CONV3T.XLS";"Neto",#N/A,FALSE,"CONV3T.XLS";"UnoB",#N/A,FALSE,"CONV3T.XLS";"Bruto",#N/A,FALSE,"CONV4T.XLS";"Neto",#N/A,FALSE,"CONV4T.XLS";"UnoB",#N/A,FALSE,"CONV4T.XLS"}</definedName>
    <definedName name="____ESC4" localSheetId="9" hidden="1">{"Bruto",#N/A,FALSE,"CONV3T.XLS";"Neto",#N/A,FALSE,"CONV3T.XLS";"UnoB",#N/A,FALSE,"CONV3T.XLS";"Bruto",#N/A,FALSE,"CONV4T.XLS";"Neto",#N/A,FALSE,"CONV4T.XLS";"UnoB",#N/A,FALSE,"CONV4T.XLS"}</definedName>
    <definedName name="____ESC4" localSheetId="10" hidden="1">{"Bruto",#N/A,FALSE,"CONV3T.XLS";"Neto",#N/A,FALSE,"CONV3T.XLS";"UnoB",#N/A,FALSE,"CONV3T.XLS";"Bruto",#N/A,FALSE,"CONV4T.XLS";"Neto",#N/A,FALSE,"CONV4T.XLS";"UnoB",#N/A,FALSE,"CONV4T.XLS"}</definedName>
    <definedName name="____ESC4" hidden="1">{"Bruto",#N/A,FALSE,"CONV3T.XLS";"Neto",#N/A,FALSE,"CONV3T.XLS";"UnoB",#N/A,FALSE,"CONV3T.XLS";"Bruto",#N/A,FALSE,"CONV4T.XLS";"Neto",#N/A,FALSE,"CONV4T.XLS";"UnoB",#N/A,FALSE,"CONV4T.XLS"}</definedName>
    <definedName name="____mor2" localSheetId="4" hidden="1">{"Bruto",#N/A,FALSE,"CONV3T.XLS";"Neto",#N/A,FALSE,"CONV3T.XLS";"UnoB",#N/A,FALSE,"CONV3T.XLS";"Bruto",#N/A,FALSE,"CONV4T.XLS";"Neto",#N/A,FALSE,"CONV4T.XLS";"UnoB",#N/A,FALSE,"CONV4T.XLS"}</definedName>
    <definedName name="____mor2" localSheetId="5" hidden="1">{"Bruto",#N/A,FALSE,"CONV3T.XLS";"Neto",#N/A,FALSE,"CONV3T.XLS";"UnoB",#N/A,FALSE,"CONV3T.XLS";"Bruto",#N/A,FALSE,"CONV4T.XLS";"Neto",#N/A,FALSE,"CONV4T.XLS";"UnoB",#N/A,FALSE,"CONV4T.XLS"}</definedName>
    <definedName name="____mor2" localSheetId="7" hidden="1">{"Bruto",#N/A,FALSE,"CONV3T.XLS";"Neto",#N/A,FALSE,"CONV3T.XLS";"UnoB",#N/A,FALSE,"CONV3T.XLS";"Bruto",#N/A,FALSE,"CONV4T.XLS";"Neto",#N/A,FALSE,"CONV4T.XLS";"UnoB",#N/A,FALSE,"CONV4T.XLS"}</definedName>
    <definedName name="____mor2" localSheetId="8" hidden="1">{"Bruto",#N/A,FALSE,"CONV3T.XLS";"Neto",#N/A,FALSE,"CONV3T.XLS";"UnoB",#N/A,FALSE,"CONV3T.XLS";"Bruto",#N/A,FALSE,"CONV4T.XLS";"Neto",#N/A,FALSE,"CONV4T.XLS";"UnoB",#N/A,FALSE,"CONV4T.XLS"}</definedName>
    <definedName name="____mor2" localSheetId="9" hidden="1">{"Bruto",#N/A,FALSE,"CONV3T.XLS";"Neto",#N/A,FALSE,"CONV3T.XLS";"UnoB",#N/A,FALSE,"CONV3T.XLS";"Bruto",#N/A,FALSE,"CONV4T.XLS";"Neto",#N/A,FALSE,"CONV4T.XLS";"UnoB",#N/A,FALSE,"CONV4T.XLS"}</definedName>
    <definedName name="____mor2" localSheetId="10" hidden="1">{"Bruto",#N/A,FALSE,"CONV3T.XLS";"Neto",#N/A,FALSE,"CONV3T.XLS";"UnoB",#N/A,FALSE,"CONV3T.XLS";"Bruto",#N/A,FALSE,"CONV4T.XLS";"Neto",#N/A,FALSE,"CONV4T.XLS";"UnoB",#N/A,FALSE,"CONV4T.XLS"}</definedName>
    <definedName name="____mor2" hidden="1">{"Bruto",#N/A,FALSE,"CONV3T.XLS";"Neto",#N/A,FALSE,"CONV3T.XLS";"UnoB",#N/A,FALSE,"CONV3T.XLS";"Bruto",#N/A,FALSE,"CONV4T.XLS";"Neto",#N/A,FALSE,"CONV4T.XLS";"UnoB",#N/A,FALSE,"CONV4T.XLS"}</definedName>
    <definedName name="____MOR4" localSheetId="4" hidden="1">{"Bruto",#N/A,FALSE,"CONV3T.XLS";"Neto",#N/A,FALSE,"CONV3T.XLS";"UnoB",#N/A,FALSE,"CONV3T.XLS";"Bruto",#N/A,FALSE,"CONV4T.XLS";"Neto",#N/A,FALSE,"CONV4T.XLS";"UnoB",#N/A,FALSE,"CONV4T.XLS"}</definedName>
    <definedName name="____MOR4" localSheetId="5" hidden="1">{"Bruto",#N/A,FALSE,"CONV3T.XLS";"Neto",#N/A,FALSE,"CONV3T.XLS";"UnoB",#N/A,FALSE,"CONV3T.XLS";"Bruto",#N/A,FALSE,"CONV4T.XLS";"Neto",#N/A,FALSE,"CONV4T.XLS";"UnoB",#N/A,FALSE,"CONV4T.XLS"}</definedName>
    <definedName name="____MOR4" localSheetId="7" hidden="1">{"Bruto",#N/A,FALSE,"CONV3T.XLS";"Neto",#N/A,FALSE,"CONV3T.XLS";"UnoB",#N/A,FALSE,"CONV3T.XLS";"Bruto",#N/A,FALSE,"CONV4T.XLS";"Neto",#N/A,FALSE,"CONV4T.XLS";"UnoB",#N/A,FALSE,"CONV4T.XLS"}</definedName>
    <definedName name="____MOR4" localSheetId="8" hidden="1">{"Bruto",#N/A,FALSE,"CONV3T.XLS";"Neto",#N/A,FALSE,"CONV3T.XLS";"UnoB",#N/A,FALSE,"CONV3T.XLS";"Bruto",#N/A,FALSE,"CONV4T.XLS";"Neto",#N/A,FALSE,"CONV4T.XLS";"UnoB",#N/A,FALSE,"CONV4T.XLS"}</definedName>
    <definedName name="____MOR4" localSheetId="9" hidden="1">{"Bruto",#N/A,FALSE,"CONV3T.XLS";"Neto",#N/A,FALSE,"CONV3T.XLS";"UnoB",#N/A,FALSE,"CONV3T.XLS";"Bruto",#N/A,FALSE,"CONV4T.XLS";"Neto",#N/A,FALSE,"CONV4T.XLS";"UnoB",#N/A,FALSE,"CONV4T.XLS"}</definedName>
    <definedName name="____MOR4" localSheetId="10" hidden="1">{"Bruto",#N/A,FALSE,"CONV3T.XLS";"Neto",#N/A,FALSE,"CONV3T.XLS";"UnoB",#N/A,FALSE,"CONV3T.XLS";"Bruto",#N/A,FALSE,"CONV4T.XLS";"Neto",#N/A,FALSE,"CONV4T.XLS";"UnoB",#N/A,FALSE,"CONV4T.XLS"}</definedName>
    <definedName name="____MOR4" hidden="1">{"Bruto",#N/A,FALSE,"CONV3T.XLS";"Neto",#N/A,FALSE,"CONV3T.XLS";"UnoB",#N/A,FALSE,"CONV3T.XLS";"Bruto",#N/A,FALSE,"CONV4T.XLS";"Neto",#N/A,FALSE,"CONV4T.XLS";"UnoB",#N/A,FALSE,"CONV4T.XLS"}</definedName>
    <definedName name="____pa2" localSheetId="4" hidden="1">{"Bruto",#N/A,FALSE,"CONV3T.XLS";"Neto",#N/A,FALSE,"CONV3T.XLS";"UnoB",#N/A,FALSE,"CONV3T.XLS";"Bruto",#N/A,FALSE,"CONV4T.XLS";"Neto",#N/A,FALSE,"CONV4T.XLS";"UnoB",#N/A,FALSE,"CONV4T.XLS"}</definedName>
    <definedName name="____pa2" localSheetId="5" hidden="1">{"Bruto",#N/A,FALSE,"CONV3T.XLS";"Neto",#N/A,FALSE,"CONV3T.XLS";"UnoB",#N/A,FALSE,"CONV3T.XLS";"Bruto",#N/A,FALSE,"CONV4T.XLS";"Neto",#N/A,FALSE,"CONV4T.XLS";"UnoB",#N/A,FALSE,"CONV4T.XLS"}</definedName>
    <definedName name="____pa2" localSheetId="7" hidden="1">{"Bruto",#N/A,FALSE,"CONV3T.XLS";"Neto",#N/A,FALSE,"CONV3T.XLS";"UnoB",#N/A,FALSE,"CONV3T.XLS";"Bruto",#N/A,FALSE,"CONV4T.XLS";"Neto",#N/A,FALSE,"CONV4T.XLS";"UnoB",#N/A,FALSE,"CONV4T.XLS"}</definedName>
    <definedName name="____pa2" localSheetId="8" hidden="1">{"Bruto",#N/A,FALSE,"CONV3T.XLS";"Neto",#N/A,FALSE,"CONV3T.XLS";"UnoB",#N/A,FALSE,"CONV3T.XLS";"Bruto",#N/A,FALSE,"CONV4T.XLS";"Neto",#N/A,FALSE,"CONV4T.XLS";"UnoB",#N/A,FALSE,"CONV4T.XLS"}</definedName>
    <definedName name="____pa2" localSheetId="9" hidden="1">{"Bruto",#N/A,FALSE,"CONV3T.XLS";"Neto",#N/A,FALSE,"CONV3T.XLS";"UnoB",#N/A,FALSE,"CONV3T.XLS";"Bruto",#N/A,FALSE,"CONV4T.XLS";"Neto",#N/A,FALSE,"CONV4T.XLS";"UnoB",#N/A,FALSE,"CONV4T.XLS"}</definedName>
    <definedName name="____pa2" localSheetId="10" hidden="1">{"Bruto",#N/A,FALSE,"CONV3T.XLS";"Neto",#N/A,FALSE,"CONV3T.XLS";"UnoB",#N/A,FALSE,"CONV3T.XLS";"Bruto",#N/A,FALSE,"CONV4T.XLS";"Neto",#N/A,FALSE,"CONV4T.XLS";"UnoB",#N/A,FALSE,"CONV4T.XLS"}</definedName>
    <definedName name="____pa2" hidden="1">{"Bruto",#N/A,FALSE,"CONV3T.XLS";"Neto",#N/A,FALSE,"CONV3T.XLS";"UnoB",#N/A,FALSE,"CONV3T.XLS";"Bruto",#N/A,FALSE,"CONV4T.XLS";"Neto",#N/A,FALSE,"CONV4T.XLS";"UnoB",#N/A,FALSE,"CONV4T.XLS"}</definedName>
    <definedName name="____PAJ4" localSheetId="4" hidden="1">{"Bruto",#N/A,FALSE,"CONV3T.XLS";"Neto",#N/A,FALSE,"CONV3T.XLS";"UnoB",#N/A,FALSE,"CONV3T.XLS";"Bruto",#N/A,FALSE,"CONV4T.XLS";"Neto",#N/A,FALSE,"CONV4T.XLS";"UnoB",#N/A,FALSE,"CONV4T.XLS"}</definedName>
    <definedName name="____PAJ4" localSheetId="5" hidden="1">{"Bruto",#N/A,FALSE,"CONV3T.XLS";"Neto",#N/A,FALSE,"CONV3T.XLS";"UnoB",#N/A,FALSE,"CONV3T.XLS";"Bruto",#N/A,FALSE,"CONV4T.XLS";"Neto",#N/A,FALSE,"CONV4T.XLS";"UnoB",#N/A,FALSE,"CONV4T.XLS"}</definedName>
    <definedName name="____PAJ4" localSheetId="7" hidden="1">{"Bruto",#N/A,FALSE,"CONV3T.XLS";"Neto",#N/A,FALSE,"CONV3T.XLS";"UnoB",#N/A,FALSE,"CONV3T.XLS";"Bruto",#N/A,FALSE,"CONV4T.XLS";"Neto",#N/A,FALSE,"CONV4T.XLS";"UnoB",#N/A,FALSE,"CONV4T.XLS"}</definedName>
    <definedName name="____PAJ4" localSheetId="8" hidden="1">{"Bruto",#N/A,FALSE,"CONV3T.XLS";"Neto",#N/A,FALSE,"CONV3T.XLS";"UnoB",#N/A,FALSE,"CONV3T.XLS";"Bruto",#N/A,FALSE,"CONV4T.XLS";"Neto",#N/A,FALSE,"CONV4T.XLS";"UnoB",#N/A,FALSE,"CONV4T.XLS"}</definedName>
    <definedName name="____PAJ4" localSheetId="9" hidden="1">{"Bruto",#N/A,FALSE,"CONV3T.XLS";"Neto",#N/A,FALSE,"CONV3T.XLS";"UnoB",#N/A,FALSE,"CONV3T.XLS";"Bruto",#N/A,FALSE,"CONV4T.XLS";"Neto",#N/A,FALSE,"CONV4T.XLS";"UnoB",#N/A,FALSE,"CONV4T.XLS"}</definedName>
    <definedName name="____PAJ4" localSheetId="10" hidden="1">{"Bruto",#N/A,FALSE,"CONV3T.XLS";"Neto",#N/A,FALSE,"CONV3T.XLS";"UnoB",#N/A,FALSE,"CONV3T.XLS";"Bruto",#N/A,FALSE,"CONV4T.XLS";"Neto",#N/A,FALSE,"CONV4T.XLS";"UnoB",#N/A,FALSE,"CONV4T.XLS"}</definedName>
    <definedName name="____PAJ4" hidden="1">{"Bruto",#N/A,FALSE,"CONV3T.XLS";"Neto",#N/A,FALSE,"CONV3T.XLS";"UnoB",#N/A,FALSE,"CONV3T.XLS";"Bruto",#N/A,FALSE,"CONV4T.XLS";"Neto",#N/A,FALSE,"CONV4T.XLS";"UnoB",#N/A,FALSE,"CONV4T.XLS"}</definedName>
    <definedName name="____PEM96" localSheetId="4">#REF!</definedName>
    <definedName name="____PEM96" localSheetId="5">#REF!</definedName>
    <definedName name="____PEM96" localSheetId="7">#REF!</definedName>
    <definedName name="____PEM96" localSheetId="8">#REF!</definedName>
    <definedName name="____PEM96" localSheetId="9">#REF!</definedName>
    <definedName name="____PEM96" localSheetId="10">#REF!</definedName>
    <definedName name="____PEM96">#REF!</definedName>
    <definedName name="____PIB08" localSheetId="4">#REF!</definedName>
    <definedName name="____PIB08" localSheetId="5">#REF!</definedName>
    <definedName name="____PIB08" localSheetId="7">#REF!</definedName>
    <definedName name="____PIB08" localSheetId="8">#REF!</definedName>
    <definedName name="____PIB08" localSheetId="9">#REF!</definedName>
    <definedName name="____PIB08" localSheetId="10">#REF!</definedName>
    <definedName name="____PIB08">#REF!</definedName>
    <definedName name="____PIP96" localSheetId="4">#REF!</definedName>
    <definedName name="____PIP96" localSheetId="5">#REF!</definedName>
    <definedName name="____PIP96" localSheetId="7">#REF!</definedName>
    <definedName name="____PIP96" localSheetId="8">#REF!</definedName>
    <definedName name="____PIP96" localSheetId="9">#REF!</definedName>
    <definedName name="____PIP96" localSheetId="10">#REF!</definedName>
    <definedName name="____PIP96">#REF!</definedName>
    <definedName name="____syt03" localSheetId="4">#REF!</definedName>
    <definedName name="____syt03" localSheetId="5">#REF!</definedName>
    <definedName name="____syt03" localSheetId="7">#REF!</definedName>
    <definedName name="____syt03" localSheetId="8">#REF!</definedName>
    <definedName name="____syt03" localSheetId="9">#REF!</definedName>
    <definedName name="____syt03" localSheetId="10">#REF!</definedName>
    <definedName name="____syt03">#REF!</definedName>
    <definedName name="____tul2" localSheetId="4" hidden="1">{"Bruto",#N/A,FALSE,"CONV3T.XLS";"Neto",#N/A,FALSE,"CONV3T.XLS";"UnoB",#N/A,FALSE,"CONV3T.XLS";"Bruto",#N/A,FALSE,"CONV4T.XLS";"Neto",#N/A,FALSE,"CONV4T.XLS";"UnoB",#N/A,FALSE,"CONV4T.XLS"}</definedName>
    <definedName name="____tul2" localSheetId="5" hidden="1">{"Bruto",#N/A,FALSE,"CONV3T.XLS";"Neto",#N/A,FALSE,"CONV3T.XLS";"UnoB",#N/A,FALSE,"CONV3T.XLS";"Bruto",#N/A,FALSE,"CONV4T.XLS";"Neto",#N/A,FALSE,"CONV4T.XLS";"UnoB",#N/A,FALSE,"CONV4T.XLS"}</definedName>
    <definedName name="____tul2" localSheetId="7" hidden="1">{"Bruto",#N/A,FALSE,"CONV3T.XLS";"Neto",#N/A,FALSE,"CONV3T.XLS";"UnoB",#N/A,FALSE,"CONV3T.XLS";"Bruto",#N/A,FALSE,"CONV4T.XLS";"Neto",#N/A,FALSE,"CONV4T.XLS";"UnoB",#N/A,FALSE,"CONV4T.XLS"}</definedName>
    <definedName name="____tul2" localSheetId="8" hidden="1">{"Bruto",#N/A,FALSE,"CONV3T.XLS";"Neto",#N/A,FALSE,"CONV3T.XLS";"UnoB",#N/A,FALSE,"CONV3T.XLS";"Bruto",#N/A,FALSE,"CONV4T.XLS";"Neto",#N/A,FALSE,"CONV4T.XLS";"UnoB",#N/A,FALSE,"CONV4T.XLS"}</definedName>
    <definedName name="____tul2" localSheetId="9" hidden="1">{"Bruto",#N/A,FALSE,"CONV3T.XLS";"Neto",#N/A,FALSE,"CONV3T.XLS";"UnoB",#N/A,FALSE,"CONV3T.XLS";"Bruto",#N/A,FALSE,"CONV4T.XLS";"Neto",#N/A,FALSE,"CONV4T.XLS";"UnoB",#N/A,FALSE,"CONV4T.XLS"}</definedName>
    <definedName name="____tul2" localSheetId="10" hidden="1">{"Bruto",#N/A,FALSE,"CONV3T.XLS";"Neto",#N/A,FALSE,"CONV3T.XLS";"UnoB",#N/A,FALSE,"CONV3T.XLS";"Bruto",#N/A,FALSE,"CONV4T.XLS";"Neto",#N/A,FALSE,"CONV4T.XLS";"UnoB",#N/A,FALSE,"CONV4T.XLS"}</definedName>
    <definedName name="____tul2" hidden="1">{"Bruto",#N/A,FALSE,"CONV3T.XLS";"Neto",#N/A,FALSE,"CONV3T.XLS";"UnoB",#N/A,FALSE,"CONV3T.XLS";"Bruto",#N/A,FALSE,"CONV4T.XLS";"Neto",#N/A,FALSE,"CONV4T.XLS";"UnoB",#N/A,FALSE,"CONV4T.XLS"}</definedName>
    <definedName name="____TUL4" localSheetId="4" hidden="1">{"Bruto",#N/A,FALSE,"CONV3T.XLS";"Neto",#N/A,FALSE,"CONV3T.XLS";"UnoB",#N/A,FALSE,"CONV3T.XLS";"Bruto",#N/A,FALSE,"CONV4T.XLS";"Neto",#N/A,FALSE,"CONV4T.XLS";"UnoB",#N/A,FALSE,"CONV4T.XLS"}</definedName>
    <definedName name="____TUL4" localSheetId="5" hidden="1">{"Bruto",#N/A,FALSE,"CONV3T.XLS";"Neto",#N/A,FALSE,"CONV3T.XLS";"UnoB",#N/A,FALSE,"CONV3T.XLS";"Bruto",#N/A,FALSE,"CONV4T.XLS";"Neto",#N/A,FALSE,"CONV4T.XLS";"UnoB",#N/A,FALSE,"CONV4T.XLS"}</definedName>
    <definedName name="____TUL4" localSheetId="7" hidden="1">{"Bruto",#N/A,FALSE,"CONV3T.XLS";"Neto",#N/A,FALSE,"CONV3T.XLS";"UnoB",#N/A,FALSE,"CONV3T.XLS";"Bruto",#N/A,FALSE,"CONV4T.XLS";"Neto",#N/A,FALSE,"CONV4T.XLS";"UnoB",#N/A,FALSE,"CONV4T.XLS"}</definedName>
    <definedName name="____TUL4" localSheetId="8" hidden="1">{"Bruto",#N/A,FALSE,"CONV3T.XLS";"Neto",#N/A,FALSE,"CONV3T.XLS";"UnoB",#N/A,FALSE,"CONV3T.XLS";"Bruto",#N/A,FALSE,"CONV4T.XLS";"Neto",#N/A,FALSE,"CONV4T.XLS";"UnoB",#N/A,FALSE,"CONV4T.XLS"}</definedName>
    <definedName name="____TUL4" localSheetId="9" hidden="1">{"Bruto",#N/A,FALSE,"CONV3T.XLS";"Neto",#N/A,FALSE,"CONV3T.XLS";"UnoB",#N/A,FALSE,"CONV3T.XLS";"Bruto",#N/A,FALSE,"CONV4T.XLS";"Neto",#N/A,FALSE,"CONV4T.XLS";"UnoB",#N/A,FALSE,"CONV4T.XLS"}</definedName>
    <definedName name="____TUL4" localSheetId="10" hidden="1">{"Bruto",#N/A,FALSE,"CONV3T.XLS";"Neto",#N/A,FALSE,"CONV3T.XLS";"UnoB",#N/A,FALSE,"CONV3T.XLS";"Bruto",#N/A,FALSE,"CONV4T.XLS";"Neto",#N/A,FALSE,"CONV4T.XLS";"UnoB",#N/A,FALSE,"CONV4T.XLS"}</definedName>
    <definedName name="____TUL4" hidden="1">{"Bruto",#N/A,FALSE,"CONV3T.XLS";"Neto",#N/A,FALSE,"CONV3T.XLS";"UnoB",#N/A,FALSE,"CONV3T.XLS";"Bruto",#N/A,FALSE,"CONV4T.XLS";"Neto",#N/A,FALSE,"CONV4T.XLS";"UnoB",#N/A,FALSE,"CONV4T.XLS"}</definedName>
    <definedName name="____WRN4444" localSheetId="4" hidden="1">{"Bruto",#N/A,FALSE,"CONV3T.XLS";"Neto",#N/A,FALSE,"CONV3T.XLS";"UnoB",#N/A,FALSE,"CONV3T.XLS";"Bruto",#N/A,FALSE,"CONV4T.XLS";"Neto",#N/A,FALSE,"CONV4T.XLS";"UnoB",#N/A,FALSE,"CONV4T.XLS"}</definedName>
    <definedName name="____WRN4444" localSheetId="5" hidden="1">{"Bruto",#N/A,FALSE,"CONV3T.XLS";"Neto",#N/A,FALSE,"CONV3T.XLS";"UnoB",#N/A,FALSE,"CONV3T.XLS";"Bruto",#N/A,FALSE,"CONV4T.XLS";"Neto",#N/A,FALSE,"CONV4T.XLS";"UnoB",#N/A,FALSE,"CONV4T.XLS"}</definedName>
    <definedName name="____WRN4444" localSheetId="7" hidden="1">{"Bruto",#N/A,FALSE,"CONV3T.XLS";"Neto",#N/A,FALSE,"CONV3T.XLS";"UnoB",#N/A,FALSE,"CONV3T.XLS";"Bruto",#N/A,FALSE,"CONV4T.XLS";"Neto",#N/A,FALSE,"CONV4T.XLS";"UnoB",#N/A,FALSE,"CONV4T.XLS"}</definedName>
    <definedName name="____WRN4444" localSheetId="8" hidden="1">{"Bruto",#N/A,FALSE,"CONV3T.XLS";"Neto",#N/A,FALSE,"CONV3T.XLS";"UnoB",#N/A,FALSE,"CONV3T.XLS";"Bruto",#N/A,FALSE,"CONV4T.XLS";"Neto",#N/A,FALSE,"CONV4T.XLS";"UnoB",#N/A,FALSE,"CONV4T.XLS"}</definedName>
    <definedName name="____WRN4444" localSheetId="9" hidden="1">{"Bruto",#N/A,FALSE,"CONV3T.XLS";"Neto",#N/A,FALSE,"CONV3T.XLS";"UnoB",#N/A,FALSE,"CONV3T.XLS";"Bruto",#N/A,FALSE,"CONV4T.XLS";"Neto",#N/A,FALSE,"CONV4T.XLS";"UnoB",#N/A,FALSE,"CONV4T.XLS"}</definedName>
    <definedName name="____WRN4444" localSheetId="10" hidden="1">{"Bruto",#N/A,FALSE,"CONV3T.XLS";"Neto",#N/A,FALSE,"CONV3T.XLS";"UnoB",#N/A,FALSE,"CONV3T.XLS";"Bruto",#N/A,FALSE,"CONV4T.XLS";"Neto",#N/A,FALSE,"CONV4T.XLS";"UnoB",#N/A,FALSE,"CONV4T.XLS"}</definedName>
    <definedName name="____WRN4444" hidden="1">{"Bruto",#N/A,FALSE,"CONV3T.XLS";"Neto",#N/A,FALSE,"CONV3T.XLS";"UnoB",#N/A,FALSE,"CONV3T.XLS";"Bruto",#N/A,FALSE,"CONV4T.XLS";"Neto",#N/A,FALSE,"CONV4T.XLS";"UnoB",#N/A,FALSE,"CONV4T.XLS"}</definedName>
    <definedName name="___ASA96" localSheetId="4">#REF!</definedName>
    <definedName name="___ASA96" localSheetId="5">#REF!</definedName>
    <definedName name="___ASA96" localSheetId="7">#REF!</definedName>
    <definedName name="___ASA96" localSheetId="8">#REF!</definedName>
    <definedName name="___ASA96" localSheetId="9">#REF!</definedName>
    <definedName name="___ASA96" localSheetId="10">#REF!</definedName>
    <definedName name="___ASA96">#REF!</definedName>
    <definedName name="___CAN2" localSheetId="4" hidden="1">{"Bruto",#N/A,FALSE,"CONV3T.XLS";"Neto",#N/A,FALSE,"CONV3T.XLS";"UnoB",#N/A,FALSE,"CONV3T.XLS";"Bruto",#N/A,FALSE,"CONV4T.XLS";"Neto",#N/A,FALSE,"CONV4T.XLS";"UnoB",#N/A,FALSE,"CONV4T.XLS"}</definedName>
    <definedName name="___CAN2" localSheetId="5" hidden="1">{"Bruto",#N/A,FALSE,"CONV3T.XLS";"Neto",#N/A,FALSE,"CONV3T.XLS";"UnoB",#N/A,FALSE,"CONV3T.XLS";"Bruto",#N/A,FALSE,"CONV4T.XLS";"Neto",#N/A,FALSE,"CONV4T.XLS";"UnoB",#N/A,FALSE,"CONV4T.XLS"}</definedName>
    <definedName name="___CAN2" localSheetId="7" hidden="1">{"Bruto",#N/A,FALSE,"CONV3T.XLS";"Neto",#N/A,FALSE,"CONV3T.XLS";"UnoB",#N/A,FALSE,"CONV3T.XLS";"Bruto",#N/A,FALSE,"CONV4T.XLS";"Neto",#N/A,FALSE,"CONV4T.XLS";"UnoB",#N/A,FALSE,"CONV4T.XLS"}</definedName>
    <definedName name="___CAN2" localSheetId="8" hidden="1">{"Bruto",#N/A,FALSE,"CONV3T.XLS";"Neto",#N/A,FALSE,"CONV3T.XLS";"UnoB",#N/A,FALSE,"CONV3T.XLS";"Bruto",#N/A,FALSE,"CONV4T.XLS";"Neto",#N/A,FALSE,"CONV4T.XLS";"UnoB",#N/A,FALSE,"CONV4T.XLS"}</definedName>
    <definedName name="___CAN2" localSheetId="9" hidden="1">{"Bruto",#N/A,FALSE,"CONV3T.XLS";"Neto",#N/A,FALSE,"CONV3T.XLS";"UnoB",#N/A,FALSE,"CONV3T.XLS";"Bruto",#N/A,FALSE,"CONV4T.XLS";"Neto",#N/A,FALSE,"CONV4T.XLS";"UnoB",#N/A,FALSE,"CONV4T.XLS"}</definedName>
    <definedName name="___CAN2" localSheetId="10" hidden="1">{"Bruto",#N/A,FALSE,"CONV3T.XLS";"Neto",#N/A,FALSE,"CONV3T.XLS";"UnoB",#N/A,FALSE,"CONV3T.XLS";"Bruto",#N/A,FALSE,"CONV4T.XLS";"Neto",#N/A,FALSE,"CONV4T.XLS";"UnoB",#N/A,FALSE,"CONV4T.XLS"}</definedName>
    <definedName name="___CAN2" hidden="1">{"Bruto",#N/A,FALSE,"CONV3T.XLS";"Neto",#N/A,FALSE,"CONV3T.XLS";"UnoB",#N/A,FALSE,"CONV3T.XLS";"Bruto",#N/A,FALSE,"CONV4T.XLS";"Neto",#N/A,FALSE,"CONV4T.XLS";"UnoB",#N/A,FALSE,"CONV4T.XLS"}</definedName>
    <definedName name="___CAN4" localSheetId="4" hidden="1">{"Bruto",#N/A,FALSE,"CONV3T.XLS";"Neto",#N/A,FALSE,"CONV3T.XLS";"UnoB",#N/A,FALSE,"CONV3T.XLS";"Bruto",#N/A,FALSE,"CONV4T.XLS";"Neto",#N/A,FALSE,"CONV4T.XLS";"UnoB",#N/A,FALSE,"CONV4T.XLS"}</definedName>
    <definedName name="___CAN4" localSheetId="5" hidden="1">{"Bruto",#N/A,FALSE,"CONV3T.XLS";"Neto",#N/A,FALSE,"CONV3T.XLS";"UnoB",#N/A,FALSE,"CONV3T.XLS";"Bruto",#N/A,FALSE,"CONV4T.XLS";"Neto",#N/A,FALSE,"CONV4T.XLS";"UnoB",#N/A,FALSE,"CONV4T.XLS"}</definedName>
    <definedName name="___CAN4" localSheetId="7" hidden="1">{"Bruto",#N/A,FALSE,"CONV3T.XLS";"Neto",#N/A,FALSE,"CONV3T.XLS";"UnoB",#N/A,FALSE,"CONV3T.XLS";"Bruto",#N/A,FALSE,"CONV4T.XLS";"Neto",#N/A,FALSE,"CONV4T.XLS";"UnoB",#N/A,FALSE,"CONV4T.XLS"}</definedName>
    <definedName name="___CAN4" localSheetId="8" hidden="1">{"Bruto",#N/A,FALSE,"CONV3T.XLS";"Neto",#N/A,FALSE,"CONV3T.XLS";"UnoB",#N/A,FALSE,"CONV3T.XLS";"Bruto",#N/A,FALSE,"CONV4T.XLS";"Neto",#N/A,FALSE,"CONV4T.XLS";"UnoB",#N/A,FALSE,"CONV4T.XLS"}</definedName>
    <definedName name="___CAN4" localSheetId="9" hidden="1">{"Bruto",#N/A,FALSE,"CONV3T.XLS";"Neto",#N/A,FALSE,"CONV3T.XLS";"UnoB",#N/A,FALSE,"CONV3T.XLS";"Bruto",#N/A,FALSE,"CONV4T.XLS";"Neto",#N/A,FALSE,"CONV4T.XLS";"UnoB",#N/A,FALSE,"CONV4T.XLS"}</definedName>
    <definedName name="___CAN4" localSheetId="10" hidden="1">{"Bruto",#N/A,FALSE,"CONV3T.XLS";"Neto",#N/A,FALSE,"CONV3T.XLS";"UnoB",#N/A,FALSE,"CONV3T.XLS";"Bruto",#N/A,FALSE,"CONV4T.XLS";"Neto",#N/A,FALSE,"CONV4T.XLS";"UnoB",#N/A,FALSE,"CONV4T.XLS"}</definedName>
    <definedName name="___CAN4" hidden="1">{"Bruto",#N/A,FALSE,"CONV3T.XLS";"Neto",#N/A,FALSE,"CONV3T.XLS";"UnoB",#N/A,FALSE,"CONV3T.XLS";"Bruto",#N/A,FALSE,"CONV4T.XLS";"Neto",#N/A,FALSE,"CONV4T.XLS";"UnoB",#N/A,FALSE,"CONV4T.XLS"}</definedName>
    <definedName name="___CFD02" localSheetId="4">#REF!</definedName>
    <definedName name="___CFD02" localSheetId="5">#REF!</definedName>
    <definedName name="___CFD02" localSheetId="7">#REF!</definedName>
    <definedName name="___CFD02" localSheetId="8">#REF!</definedName>
    <definedName name="___CFD02" localSheetId="9">#REF!</definedName>
    <definedName name="___CFD02" localSheetId="10">#REF!</definedName>
    <definedName name="___CFD02">#REF!</definedName>
    <definedName name="___CFE96" localSheetId="4">#REF!</definedName>
    <definedName name="___CFE96" localSheetId="5">#REF!</definedName>
    <definedName name="___CFE96" localSheetId="7">#REF!</definedName>
    <definedName name="___CFE96" localSheetId="8">#REF!</definedName>
    <definedName name="___CFE96" localSheetId="9">#REF!</definedName>
    <definedName name="___CFE96" localSheetId="10">#REF!</definedName>
    <definedName name="___CFE96">#REF!</definedName>
    <definedName name="___CON96" localSheetId="4">#REF!</definedName>
    <definedName name="___CON96" localSheetId="5">#REF!</definedName>
    <definedName name="___CON96" localSheetId="7">#REF!</definedName>
    <definedName name="___CON96" localSheetId="8">#REF!</definedName>
    <definedName name="___CON96" localSheetId="9">#REF!</definedName>
    <definedName name="___CON96" localSheetId="10">#REF!</definedName>
    <definedName name="___CON96">#REF!</definedName>
    <definedName name="___COR4" localSheetId="4" hidden="1">{"Bruto",#N/A,FALSE,"CONV3T.XLS";"Neto",#N/A,FALSE,"CONV3T.XLS";"UnoB",#N/A,FALSE,"CONV3T.XLS";"Bruto",#N/A,FALSE,"CONV4T.XLS";"Neto",#N/A,FALSE,"CONV4T.XLS";"UnoB",#N/A,FALSE,"CONV4T.XLS"}</definedName>
    <definedName name="___COR4" localSheetId="5" hidden="1">{"Bruto",#N/A,FALSE,"CONV3T.XLS";"Neto",#N/A,FALSE,"CONV3T.XLS";"UnoB",#N/A,FALSE,"CONV3T.XLS";"Bruto",#N/A,FALSE,"CONV4T.XLS";"Neto",#N/A,FALSE,"CONV4T.XLS";"UnoB",#N/A,FALSE,"CONV4T.XLS"}</definedName>
    <definedName name="___COR4" localSheetId="7" hidden="1">{"Bruto",#N/A,FALSE,"CONV3T.XLS";"Neto",#N/A,FALSE,"CONV3T.XLS";"UnoB",#N/A,FALSE,"CONV3T.XLS";"Bruto",#N/A,FALSE,"CONV4T.XLS";"Neto",#N/A,FALSE,"CONV4T.XLS";"UnoB",#N/A,FALSE,"CONV4T.XLS"}</definedName>
    <definedName name="___COR4" localSheetId="8" hidden="1">{"Bruto",#N/A,FALSE,"CONV3T.XLS";"Neto",#N/A,FALSE,"CONV3T.XLS";"UnoB",#N/A,FALSE,"CONV3T.XLS";"Bruto",#N/A,FALSE,"CONV4T.XLS";"Neto",#N/A,FALSE,"CONV4T.XLS";"UnoB",#N/A,FALSE,"CONV4T.XLS"}</definedName>
    <definedName name="___COR4" localSheetId="9" hidden="1">{"Bruto",#N/A,FALSE,"CONV3T.XLS";"Neto",#N/A,FALSE,"CONV3T.XLS";"UnoB",#N/A,FALSE,"CONV3T.XLS";"Bruto",#N/A,FALSE,"CONV4T.XLS";"Neto",#N/A,FALSE,"CONV4T.XLS";"UnoB",#N/A,FALSE,"CONV4T.XLS"}</definedName>
    <definedName name="___COR4" localSheetId="10" hidden="1">{"Bruto",#N/A,FALSE,"CONV3T.XLS";"Neto",#N/A,FALSE,"CONV3T.XLS";"UnoB",#N/A,FALSE,"CONV3T.XLS";"Bruto",#N/A,FALSE,"CONV4T.XLS";"Neto",#N/A,FALSE,"CONV4T.XLS";"UnoB",#N/A,FALSE,"CONV4T.XLS"}</definedName>
    <definedName name="___COR4" hidden="1">{"Bruto",#N/A,FALSE,"CONV3T.XLS";"Neto",#N/A,FALSE,"CONV3T.XLS";"UnoB",#N/A,FALSE,"CONV3T.XLS";"Bruto",#N/A,FALSE,"CONV4T.XLS";"Neto",#N/A,FALSE,"CONV4T.XLS";"UnoB",#N/A,FALSE,"CONV4T.XLS"}</definedName>
    <definedName name="___COS4" localSheetId="4" hidden="1">{"Bruto",#N/A,FALSE,"CONV3T.XLS";"Neto",#N/A,FALSE,"CONV3T.XLS";"UnoB",#N/A,FALSE,"CONV3T.XLS";"Bruto",#N/A,FALSE,"CONV4T.XLS";"Neto",#N/A,FALSE,"CONV4T.XLS";"UnoB",#N/A,FALSE,"CONV4T.XLS"}</definedName>
    <definedName name="___COS4" localSheetId="5" hidden="1">{"Bruto",#N/A,FALSE,"CONV3T.XLS";"Neto",#N/A,FALSE,"CONV3T.XLS";"UnoB",#N/A,FALSE,"CONV3T.XLS";"Bruto",#N/A,FALSE,"CONV4T.XLS";"Neto",#N/A,FALSE,"CONV4T.XLS";"UnoB",#N/A,FALSE,"CONV4T.XLS"}</definedName>
    <definedName name="___COS4" localSheetId="7" hidden="1">{"Bruto",#N/A,FALSE,"CONV3T.XLS";"Neto",#N/A,FALSE,"CONV3T.XLS";"UnoB",#N/A,FALSE,"CONV3T.XLS";"Bruto",#N/A,FALSE,"CONV4T.XLS";"Neto",#N/A,FALSE,"CONV4T.XLS";"UnoB",#N/A,FALSE,"CONV4T.XLS"}</definedName>
    <definedName name="___COS4" localSheetId="8" hidden="1">{"Bruto",#N/A,FALSE,"CONV3T.XLS";"Neto",#N/A,FALSE,"CONV3T.XLS";"UnoB",#N/A,FALSE,"CONV3T.XLS";"Bruto",#N/A,FALSE,"CONV4T.XLS";"Neto",#N/A,FALSE,"CONV4T.XLS";"UnoB",#N/A,FALSE,"CONV4T.XLS"}</definedName>
    <definedName name="___COS4" localSheetId="9" hidden="1">{"Bruto",#N/A,FALSE,"CONV3T.XLS";"Neto",#N/A,FALSE,"CONV3T.XLS";"UnoB",#N/A,FALSE,"CONV3T.XLS";"Bruto",#N/A,FALSE,"CONV4T.XLS";"Neto",#N/A,FALSE,"CONV4T.XLS";"UnoB",#N/A,FALSE,"CONV4T.XLS"}</definedName>
    <definedName name="___COS4" localSheetId="10" hidden="1">{"Bruto",#N/A,FALSE,"CONV3T.XLS";"Neto",#N/A,FALSE,"CONV3T.XLS";"UnoB",#N/A,FALSE,"CONV3T.XLS";"Bruto",#N/A,FALSE,"CONV4T.XLS";"Neto",#N/A,FALSE,"CONV4T.XLS";"UnoB",#N/A,FALSE,"CONV4T.XLS"}</definedName>
    <definedName name="___COS4" hidden="1">{"Bruto",#N/A,FALSE,"CONV3T.XLS";"Neto",#N/A,FALSE,"CONV3T.XLS";"UnoB",#N/A,FALSE,"CONV3T.XLS";"Bruto",#N/A,FALSE,"CONV4T.XLS";"Neto",#N/A,FALSE,"CONV4T.XLS";"UnoB",#N/A,FALSE,"CONV4T.XLS"}</definedName>
    <definedName name="___ee1" localSheetId="4" hidden="1">{"Bruto",#N/A,FALSE,"CONV3T.XLS";"Neto",#N/A,FALSE,"CONV3T.XLS";"UnoB",#N/A,FALSE,"CONV3T.XLS";"Bruto",#N/A,FALSE,"CONV4T.XLS";"Neto",#N/A,FALSE,"CONV4T.XLS";"UnoB",#N/A,FALSE,"CONV4T.XLS"}</definedName>
    <definedName name="___ee1" localSheetId="5" hidden="1">{"Bruto",#N/A,FALSE,"CONV3T.XLS";"Neto",#N/A,FALSE,"CONV3T.XLS";"UnoB",#N/A,FALSE,"CONV3T.XLS";"Bruto",#N/A,FALSE,"CONV4T.XLS";"Neto",#N/A,FALSE,"CONV4T.XLS";"UnoB",#N/A,FALSE,"CONV4T.XLS"}</definedName>
    <definedName name="___ee1" localSheetId="7" hidden="1">{"Bruto",#N/A,FALSE,"CONV3T.XLS";"Neto",#N/A,FALSE,"CONV3T.XLS";"UnoB",#N/A,FALSE,"CONV3T.XLS";"Bruto",#N/A,FALSE,"CONV4T.XLS";"Neto",#N/A,FALSE,"CONV4T.XLS";"UnoB",#N/A,FALSE,"CONV4T.XLS"}</definedName>
    <definedName name="___ee1" localSheetId="8" hidden="1">{"Bruto",#N/A,FALSE,"CONV3T.XLS";"Neto",#N/A,FALSE,"CONV3T.XLS";"UnoB",#N/A,FALSE,"CONV3T.XLS";"Bruto",#N/A,FALSE,"CONV4T.XLS";"Neto",#N/A,FALSE,"CONV4T.XLS";"UnoB",#N/A,FALSE,"CONV4T.XLS"}</definedName>
    <definedName name="___ee1" localSheetId="9" hidden="1">{"Bruto",#N/A,FALSE,"CONV3T.XLS";"Neto",#N/A,FALSE,"CONV3T.XLS";"UnoB",#N/A,FALSE,"CONV3T.XLS";"Bruto",#N/A,FALSE,"CONV4T.XLS";"Neto",#N/A,FALSE,"CONV4T.XLS";"UnoB",#N/A,FALSE,"CONV4T.XLS"}</definedName>
    <definedName name="___ee1" localSheetId="10" hidden="1">{"Bruto",#N/A,FALSE,"CONV3T.XLS";"Neto",#N/A,FALSE,"CONV3T.XLS";"UnoB",#N/A,FALSE,"CONV3T.XLS";"Bruto",#N/A,FALSE,"CONV4T.XLS";"Neto",#N/A,FALSE,"CONV4T.XLS";"UnoB",#N/A,FALSE,"CONV4T.XLS"}</definedName>
    <definedName name="___ee1" hidden="1">{"Bruto",#N/A,FALSE,"CONV3T.XLS";"Neto",#N/A,FALSE,"CONV3T.XLS";"UnoB",#N/A,FALSE,"CONV3T.XLS";"Bruto",#N/A,FALSE,"CONV4T.XLS";"Neto",#N/A,FALSE,"CONV4T.XLS";"UnoB",#N/A,FALSE,"CONV4T.XLS"}</definedName>
    <definedName name="___esc2" localSheetId="4" hidden="1">{"Bruto",#N/A,FALSE,"CONV3T.XLS";"Neto",#N/A,FALSE,"CONV3T.XLS";"UnoB",#N/A,FALSE,"CONV3T.XLS";"Bruto",#N/A,FALSE,"CONV4T.XLS";"Neto",#N/A,FALSE,"CONV4T.XLS";"UnoB",#N/A,FALSE,"CONV4T.XLS"}</definedName>
    <definedName name="___esc2" localSheetId="5" hidden="1">{"Bruto",#N/A,FALSE,"CONV3T.XLS";"Neto",#N/A,FALSE,"CONV3T.XLS";"UnoB",#N/A,FALSE,"CONV3T.XLS";"Bruto",#N/A,FALSE,"CONV4T.XLS";"Neto",#N/A,FALSE,"CONV4T.XLS";"UnoB",#N/A,FALSE,"CONV4T.XLS"}</definedName>
    <definedName name="___esc2" localSheetId="7" hidden="1">{"Bruto",#N/A,FALSE,"CONV3T.XLS";"Neto",#N/A,FALSE,"CONV3T.XLS";"UnoB",#N/A,FALSE,"CONV3T.XLS";"Bruto",#N/A,FALSE,"CONV4T.XLS";"Neto",#N/A,FALSE,"CONV4T.XLS";"UnoB",#N/A,FALSE,"CONV4T.XLS"}</definedName>
    <definedName name="___esc2" localSheetId="8" hidden="1">{"Bruto",#N/A,FALSE,"CONV3T.XLS";"Neto",#N/A,FALSE,"CONV3T.XLS";"UnoB",#N/A,FALSE,"CONV3T.XLS";"Bruto",#N/A,FALSE,"CONV4T.XLS";"Neto",#N/A,FALSE,"CONV4T.XLS";"UnoB",#N/A,FALSE,"CONV4T.XLS"}</definedName>
    <definedName name="___esc2" localSheetId="9" hidden="1">{"Bruto",#N/A,FALSE,"CONV3T.XLS";"Neto",#N/A,FALSE,"CONV3T.XLS";"UnoB",#N/A,FALSE,"CONV3T.XLS";"Bruto",#N/A,FALSE,"CONV4T.XLS";"Neto",#N/A,FALSE,"CONV4T.XLS";"UnoB",#N/A,FALSE,"CONV4T.XLS"}</definedName>
    <definedName name="___esc2" localSheetId="10" hidden="1">{"Bruto",#N/A,FALSE,"CONV3T.XLS";"Neto",#N/A,FALSE,"CONV3T.XLS";"UnoB",#N/A,FALSE,"CONV3T.XLS";"Bruto",#N/A,FALSE,"CONV4T.XLS";"Neto",#N/A,FALSE,"CONV4T.XLS";"UnoB",#N/A,FALSE,"CONV4T.XLS"}</definedName>
    <definedName name="___esc2" hidden="1">{"Bruto",#N/A,FALSE,"CONV3T.XLS";"Neto",#N/A,FALSE,"CONV3T.XLS";"UnoB",#N/A,FALSE,"CONV3T.XLS";"Bruto",#N/A,FALSE,"CONV4T.XLS";"Neto",#N/A,FALSE,"CONV4T.XLS";"UnoB",#N/A,FALSE,"CONV4T.XLS"}</definedName>
    <definedName name="___ESC4" localSheetId="4" hidden="1">{"Bruto",#N/A,FALSE,"CONV3T.XLS";"Neto",#N/A,FALSE,"CONV3T.XLS";"UnoB",#N/A,FALSE,"CONV3T.XLS";"Bruto",#N/A,FALSE,"CONV4T.XLS";"Neto",#N/A,FALSE,"CONV4T.XLS";"UnoB",#N/A,FALSE,"CONV4T.XLS"}</definedName>
    <definedName name="___ESC4" localSheetId="5" hidden="1">{"Bruto",#N/A,FALSE,"CONV3T.XLS";"Neto",#N/A,FALSE,"CONV3T.XLS";"UnoB",#N/A,FALSE,"CONV3T.XLS";"Bruto",#N/A,FALSE,"CONV4T.XLS";"Neto",#N/A,FALSE,"CONV4T.XLS";"UnoB",#N/A,FALSE,"CONV4T.XLS"}</definedName>
    <definedName name="___ESC4" localSheetId="7" hidden="1">{"Bruto",#N/A,FALSE,"CONV3T.XLS";"Neto",#N/A,FALSE,"CONV3T.XLS";"UnoB",#N/A,FALSE,"CONV3T.XLS";"Bruto",#N/A,FALSE,"CONV4T.XLS";"Neto",#N/A,FALSE,"CONV4T.XLS";"UnoB",#N/A,FALSE,"CONV4T.XLS"}</definedName>
    <definedName name="___ESC4" localSheetId="8" hidden="1">{"Bruto",#N/A,FALSE,"CONV3T.XLS";"Neto",#N/A,FALSE,"CONV3T.XLS";"UnoB",#N/A,FALSE,"CONV3T.XLS";"Bruto",#N/A,FALSE,"CONV4T.XLS";"Neto",#N/A,FALSE,"CONV4T.XLS";"UnoB",#N/A,FALSE,"CONV4T.XLS"}</definedName>
    <definedName name="___ESC4" localSheetId="9" hidden="1">{"Bruto",#N/A,FALSE,"CONV3T.XLS";"Neto",#N/A,FALSE,"CONV3T.XLS";"UnoB",#N/A,FALSE,"CONV3T.XLS";"Bruto",#N/A,FALSE,"CONV4T.XLS";"Neto",#N/A,FALSE,"CONV4T.XLS";"UnoB",#N/A,FALSE,"CONV4T.XLS"}</definedName>
    <definedName name="___ESC4" localSheetId="10" hidden="1">{"Bruto",#N/A,FALSE,"CONV3T.XLS";"Neto",#N/A,FALSE,"CONV3T.XLS";"UnoB",#N/A,FALSE,"CONV3T.XLS";"Bruto",#N/A,FALSE,"CONV4T.XLS";"Neto",#N/A,FALSE,"CONV4T.XLS";"UnoB",#N/A,FALSE,"CONV4T.XLS"}</definedName>
    <definedName name="___ESC4" hidden="1">{"Bruto",#N/A,FALSE,"CONV3T.XLS";"Neto",#N/A,FALSE,"CONV3T.XLS";"UnoB",#N/A,FALSE,"CONV3T.XLS";"Bruto",#N/A,FALSE,"CONV4T.XLS";"Neto",#N/A,FALSE,"CONV4T.XLS";"UnoB",#N/A,FALSE,"CONV4T.XLS"}</definedName>
    <definedName name="___mor2" localSheetId="4" hidden="1">{"Bruto",#N/A,FALSE,"CONV3T.XLS";"Neto",#N/A,FALSE,"CONV3T.XLS";"UnoB",#N/A,FALSE,"CONV3T.XLS";"Bruto",#N/A,FALSE,"CONV4T.XLS";"Neto",#N/A,FALSE,"CONV4T.XLS";"UnoB",#N/A,FALSE,"CONV4T.XLS"}</definedName>
    <definedName name="___mor2" localSheetId="5" hidden="1">{"Bruto",#N/A,FALSE,"CONV3T.XLS";"Neto",#N/A,FALSE,"CONV3T.XLS";"UnoB",#N/A,FALSE,"CONV3T.XLS";"Bruto",#N/A,FALSE,"CONV4T.XLS";"Neto",#N/A,FALSE,"CONV4T.XLS";"UnoB",#N/A,FALSE,"CONV4T.XLS"}</definedName>
    <definedName name="___mor2" localSheetId="7" hidden="1">{"Bruto",#N/A,FALSE,"CONV3T.XLS";"Neto",#N/A,FALSE,"CONV3T.XLS";"UnoB",#N/A,FALSE,"CONV3T.XLS";"Bruto",#N/A,FALSE,"CONV4T.XLS";"Neto",#N/A,FALSE,"CONV4T.XLS";"UnoB",#N/A,FALSE,"CONV4T.XLS"}</definedName>
    <definedName name="___mor2" localSheetId="8" hidden="1">{"Bruto",#N/A,FALSE,"CONV3T.XLS";"Neto",#N/A,FALSE,"CONV3T.XLS";"UnoB",#N/A,FALSE,"CONV3T.XLS";"Bruto",#N/A,FALSE,"CONV4T.XLS";"Neto",#N/A,FALSE,"CONV4T.XLS";"UnoB",#N/A,FALSE,"CONV4T.XLS"}</definedName>
    <definedName name="___mor2" localSheetId="9" hidden="1">{"Bruto",#N/A,FALSE,"CONV3T.XLS";"Neto",#N/A,FALSE,"CONV3T.XLS";"UnoB",#N/A,FALSE,"CONV3T.XLS";"Bruto",#N/A,FALSE,"CONV4T.XLS";"Neto",#N/A,FALSE,"CONV4T.XLS";"UnoB",#N/A,FALSE,"CONV4T.XLS"}</definedName>
    <definedName name="___mor2" localSheetId="10" hidden="1">{"Bruto",#N/A,FALSE,"CONV3T.XLS";"Neto",#N/A,FALSE,"CONV3T.XLS";"UnoB",#N/A,FALSE,"CONV3T.XLS";"Bruto",#N/A,FALSE,"CONV4T.XLS";"Neto",#N/A,FALSE,"CONV4T.XLS";"UnoB",#N/A,FALSE,"CONV4T.XLS"}</definedName>
    <definedName name="___mor2" hidden="1">{"Bruto",#N/A,FALSE,"CONV3T.XLS";"Neto",#N/A,FALSE,"CONV3T.XLS";"UnoB",#N/A,FALSE,"CONV3T.XLS";"Bruto",#N/A,FALSE,"CONV4T.XLS";"Neto",#N/A,FALSE,"CONV4T.XLS";"UnoB",#N/A,FALSE,"CONV4T.XLS"}</definedName>
    <definedName name="___MOR4" localSheetId="4" hidden="1">{"Bruto",#N/A,FALSE,"CONV3T.XLS";"Neto",#N/A,FALSE,"CONV3T.XLS";"UnoB",#N/A,FALSE,"CONV3T.XLS";"Bruto",#N/A,FALSE,"CONV4T.XLS";"Neto",#N/A,FALSE,"CONV4T.XLS";"UnoB",#N/A,FALSE,"CONV4T.XLS"}</definedName>
    <definedName name="___MOR4" localSheetId="5" hidden="1">{"Bruto",#N/A,FALSE,"CONV3T.XLS";"Neto",#N/A,FALSE,"CONV3T.XLS";"UnoB",#N/A,FALSE,"CONV3T.XLS";"Bruto",#N/A,FALSE,"CONV4T.XLS";"Neto",#N/A,FALSE,"CONV4T.XLS";"UnoB",#N/A,FALSE,"CONV4T.XLS"}</definedName>
    <definedName name="___MOR4" localSheetId="7" hidden="1">{"Bruto",#N/A,FALSE,"CONV3T.XLS";"Neto",#N/A,FALSE,"CONV3T.XLS";"UnoB",#N/A,FALSE,"CONV3T.XLS";"Bruto",#N/A,FALSE,"CONV4T.XLS";"Neto",#N/A,FALSE,"CONV4T.XLS";"UnoB",#N/A,FALSE,"CONV4T.XLS"}</definedName>
    <definedName name="___MOR4" localSheetId="8" hidden="1">{"Bruto",#N/A,FALSE,"CONV3T.XLS";"Neto",#N/A,FALSE,"CONV3T.XLS";"UnoB",#N/A,FALSE,"CONV3T.XLS";"Bruto",#N/A,FALSE,"CONV4T.XLS";"Neto",#N/A,FALSE,"CONV4T.XLS";"UnoB",#N/A,FALSE,"CONV4T.XLS"}</definedName>
    <definedName name="___MOR4" localSheetId="9" hidden="1">{"Bruto",#N/A,FALSE,"CONV3T.XLS";"Neto",#N/A,FALSE,"CONV3T.XLS";"UnoB",#N/A,FALSE,"CONV3T.XLS";"Bruto",#N/A,FALSE,"CONV4T.XLS";"Neto",#N/A,FALSE,"CONV4T.XLS";"UnoB",#N/A,FALSE,"CONV4T.XLS"}</definedName>
    <definedName name="___MOR4" localSheetId="10" hidden="1">{"Bruto",#N/A,FALSE,"CONV3T.XLS";"Neto",#N/A,FALSE,"CONV3T.XLS";"UnoB",#N/A,FALSE,"CONV3T.XLS";"Bruto",#N/A,FALSE,"CONV4T.XLS";"Neto",#N/A,FALSE,"CONV4T.XLS";"UnoB",#N/A,FALSE,"CONV4T.XLS"}</definedName>
    <definedName name="___MOR4" hidden="1">{"Bruto",#N/A,FALSE,"CONV3T.XLS";"Neto",#N/A,FALSE,"CONV3T.XLS";"UnoB",#N/A,FALSE,"CONV3T.XLS";"Bruto",#N/A,FALSE,"CONV4T.XLS";"Neto",#N/A,FALSE,"CONV4T.XLS";"UnoB",#N/A,FALSE,"CONV4T.XLS"}</definedName>
    <definedName name="___pa2" localSheetId="4" hidden="1">{"Bruto",#N/A,FALSE,"CONV3T.XLS";"Neto",#N/A,FALSE,"CONV3T.XLS";"UnoB",#N/A,FALSE,"CONV3T.XLS";"Bruto",#N/A,FALSE,"CONV4T.XLS";"Neto",#N/A,FALSE,"CONV4T.XLS";"UnoB",#N/A,FALSE,"CONV4T.XLS"}</definedName>
    <definedName name="___pa2" localSheetId="5" hidden="1">{"Bruto",#N/A,FALSE,"CONV3T.XLS";"Neto",#N/A,FALSE,"CONV3T.XLS";"UnoB",#N/A,FALSE,"CONV3T.XLS";"Bruto",#N/A,FALSE,"CONV4T.XLS";"Neto",#N/A,FALSE,"CONV4T.XLS";"UnoB",#N/A,FALSE,"CONV4T.XLS"}</definedName>
    <definedName name="___pa2" localSheetId="7" hidden="1">{"Bruto",#N/A,FALSE,"CONV3T.XLS";"Neto",#N/A,FALSE,"CONV3T.XLS";"UnoB",#N/A,FALSE,"CONV3T.XLS";"Bruto",#N/A,FALSE,"CONV4T.XLS";"Neto",#N/A,FALSE,"CONV4T.XLS";"UnoB",#N/A,FALSE,"CONV4T.XLS"}</definedName>
    <definedName name="___pa2" localSheetId="8" hidden="1">{"Bruto",#N/A,FALSE,"CONV3T.XLS";"Neto",#N/A,FALSE,"CONV3T.XLS";"UnoB",#N/A,FALSE,"CONV3T.XLS";"Bruto",#N/A,FALSE,"CONV4T.XLS";"Neto",#N/A,FALSE,"CONV4T.XLS";"UnoB",#N/A,FALSE,"CONV4T.XLS"}</definedName>
    <definedName name="___pa2" localSheetId="9" hidden="1">{"Bruto",#N/A,FALSE,"CONV3T.XLS";"Neto",#N/A,FALSE,"CONV3T.XLS";"UnoB",#N/A,FALSE,"CONV3T.XLS";"Bruto",#N/A,FALSE,"CONV4T.XLS";"Neto",#N/A,FALSE,"CONV4T.XLS";"UnoB",#N/A,FALSE,"CONV4T.XLS"}</definedName>
    <definedName name="___pa2" localSheetId="10" hidden="1">{"Bruto",#N/A,FALSE,"CONV3T.XLS";"Neto",#N/A,FALSE,"CONV3T.XLS";"UnoB",#N/A,FALSE,"CONV3T.XLS";"Bruto",#N/A,FALSE,"CONV4T.XLS";"Neto",#N/A,FALSE,"CONV4T.XLS";"UnoB",#N/A,FALSE,"CONV4T.XLS"}</definedName>
    <definedName name="___pa2" hidden="1">{"Bruto",#N/A,FALSE,"CONV3T.XLS";"Neto",#N/A,FALSE,"CONV3T.XLS";"UnoB",#N/A,FALSE,"CONV3T.XLS";"Bruto",#N/A,FALSE,"CONV4T.XLS";"Neto",#N/A,FALSE,"CONV4T.XLS";"UnoB",#N/A,FALSE,"CONV4T.XLS"}</definedName>
    <definedName name="___PAJ4" localSheetId="4" hidden="1">{"Bruto",#N/A,FALSE,"CONV3T.XLS";"Neto",#N/A,FALSE,"CONV3T.XLS";"UnoB",#N/A,FALSE,"CONV3T.XLS";"Bruto",#N/A,FALSE,"CONV4T.XLS";"Neto",#N/A,FALSE,"CONV4T.XLS";"UnoB",#N/A,FALSE,"CONV4T.XLS"}</definedName>
    <definedName name="___PAJ4" localSheetId="5" hidden="1">{"Bruto",#N/A,FALSE,"CONV3T.XLS";"Neto",#N/A,FALSE,"CONV3T.XLS";"UnoB",#N/A,FALSE,"CONV3T.XLS";"Bruto",#N/A,FALSE,"CONV4T.XLS";"Neto",#N/A,FALSE,"CONV4T.XLS";"UnoB",#N/A,FALSE,"CONV4T.XLS"}</definedName>
    <definedName name="___PAJ4" localSheetId="7" hidden="1">{"Bruto",#N/A,FALSE,"CONV3T.XLS";"Neto",#N/A,FALSE,"CONV3T.XLS";"UnoB",#N/A,FALSE,"CONV3T.XLS";"Bruto",#N/A,FALSE,"CONV4T.XLS";"Neto",#N/A,FALSE,"CONV4T.XLS";"UnoB",#N/A,FALSE,"CONV4T.XLS"}</definedName>
    <definedName name="___PAJ4" localSheetId="8" hidden="1">{"Bruto",#N/A,FALSE,"CONV3T.XLS";"Neto",#N/A,FALSE,"CONV3T.XLS";"UnoB",#N/A,FALSE,"CONV3T.XLS";"Bruto",#N/A,FALSE,"CONV4T.XLS";"Neto",#N/A,FALSE,"CONV4T.XLS";"UnoB",#N/A,FALSE,"CONV4T.XLS"}</definedName>
    <definedName name="___PAJ4" localSheetId="9" hidden="1">{"Bruto",#N/A,FALSE,"CONV3T.XLS";"Neto",#N/A,FALSE,"CONV3T.XLS";"UnoB",#N/A,FALSE,"CONV3T.XLS";"Bruto",#N/A,FALSE,"CONV4T.XLS";"Neto",#N/A,FALSE,"CONV4T.XLS";"UnoB",#N/A,FALSE,"CONV4T.XLS"}</definedName>
    <definedName name="___PAJ4" localSheetId="10" hidden="1">{"Bruto",#N/A,FALSE,"CONV3T.XLS";"Neto",#N/A,FALSE,"CONV3T.XLS";"UnoB",#N/A,FALSE,"CONV3T.XLS";"Bruto",#N/A,FALSE,"CONV4T.XLS";"Neto",#N/A,FALSE,"CONV4T.XLS";"UnoB",#N/A,FALSE,"CONV4T.XLS"}</definedName>
    <definedName name="___PAJ4" hidden="1">{"Bruto",#N/A,FALSE,"CONV3T.XLS";"Neto",#N/A,FALSE,"CONV3T.XLS";"UnoB",#N/A,FALSE,"CONV3T.XLS";"Bruto",#N/A,FALSE,"CONV4T.XLS";"Neto",#N/A,FALSE,"CONV4T.XLS";"UnoB",#N/A,FALSE,"CONV4T.XLS"}</definedName>
    <definedName name="___PEM96" localSheetId="4">#REF!</definedName>
    <definedName name="___PEM96" localSheetId="5">#REF!</definedName>
    <definedName name="___PEM96" localSheetId="7">#REF!</definedName>
    <definedName name="___PEM96" localSheetId="8">#REF!</definedName>
    <definedName name="___PEM96" localSheetId="9">#REF!</definedName>
    <definedName name="___PEM96" localSheetId="10">#REF!</definedName>
    <definedName name="___PEM96">#REF!</definedName>
    <definedName name="___PIB08" localSheetId="4">#REF!</definedName>
    <definedName name="___PIB08" localSheetId="5">#REF!</definedName>
    <definedName name="___PIB08" localSheetId="7">#REF!</definedName>
    <definedName name="___PIB08" localSheetId="8">#REF!</definedName>
    <definedName name="___PIB08" localSheetId="9">#REF!</definedName>
    <definedName name="___PIB08" localSheetId="10">#REF!</definedName>
    <definedName name="___PIB08">#REF!</definedName>
    <definedName name="___PIP96" localSheetId="4">#REF!</definedName>
    <definedName name="___PIP96" localSheetId="5">#REF!</definedName>
    <definedName name="___PIP96" localSheetId="7">#REF!</definedName>
    <definedName name="___PIP96" localSheetId="8">#REF!</definedName>
    <definedName name="___PIP96" localSheetId="9">#REF!</definedName>
    <definedName name="___PIP96" localSheetId="10">#REF!</definedName>
    <definedName name="___PIP96">#REF!</definedName>
    <definedName name="___syt03" localSheetId="4">#REF!</definedName>
    <definedName name="___syt03" localSheetId="5">#REF!</definedName>
    <definedName name="___syt03" localSheetId="7">#REF!</definedName>
    <definedName name="___syt03" localSheetId="8">#REF!</definedName>
    <definedName name="___syt03" localSheetId="9">#REF!</definedName>
    <definedName name="___syt03" localSheetId="10">#REF!</definedName>
    <definedName name="___syt03">#REF!</definedName>
    <definedName name="___tul2" localSheetId="4" hidden="1">{"Bruto",#N/A,FALSE,"CONV3T.XLS";"Neto",#N/A,FALSE,"CONV3T.XLS";"UnoB",#N/A,FALSE,"CONV3T.XLS";"Bruto",#N/A,FALSE,"CONV4T.XLS";"Neto",#N/A,FALSE,"CONV4T.XLS";"UnoB",#N/A,FALSE,"CONV4T.XLS"}</definedName>
    <definedName name="___tul2" localSheetId="5" hidden="1">{"Bruto",#N/A,FALSE,"CONV3T.XLS";"Neto",#N/A,FALSE,"CONV3T.XLS";"UnoB",#N/A,FALSE,"CONV3T.XLS";"Bruto",#N/A,FALSE,"CONV4T.XLS";"Neto",#N/A,FALSE,"CONV4T.XLS";"UnoB",#N/A,FALSE,"CONV4T.XLS"}</definedName>
    <definedName name="___tul2" localSheetId="7" hidden="1">{"Bruto",#N/A,FALSE,"CONV3T.XLS";"Neto",#N/A,FALSE,"CONV3T.XLS";"UnoB",#N/A,FALSE,"CONV3T.XLS";"Bruto",#N/A,FALSE,"CONV4T.XLS";"Neto",#N/A,FALSE,"CONV4T.XLS";"UnoB",#N/A,FALSE,"CONV4T.XLS"}</definedName>
    <definedName name="___tul2" localSheetId="8" hidden="1">{"Bruto",#N/A,FALSE,"CONV3T.XLS";"Neto",#N/A,FALSE,"CONV3T.XLS";"UnoB",#N/A,FALSE,"CONV3T.XLS";"Bruto",#N/A,FALSE,"CONV4T.XLS";"Neto",#N/A,FALSE,"CONV4T.XLS";"UnoB",#N/A,FALSE,"CONV4T.XLS"}</definedName>
    <definedName name="___tul2" localSheetId="9" hidden="1">{"Bruto",#N/A,FALSE,"CONV3T.XLS";"Neto",#N/A,FALSE,"CONV3T.XLS";"UnoB",#N/A,FALSE,"CONV3T.XLS";"Bruto",#N/A,FALSE,"CONV4T.XLS";"Neto",#N/A,FALSE,"CONV4T.XLS";"UnoB",#N/A,FALSE,"CONV4T.XLS"}</definedName>
    <definedName name="___tul2" localSheetId="10" hidden="1">{"Bruto",#N/A,FALSE,"CONV3T.XLS";"Neto",#N/A,FALSE,"CONV3T.XLS";"UnoB",#N/A,FALSE,"CONV3T.XLS";"Bruto",#N/A,FALSE,"CONV4T.XLS";"Neto",#N/A,FALSE,"CONV4T.XLS";"UnoB",#N/A,FALSE,"CONV4T.XLS"}</definedName>
    <definedName name="___tul2" hidden="1">{"Bruto",#N/A,FALSE,"CONV3T.XLS";"Neto",#N/A,FALSE,"CONV3T.XLS";"UnoB",#N/A,FALSE,"CONV3T.XLS";"Bruto",#N/A,FALSE,"CONV4T.XLS";"Neto",#N/A,FALSE,"CONV4T.XLS";"UnoB",#N/A,FALSE,"CONV4T.XLS"}</definedName>
    <definedName name="___TUL4" localSheetId="4" hidden="1">{"Bruto",#N/A,FALSE,"CONV3T.XLS";"Neto",#N/A,FALSE,"CONV3T.XLS";"UnoB",#N/A,FALSE,"CONV3T.XLS";"Bruto",#N/A,FALSE,"CONV4T.XLS";"Neto",#N/A,FALSE,"CONV4T.XLS";"UnoB",#N/A,FALSE,"CONV4T.XLS"}</definedName>
    <definedName name="___TUL4" localSheetId="5" hidden="1">{"Bruto",#N/A,FALSE,"CONV3T.XLS";"Neto",#N/A,FALSE,"CONV3T.XLS";"UnoB",#N/A,FALSE,"CONV3T.XLS";"Bruto",#N/A,FALSE,"CONV4T.XLS";"Neto",#N/A,FALSE,"CONV4T.XLS";"UnoB",#N/A,FALSE,"CONV4T.XLS"}</definedName>
    <definedName name="___TUL4" localSheetId="7" hidden="1">{"Bruto",#N/A,FALSE,"CONV3T.XLS";"Neto",#N/A,FALSE,"CONV3T.XLS";"UnoB",#N/A,FALSE,"CONV3T.XLS";"Bruto",#N/A,FALSE,"CONV4T.XLS";"Neto",#N/A,FALSE,"CONV4T.XLS";"UnoB",#N/A,FALSE,"CONV4T.XLS"}</definedName>
    <definedName name="___TUL4" localSheetId="8" hidden="1">{"Bruto",#N/A,FALSE,"CONV3T.XLS";"Neto",#N/A,FALSE,"CONV3T.XLS";"UnoB",#N/A,FALSE,"CONV3T.XLS";"Bruto",#N/A,FALSE,"CONV4T.XLS";"Neto",#N/A,FALSE,"CONV4T.XLS";"UnoB",#N/A,FALSE,"CONV4T.XLS"}</definedName>
    <definedName name="___TUL4" localSheetId="9" hidden="1">{"Bruto",#N/A,FALSE,"CONV3T.XLS";"Neto",#N/A,FALSE,"CONV3T.XLS";"UnoB",#N/A,FALSE,"CONV3T.XLS";"Bruto",#N/A,FALSE,"CONV4T.XLS";"Neto",#N/A,FALSE,"CONV4T.XLS";"UnoB",#N/A,FALSE,"CONV4T.XLS"}</definedName>
    <definedName name="___TUL4" localSheetId="10" hidden="1">{"Bruto",#N/A,FALSE,"CONV3T.XLS";"Neto",#N/A,FALSE,"CONV3T.XLS";"UnoB",#N/A,FALSE,"CONV3T.XLS";"Bruto",#N/A,FALSE,"CONV4T.XLS";"Neto",#N/A,FALSE,"CONV4T.XLS";"UnoB",#N/A,FALSE,"CONV4T.XLS"}</definedName>
    <definedName name="___TUL4" hidden="1">{"Bruto",#N/A,FALSE,"CONV3T.XLS";"Neto",#N/A,FALSE,"CONV3T.XLS";"UnoB",#N/A,FALSE,"CONV3T.XLS";"Bruto",#N/A,FALSE,"CONV4T.XLS";"Neto",#N/A,FALSE,"CONV4T.XLS";"UnoB",#N/A,FALSE,"CONV4T.XLS"}</definedName>
    <definedName name="___WRN4444" localSheetId="4" hidden="1">{"Bruto",#N/A,FALSE,"CONV3T.XLS";"Neto",#N/A,FALSE,"CONV3T.XLS";"UnoB",#N/A,FALSE,"CONV3T.XLS";"Bruto",#N/A,FALSE,"CONV4T.XLS";"Neto",#N/A,FALSE,"CONV4T.XLS";"UnoB",#N/A,FALSE,"CONV4T.XLS"}</definedName>
    <definedName name="___WRN4444" localSheetId="5" hidden="1">{"Bruto",#N/A,FALSE,"CONV3T.XLS";"Neto",#N/A,FALSE,"CONV3T.XLS";"UnoB",#N/A,FALSE,"CONV3T.XLS";"Bruto",#N/A,FALSE,"CONV4T.XLS";"Neto",#N/A,FALSE,"CONV4T.XLS";"UnoB",#N/A,FALSE,"CONV4T.XLS"}</definedName>
    <definedName name="___WRN4444" localSheetId="7" hidden="1">{"Bruto",#N/A,FALSE,"CONV3T.XLS";"Neto",#N/A,FALSE,"CONV3T.XLS";"UnoB",#N/A,FALSE,"CONV3T.XLS";"Bruto",#N/A,FALSE,"CONV4T.XLS";"Neto",#N/A,FALSE,"CONV4T.XLS";"UnoB",#N/A,FALSE,"CONV4T.XLS"}</definedName>
    <definedName name="___WRN4444" localSheetId="8" hidden="1">{"Bruto",#N/A,FALSE,"CONV3T.XLS";"Neto",#N/A,FALSE,"CONV3T.XLS";"UnoB",#N/A,FALSE,"CONV3T.XLS";"Bruto",#N/A,FALSE,"CONV4T.XLS";"Neto",#N/A,FALSE,"CONV4T.XLS";"UnoB",#N/A,FALSE,"CONV4T.XLS"}</definedName>
    <definedName name="___WRN4444" localSheetId="9" hidden="1">{"Bruto",#N/A,FALSE,"CONV3T.XLS";"Neto",#N/A,FALSE,"CONV3T.XLS";"UnoB",#N/A,FALSE,"CONV3T.XLS";"Bruto",#N/A,FALSE,"CONV4T.XLS";"Neto",#N/A,FALSE,"CONV4T.XLS";"UnoB",#N/A,FALSE,"CONV4T.XLS"}</definedName>
    <definedName name="___WRN4444" localSheetId="10" hidden="1">{"Bruto",#N/A,FALSE,"CONV3T.XLS";"Neto",#N/A,FALSE,"CONV3T.XLS";"UnoB",#N/A,FALSE,"CONV3T.XLS";"Bruto",#N/A,FALSE,"CONV4T.XLS";"Neto",#N/A,FALSE,"CONV4T.XLS";"UnoB",#N/A,FALSE,"CONV4T.XLS"}</definedName>
    <definedName name="___WRN4444" hidden="1">{"Bruto",#N/A,FALSE,"CONV3T.XLS";"Neto",#N/A,FALSE,"CONV3T.XLS";"UnoB",#N/A,FALSE,"CONV3T.XLS";"Bruto",#N/A,FALSE,"CONV4T.XLS";"Neto",#N/A,FALSE,"CONV4T.XLS";"UnoB",#N/A,FALSE,"CONV4T.XLS"}</definedName>
    <definedName name="__ASA96" localSheetId="4">#REF!</definedName>
    <definedName name="__ASA96" localSheetId="5">#REF!</definedName>
    <definedName name="__ASA96" localSheetId="7">#REF!</definedName>
    <definedName name="__ASA96" localSheetId="8">#REF!</definedName>
    <definedName name="__ASA96" localSheetId="9">#REF!</definedName>
    <definedName name="__ASA96" localSheetId="10">#REF!</definedName>
    <definedName name="__ASA96">#REF!</definedName>
    <definedName name="__CAN2" localSheetId="2" hidden="1">{"Bruto",#N/A,FALSE,"CONV3T.XLS";"Neto",#N/A,FALSE,"CONV3T.XLS";"UnoB",#N/A,FALSE,"CONV3T.XLS";"Bruto",#N/A,FALSE,"CONV4T.XLS";"Neto",#N/A,FALSE,"CONV4T.XLS";"UnoB",#N/A,FALSE,"CONV4T.XLS"}</definedName>
    <definedName name="__CAN2" localSheetId="4" hidden="1">{"Bruto",#N/A,FALSE,"CONV3T.XLS";"Neto",#N/A,FALSE,"CONV3T.XLS";"UnoB",#N/A,FALSE,"CONV3T.XLS";"Bruto",#N/A,FALSE,"CONV4T.XLS";"Neto",#N/A,FALSE,"CONV4T.XLS";"UnoB",#N/A,FALSE,"CONV4T.XLS"}</definedName>
    <definedName name="__CAN2" localSheetId="5" hidden="1">{"Bruto",#N/A,FALSE,"CONV3T.XLS";"Neto",#N/A,FALSE,"CONV3T.XLS";"UnoB",#N/A,FALSE,"CONV3T.XLS";"Bruto",#N/A,FALSE,"CONV4T.XLS";"Neto",#N/A,FALSE,"CONV4T.XLS";"UnoB",#N/A,FALSE,"CONV4T.XLS"}</definedName>
    <definedName name="__CAN2" localSheetId="7" hidden="1">{"Bruto",#N/A,FALSE,"CONV3T.XLS";"Neto",#N/A,FALSE,"CONV3T.XLS";"UnoB",#N/A,FALSE,"CONV3T.XLS";"Bruto",#N/A,FALSE,"CONV4T.XLS";"Neto",#N/A,FALSE,"CONV4T.XLS";"UnoB",#N/A,FALSE,"CONV4T.XLS"}</definedName>
    <definedName name="__CAN2" localSheetId="8" hidden="1">{"Bruto",#N/A,FALSE,"CONV3T.XLS";"Neto",#N/A,FALSE,"CONV3T.XLS";"UnoB",#N/A,FALSE,"CONV3T.XLS";"Bruto",#N/A,FALSE,"CONV4T.XLS";"Neto",#N/A,FALSE,"CONV4T.XLS";"UnoB",#N/A,FALSE,"CONV4T.XLS"}</definedName>
    <definedName name="__CAN2" localSheetId="9" hidden="1">{"Bruto",#N/A,FALSE,"CONV3T.XLS";"Neto",#N/A,FALSE,"CONV3T.XLS";"UnoB",#N/A,FALSE,"CONV3T.XLS";"Bruto",#N/A,FALSE,"CONV4T.XLS";"Neto",#N/A,FALSE,"CONV4T.XLS";"UnoB",#N/A,FALSE,"CONV4T.XLS"}</definedName>
    <definedName name="__CAN2" localSheetId="10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localSheetId="2" hidden="1">{"Bruto",#N/A,FALSE,"CONV3T.XLS";"Neto",#N/A,FALSE,"CONV3T.XLS";"UnoB",#N/A,FALSE,"CONV3T.XLS";"Bruto",#N/A,FALSE,"CONV4T.XLS";"Neto",#N/A,FALSE,"CONV4T.XLS";"UnoB",#N/A,FALSE,"CONV4T.XLS"}</definedName>
    <definedName name="__CAN4" localSheetId="4" hidden="1">{"Bruto",#N/A,FALSE,"CONV3T.XLS";"Neto",#N/A,FALSE,"CONV3T.XLS";"UnoB",#N/A,FALSE,"CONV3T.XLS";"Bruto",#N/A,FALSE,"CONV4T.XLS";"Neto",#N/A,FALSE,"CONV4T.XLS";"UnoB",#N/A,FALSE,"CONV4T.XLS"}</definedName>
    <definedName name="__CAN4" localSheetId="5" hidden="1">{"Bruto",#N/A,FALSE,"CONV3T.XLS";"Neto",#N/A,FALSE,"CONV3T.XLS";"UnoB",#N/A,FALSE,"CONV3T.XLS";"Bruto",#N/A,FALSE,"CONV4T.XLS";"Neto",#N/A,FALSE,"CONV4T.XLS";"UnoB",#N/A,FALSE,"CONV4T.XLS"}</definedName>
    <definedName name="__CAN4" localSheetId="7" hidden="1">{"Bruto",#N/A,FALSE,"CONV3T.XLS";"Neto",#N/A,FALSE,"CONV3T.XLS";"UnoB",#N/A,FALSE,"CONV3T.XLS";"Bruto",#N/A,FALSE,"CONV4T.XLS";"Neto",#N/A,FALSE,"CONV4T.XLS";"UnoB",#N/A,FALSE,"CONV4T.XLS"}</definedName>
    <definedName name="__CAN4" localSheetId="8" hidden="1">{"Bruto",#N/A,FALSE,"CONV3T.XLS";"Neto",#N/A,FALSE,"CONV3T.XLS";"UnoB",#N/A,FALSE,"CONV3T.XLS";"Bruto",#N/A,FALSE,"CONV4T.XLS";"Neto",#N/A,FALSE,"CONV4T.XLS";"UnoB",#N/A,FALSE,"CONV4T.XLS"}</definedName>
    <definedName name="__CAN4" localSheetId="9" hidden="1">{"Bruto",#N/A,FALSE,"CONV3T.XLS";"Neto",#N/A,FALSE,"CONV3T.XLS";"UnoB",#N/A,FALSE,"CONV3T.XLS";"Bruto",#N/A,FALSE,"CONV4T.XLS";"Neto",#N/A,FALSE,"CONV4T.XLS";"UnoB",#N/A,FALSE,"CONV4T.XLS"}</definedName>
    <definedName name="__CAN4" localSheetId="10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FD02" localSheetId="4">#REF!</definedName>
    <definedName name="__CFD02" localSheetId="5">#REF!</definedName>
    <definedName name="__CFD02" localSheetId="7">#REF!</definedName>
    <definedName name="__CFD02" localSheetId="8">#REF!</definedName>
    <definedName name="__CFD02" localSheetId="9">#REF!</definedName>
    <definedName name="__CFD02" localSheetId="10">#REF!</definedName>
    <definedName name="__CFD02">#REF!</definedName>
    <definedName name="__CFE96" localSheetId="4">#REF!</definedName>
    <definedName name="__CFE96" localSheetId="5">#REF!</definedName>
    <definedName name="__CFE96" localSheetId="7">#REF!</definedName>
    <definedName name="__CFE96" localSheetId="8">#REF!</definedName>
    <definedName name="__CFE96" localSheetId="9">#REF!</definedName>
    <definedName name="__CFE96" localSheetId="10">#REF!</definedName>
    <definedName name="__CFE96">#REF!</definedName>
    <definedName name="__CON96" localSheetId="4">#REF!</definedName>
    <definedName name="__CON96" localSheetId="5">#REF!</definedName>
    <definedName name="__CON96" localSheetId="7">#REF!</definedName>
    <definedName name="__CON96" localSheetId="8">#REF!</definedName>
    <definedName name="__CON96" localSheetId="9">#REF!</definedName>
    <definedName name="__CON96" localSheetId="10">#REF!</definedName>
    <definedName name="__CON96">#REF!</definedName>
    <definedName name="__COR4" localSheetId="2" hidden="1">{"Bruto",#N/A,FALSE,"CONV3T.XLS";"Neto",#N/A,FALSE,"CONV3T.XLS";"UnoB",#N/A,FALSE,"CONV3T.XLS";"Bruto",#N/A,FALSE,"CONV4T.XLS";"Neto",#N/A,FALSE,"CONV4T.XLS";"UnoB",#N/A,FALSE,"CONV4T.XLS"}</definedName>
    <definedName name="__COR4" localSheetId="4" hidden="1">{"Bruto",#N/A,FALSE,"CONV3T.XLS";"Neto",#N/A,FALSE,"CONV3T.XLS";"UnoB",#N/A,FALSE,"CONV3T.XLS";"Bruto",#N/A,FALSE,"CONV4T.XLS";"Neto",#N/A,FALSE,"CONV4T.XLS";"UnoB",#N/A,FALSE,"CONV4T.XLS"}</definedName>
    <definedName name="__COR4" localSheetId="5" hidden="1">{"Bruto",#N/A,FALSE,"CONV3T.XLS";"Neto",#N/A,FALSE,"CONV3T.XLS";"UnoB",#N/A,FALSE,"CONV3T.XLS";"Bruto",#N/A,FALSE,"CONV4T.XLS";"Neto",#N/A,FALSE,"CONV4T.XLS";"UnoB",#N/A,FALSE,"CONV4T.XLS"}</definedName>
    <definedName name="__COR4" localSheetId="7" hidden="1">{"Bruto",#N/A,FALSE,"CONV3T.XLS";"Neto",#N/A,FALSE,"CONV3T.XLS";"UnoB",#N/A,FALSE,"CONV3T.XLS";"Bruto",#N/A,FALSE,"CONV4T.XLS";"Neto",#N/A,FALSE,"CONV4T.XLS";"UnoB",#N/A,FALSE,"CONV4T.XLS"}</definedName>
    <definedName name="__COR4" localSheetId="8" hidden="1">{"Bruto",#N/A,FALSE,"CONV3T.XLS";"Neto",#N/A,FALSE,"CONV3T.XLS";"UnoB",#N/A,FALSE,"CONV3T.XLS";"Bruto",#N/A,FALSE,"CONV4T.XLS";"Neto",#N/A,FALSE,"CONV4T.XLS";"UnoB",#N/A,FALSE,"CONV4T.XLS"}</definedName>
    <definedName name="__COR4" localSheetId="9" hidden="1">{"Bruto",#N/A,FALSE,"CONV3T.XLS";"Neto",#N/A,FALSE,"CONV3T.XLS";"UnoB",#N/A,FALSE,"CONV3T.XLS";"Bruto",#N/A,FALSE,"CONV4T.XLS";"Neto",#N/A,FALSE,"CONV4T.XLS";"UnoB",#N/A,FALSE,"CONV4T.XLS"}</definedName>
    <definedName name="__COR4" localSheetId="10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localSheetId="2" hidden="1">{"Bruto",#N/A,FALSE,"CONV3T.XLS";"Neto",#N/A,FALSE,"CONV3T.XLS";"UnoB",#N/A,FALSE,"CONV3T.XLS";"Bruto",#N/A,FALSE,"CONV4T.XLS";"Neto",#N/A,FALSE,"CONV4T.XLS";"UnoB",#N/A,FALSE,"CONV4T.XLS"}</definedName>
    <definedName name="__COS4" localSheetId="4" hidden="1">{"Bruto",#N/A,FALSE,"CONV3T.XLS";"Neto",#N/A,FALSE,"CONV3T.XLS";"UnoB",#N/A,FALSE,"CONV3T.XLS";"Bruto",#N/A,FALSE,"CONV4T.XLS";"Neto",#N/A,FALSE,"CONV4T.XLS";"UnoB",#N/A,FALSE,"CONV4T.XLS"}</definedName>
    <definedName name="__COS4" localSheetId="5" hidden="1">{"Bruto",#N/A,FALSE,"CONV3T.XLS";"Neto",#N/A,FALSE,"CONV3T.XLS";"UnoB",#N/A,FALSE,"CONV3T.XLS";"Bruto",#N/A,FALSE,"CONV4T.XLS";"Neto",#N/A,FALSE,"CONV4T.XLS";"UnoB",#N/A,FALSE,"CONV4T.XLS"}</definedName>
    <definedName name="__COS4" localSheetId="7" hidden="1">{"Bruto",#N/A,FALSE,"CONV3T.XLS";"Neto",#N/A,FALSE,"CONV3T.XLS";"UnoB",#N/A,FALSE,"CONV3T.XLS";"Bruto",#N/A,FALSE,"CONV4T.XLS";"Neto",#N/A,FALSE,"CONV4T.XLS";"UnoB",#N/A,FALSE,"CONV4T.XLS"}</definedName>
    <definedName name="__COS4" localSheetId="8" hidden="1">{"Bruto",#N/A,FALSE,"CONV3T.XLS";"Neto",#N/A,FALSE,"CONV3T.XLS";"UnoB",#N/A,FALSE,"CONV3T.XLS";"Bruto",#N/A,FALSE,"CONV4T.XLS";"Neto",#N/A,FALSE,"CONV4T.XLS";"UnoB",#N/A,FALSE,"CONV4T.XLS"}</definedName>
    <definedName name="__COS4" localSheetId="9" hidden="1">{"Bruto",#N/A,FALSE,"CONV3T.XLS";"Neto",#N/A,FALSE,"CONV3T.XLS";"UnoB",#N/A,FALSE,"CONV3T.XLS";"Bruto",#N/A,FALSE,"CONV4T.XLS";"Neto",#N/A,FALSE,"CONV4T.XLS";"UnoB",#N/A,FALSE,"CONV4T.XLS"}</definedName>
    <definedName name="__COS4" localSheetId="10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localSheetId="2" hidden="1">{"Bruto",#N/A,FALSE,"CONV3T.XLS";"Neto",#N/A,FALSE,"CONV3T.XLS";"UnoB",#N/A,FALSE,"CONV3T.XLS";"Bruto",#N/A,FALSE,"CONV4T.XLS";"Neto",#N/A,FALSE,"CONV4T.XLS";"UnoB",#N/A,FALSE,"CONV4T.XLS"}</definedName>
    <definedName name="__ee1" localSheetId="4" hidden="1">{"Bruto",#N/A,FALSE,"CONV3T.XLS";"Neto",#N/A,FALSE,"CONV3T.XLS";"UnoB",#N/A,FALSE,"CONV3T.XLS";"Bruto",#N/A,FALSE,"CONV4T.XLS";"Neto",#N/A,FALSE,"CONV4T.XLS";"UnoB",#N/A,FALSE,"CONV4T.XLS"}</definedName>
    <definedName name="__ee1" localSheetId="5" hidden="1">{"Bruto",#N/A,FALSE,"CONV3T.XLS";"Neto",#N/A,FALSE,"CONV3T.XLS";"UnoB",#N/A,FALSE,"CONV3T.XLS";"Bruto",#N/A,FALSE,"CONV4T.XLS";"Neto",#N/A,FALSE,"CONV4T.XLS";"UnoB",#N/A,FALSE,"CONV4T.XLS"}</definedName>
    <definedName name="__ee1" localSheetId="7" hidden="1">{"Bruto",#N/A,FALSE,"CONV3T.XLS";"Neto",#N/A,FALSE,"CONV3T.XLS";"UnoB",#N/A,FALSE,"CONV3T.XLS";"Bruto",#N/A,FALSE,"CONV4T.XLS";"Neto",#N/A,FALSE,"CONV4T.XLS";"UnoB",#N/A,FALSE,"CONV4T.XLS"}</definedName>
    <definedName name="__ee1" localSheetId="8" hidden="1">{"Bruto",#N/A,FALSE,"CONV3T.XLS";"Neto",#N/A,FALSE,"CONV3T.XLS";"UnoB",#N/A,FALSE,"CONV3T.XLS";"Bruto",#N/A,FALSE,"CONV4T.XLS";"Neto",#N/A,FALSE,"CONV4T.XLS";"UnoB",#N/A,FALSE,"CONV4T.XLS"}</definedName>
    <definedName name="__ee1" localSheetId="9" hidden="1">{"Bruto",#N/A,FALSE,"CONV3T.XLS";"Neto",#N/A,FALSE,"CONV3T.XLS";"UnoB",#N/A,FALSE,"CONV3T.XLS";"Bruto",#N/A,FALSE,"CONV4T.XLS";"Neto",#N/A,FALSE,"CONV4T.XLS";"UnoB",#N/A,FALSE,"CONV4T.XLS"}</definedName>
    <definedName name="__ee1" localSheetId="10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localSheetId="2" hidden="1">{"Bruto",#N/A,FALSE,"CONV3T.XLS";"Neto",#N/A,FALSE,"CONV3T.XLS";"UnoB",#N/A,FALSE,"CONV3T.XLS";"Bruto",#N/A,FALSE,"CONV4T.XLS";"Neto",#N/A,FALSE,"CONV4T.XLS";"UnoB",#N/A,FALSE,"CONV4T.XLS"}</definedName>
    <definedName name="__esc2" localSheetId="4" hidden="1">{"Bruto",#N/A,FALSE,"CONV3T.XLS";"Neto",#N/A,FALSE,"CONV3T.XLS";"UnoB",#N/A,FALSE,"CONV3T.XLS";"Bruto",#N/A,FALSE,"CONV4T.XLS";"Neto",#N/A,FALSE,"CONV4T.XLS";"UnoB",#N/A,FALSE,"CONV4T.XLS"}</definedName>
    <definedName name="__esc2" localSheetId="5" hidden="1">{"Bruto",#N/A,FALSE,"CONV3T.XLS";"Neto",#N/A,FALSE,"CONV3T.XLS";"UnoB",#N/A,FALSE,"CONV3T.XLS";"Bruto",#N/A,FALSE,"CONV4T.XLS";"Neto",#N/A,FALSE,"CONV4T.XLS";"UnoB",#N/A,FALSE,"CONV4T.XLS"}</definedName>
    <definedName name="__esc2" localSheetId="7" hidden="1">{"Bruto",#N/A,FALSE,"CONV3T.XLS";"Neto",#N/A,FALSE,"CONV3T.XLS";"UnoB",#N/A,FALSE,"CONV3T.XLS";"Bruto",#N/A,FALSE,"CONV4T.XLS";"Neto",#N/A,FALSE,"CONV4T.XLS";"UnoB",#N/A,FALSE,"CONV4T.XLS"}</definedName>
    <definedName name="__esc2" localSheetId="8" hidden="1">{"Bruto",#N/A,FALSE,"CONV3T.XLS";"Neto",#N/A,FALSE,"CONV3T.XLS";"UnoB",#N/A,FALSE,"CONV3T.XLS";"Bruto",#N/A,FALSE,"CONV4T.XLS";"Neto",#N/A,FALSE,"CONV4T.XLS";"UnoB",#N/A,FALSE,"CONV4T.XLS"}</definedName>
    <definedName name="__esc2" localSheetId="9" hidden="1">{"Bruto",#N/A,FALSE,"CONV3T.XLS";"Neto",#N/A,FALSE,"CONV3T.XLS";"UnoB",#N/A,FALSE,"CONV3T.XLS";"Bruto",#N/A,FALSE,"CONV4T.XLS";"Neto",#N/A,FALSE,"CONV4T.XLS";"UnoB",#N/A,FALSE,"CONV4T.XLS"}</definedName>
    <definedName name="__esc2" localSheetId="10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localSheetId="2" hidden="1">{"Bruto",#N/A,FALSE,"CONV3T.XLS";"Neto",#N/A,FALSE,"CONV3T.XLS";"UnoB",#N/A,FALSE,"CONV3T.XLS";"Bruto",#N/A,FALSE,"CONV4T.XLS";"Neto",#N/A,FALSE,"CONV4T.XLS";"UnoB",#N/A,FALSE,"CONV4T.XLS"}</definedName>
    <definedName name="__ESC4" localSheetId="4" hidden="1">{"Bruto",#N/A,FALSE,"CONV3T.XLS";"Neto",#N/A,FALSE,"CONV3T.XLS";"UnoB",#N/A,FALSE,"CONV3T.XLS";"Bruto",#N/A,FALSE,"CONV4T.XLS";"Neto",#N/A,FALSE,"CONV4T.XLS";"UnoB",#N/A,FALSE,"CONV4T.XLS"}</definedName>
    <definedName name="__ESC4" localSheetId="5" hidden="1">{"Bruto",#N/A,FALSE,"CONV3T.XLS";"Neto",#N/A,FALSE,"CONV3T.XLS";"UnoB",#N/A,FALSE,"CONV3T.XLS";"Bruto",#N/A,FALSE,"CONV4T.XLS";"Neto",#N/A,FALSE,"CONV4T.XLS";"UnoB",#N/A,FALSE,"CONV4T.XLS"}</definedName>
    <definedName name="__ESC4" localSheetId="7" hidden="1">{"Bruto",#N/A,FALSE,"CONV3T.XLS";"Neto",#N/A,FALSE,"CONV3T.XLS";"UnoB",#N/A,FALSE,"CONV3T.XLS";"Bruto",#N/A,FALSE,"CONV4T.XLS";"Neto",#N/A,FALSE,"CONV4T.XLS";"UnoB",#N/A,FALSE,"CONV4T.XLS"}</definedName>
    <definedName name="__ESC4" localSheetId="8" hidden="1">{"Bruto",#N/A,FALSE,"CONV3T.XLS";"Neto",#N/A,FALSE,"CONV3T.XLS";"UnoB",#N/A,FALSE,"CONV3T.XLS";"Bruto",#N/A,FALSE,"CONV4T.XLS";"Neto",#N/A,FALSE,"CONV4T.XLS";"UnoB",#N/A,FALSE,"CONV4T.XLS"}</definedName>
    <definedName name="__ESC4" localSheetId="9" hidden="1">{"Bruto",#N/A,FALSE,"CONV3T.XLS";"Neto",#N/A,FALSE,"CONV3T.XLS";"UnoB",#N/A,FALSE,"CONV3T.XLS";"Bruto",#N/A,FALSE,"CONV4T.XLS";"Neto",#N/A,FALSE,"CONV4T.XLS";"UnoB",#N/A,FALSE,"CONV4T.XLS"}</definedName>
    <definedName name="__ESC4" localSheetId="10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localSheetId="2" hidden="1">{"Bruto",#N/A,FALSE,"CONV3T.XLS";"Neto",#N/A,FALSE,"CONV3T.XLS";"UnoB",#N/A,FALSE,"CONV3T.XLS";"Bruto",#N/A,FALSE,"CONV4T.XLS";"Neto",#N/A,FALSE,"CONV4T.XLS";"UnoB",#N/A,FALSE,"CONV4T.XLS"}</definedName>
    <definedName name="__mor2" localSheetId="4" hidden="1">{"Bruto",#N/A,FALSE,"CONV3T.XLS";"Neto",#N/A,FALSE,"CONV3T.XLS";"UnoB",#N/A,FALSE,"CONV3T.XLS";"Bruto",#N/A,FALSE,"CONV4T.XLS";"Neto",#N/A,FALSE,"CONV4T.XLS";"UnoB",#N/A,FALSE,"CONV4T.XLS"}</definedName>
    <definedName name="__mor2" localSheetId="5" hidden="1">{"Bruto",#N/A,FALSE,"CONV3T.XLS";"Neto",#N/A,FALSE,"CONV3T.XLS";"UnoB",#N/A,FALSE,"CONV3T.XLS";"Bruto",#N/A,FALSE,"CONV4T.XLS";"Neto",#N/A,FALSE,"CONV4T.XLS";"UnoB",#N/A,FALSE,"CONV4T.XLS"}</definedName>
    <definedName name="__mor2" localSheetId="7" hidden="1">{"Bruto",#N/A,FALSE,"CONV3T.XLS";"Neto",#N/A,FALSE,"CONV3T.XLS";"UnoB",#N/A,FALSE,"CONV3T.XLS";"Bruto",#N/A,FALSE,"CONV4T.XLS";"Neto",#N/A,FALSE,"CONV4T.XLS";"UnoB",#N/A,FALSE,"CONV4T.XLS"}</definedName>
    <definedName name="__mor2" localSheetId="8" hidden="1">{"Bruto",#N/A,FALSE,"CONV3T.XLS";"Neto",#N/A,FALSE,"CONV3T.XLS";"UnoB",#N/A,FALSE,"CONV3T.XLS";"Bruto",#N/A,FALSE,"CONV4T.XLS";"Neto",#N/A,FALSE,"CONV4T.XLS";"UnoB",#N/A,FALSE,"CONV4T.XLS"}</definedName>
    <definedName name="__mor2" localSheetId="9" hidden="1">{"Bruto",#N/A,FALSE,"CONV3T.XLS";"Neto",#N/A,FALSE,"CONV3T.XLS";"UnoB",#N/A,FALSE,"CONV3T.XLS";"Bruto",#N/A,FALSE,"CONV4T.XLS";"Neto",#N/A,FALSE,"CONV4T.XLS";"UnoB",#N/A,FALSE,"CONV4T.XLS"}</definedName>
    <definedName name="__mor2" localSheetId="10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localSheetId="2" hidden="1">{"Bruto",#N/A,FALSE,"CONV3T.XLS";"Neto",#N/A,FALSE,"CONV3T.XLS";"UnoB",#N/A,FALSE,"CONV3T.XLS";"Bruto",#N/A,FALSE,"CONV4T.XLS";"Neto",#N/A,FALSE,"CONV4T.XLS";"UnoB",#N/A,FALSE,"CONV4T.XLS"}</definedName>
    <definedName name="__MOR4" localSheetId="4" hidden="1">{"Bruto",#N/A,FALSE,"CONV3T.XLS";"Neto",#N/A,FALSE,"CONV3T.XLS";"UnoB",#N/A,FALSE,"CONV3T.XLS";"Bruto",#N/A,FALSE,"CONV4T.XLS";"Neto",#N/A,FALSE,"CONV4T.XLS";"UnoB",#N/A,FALSE,"CONV4T.XLS"}</definedName>
    <definedName name="__MOR4" localSheetId="5" hidden="1">{"Bruto",#N/A,FALSE,"CONV3T.XLS";"Neto",#N/A,FALSE,"CONV3T.XLS";"UnoB",#N/A,FALSE,"CONV3T.XLS";"Bruto",#N/A,FALSE,"CONV4T.XLS";"Neto",#N/A,FALSE,"CONV4T.XLS";"UnoB",#N/A,FALSE,"CONV4T.XLS"}</definedName>
    <definedName name="__MOR4" localSheetId="7" hidden="1">{"Bruto",#N/A,FALSE,"CONV3T.XLS";"Neto",#N/A,FALSE,"CONV3T.XLS";"UnoB",#N/A,FALSE,"CONV3T.XLS";"Bruto",#N/A,FALSE,"CONV4T.XLS";"Neto",#N/A,FALSE,"CONV4T.XLS";"UnoB",#N/A,FALSE,"CONV4T.XLS"}</definedName>
    <definedName name="__MOR4" localSheetId="8" hidden="1">{"Bruto",#N/A,FALSE,"CONV3T.XLS";"Neto",#N/A,FALSE,"CONV3T.XLS";"UnoB",#N/A,FALSE,"CONV3T.XLS";"Bruto",#N/A,FALSE,"CONV4T.XLS";"Neto",#N/A,FALSE,"CONV4T.XLS";"UnoB",#N/A,FALSE,"CONV4T.XLS"}</definedName>
    <definedName name="__MOR4" localSheetId="9" hidden="1">{"Bruto",#N/A,FALSE,"CONV3T.XLS";"Neto",#N/A,FALSE,"CONV3T.XLS";"UnoB",#N/A,FALSE,"CONV3T.XLS";"Bruto",#N/A,FALSE,"CONV4T.XLS";"Neto",#N/A,FALSE,"CONV4T.XLS";"UnoB",#N/A,FALSE,"CONV4T.XLS"}</definedName>
    <definedName name="__MOR4" localSheetId="10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localSheetId="2" hidden="1">{"Bruto",#N/A,FALSE,"CONV3T.XLS";"Neto",#N/A,FALSE,"CONV3T.XLS";"UnoB",#N/A,FALSE,"CONV3T.XLS";"Bruto",#N/A,FALSE,"CONV4T.XLS";"Neto",#N/A,FALSE,"CONV4T.XLS";"UnoB",#N/A,FALSE,"CONV4T.XLS"}</definedName>
    <definedName name="__pa2" localSheetId="4" hidden="1">{"Bruto",#N/A,FALSE,"CONV3T.XLS";"Neto",#N/A,FALSE,"CONV3T.XLS";"UnoB",#N/A,FALSE,"CONV3T.XLS";"Bruto",#N/A,FALSE,"CONV4T.XLS";"Neto",#N/A,FALSE,"CONV4T.XLS";"UnoB",#N/A,FALSE,"CONV4T.XLS"}</definedName>
    <definedName name="__pa2" localSheetId="5" hidden="1">{"Bruto",#N/A,FALSE,"CONV3T.XLS";"Neto",#N/A,FALSE,"CONV3T.XLS";"UnoB",#N/A,FALSE,"CONV3T.XLS";"Bruto",#N/A,FALSE,"CONV4T.XLS";"Neto",#N/A,FALSE,"CONV4T.XLS";"UnoB",#N/A,FALSE,"CONV4T.XLS"}</definedName>
    <definedName name="__pa2" localSheetId="7" hidden="1">{"Bruto",#N/A,FALSE,"CONV3T.XLS";"Neto",#N/A,FALSE,"CONV3T.XLS";"UnoB",#N/A,FALSE,"CONV3T.XLS";"Bruto",#N/A,FALSE,"CONV4T.XLS";"Neto",#N/A,FALSE,"CONV4T.XLS";"UnoB",#N/A,FALSE,"CONV4T.XLS"}</definedName>
    <definedName name="__pa2" localSheetId="8" hidden="1">{"Bruto",#N/A,FALSE,"CONV3T.XLS";"Neto",#N/A,FALSE,"CONV3T.XLS";"UnoB",#N/A,FALSE,"CONV3T.XLS";"Bruto",#N/A,FALSE,"CONV4T.XLS";"Neto",#N/A,FALSE,"CONV4T.XLS";"UnoB",#N/A,FALSE,"CONV4T.XLS"}</definedName>
    <definedName name="__pa2" localSheetId="9" hidden="1">{"Bruto",#N/A,FALSE,"CONV3T.XLS";"Neto",#N/A,FALSE,"CONV3T.XLS";"UnoB",#N/A,FALSE,"CONV3T.XLS";"Bruto",#N/A,FALSE,"CONV4T.XLS";"Neto",#N/A,FALSE,"CONV4T.XLS";"UnoB",#N/A,FALSE,"CONV4T.XLS"}</definedName>
    <definedName name="__pa2" localSheetId="10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localSheetId="2" hidden="1">{"Bruto",#N/A,FALSE,"CONV3T.XLS";"Neto",#N/A,FALSE,"CONV3T.XLS";"UnoB",#N/A,FALSE,"CONV3T.XLS";"Bruto",#N/A,FALSE,"CONV4T.XLS";"Neto",#N/A,FALSE,"CONV4T.XLS";"UnoB",#N/A,FALSE,"CONV4T.XLS"}</definedName>
    <definedName name="__PAJ4" localSheetId="4" hidden="1">{"Bruto",#N/A,FALSE,"CONV3T.XLS";"Neto",#N/A,FALSE,"CONV3T.XLS";"UnoB",#N/A,FALSE,"CONV3T.XLS";"Bruto",#N/A,FALSE,"CONV4T.XLS";"Neto",#N/A,FALSE,"CONV4T.XLS";"UnoB",#N/A,FALSE,"CONV4T.XLS"}</definedName>
    <definedName name="__PAJ4" localSheetId="5" hidden="1">{"Bruto",#N/A,FALSE,"CONV3T.XLS";"Neto",#N/A,FALSE,"CONV3T.XLS";"UnoB",#N/A,FALSE,"CONV3T.XLS";"Bruto",#N/A,FALSE,"CONV4T.XLS";"Neto",#N/A,FALSE,"CONV4T.XLS";"UnoB",#N/A,FALSE,"CONV4T.XLS"}</definedName>
    <definedName name="__PAJ4" localSheetId="7" hidden="1">{"Bruto",#N/A,FALSE,"CONV3T.XLS";"Neto",#N/A,FALSE,"CONV3T.XLS";"UnoB",#N/A,FALSE,"CONV3T.XLS";"Bruto",#N/A,FALSE,"CONV4T.XLS";"Neto",#N/A,FALSE,"CONV4T.XLS";"UnoB",#N/A,FALSE,"CONV4T.XLS"}</definedName>
    <definedName name="__PAJ4" localSheetId="8" hidden="1">{"Bruto",#N/A,FALSE,"CONV3T.XLS";"Neto",#N/A,FALSE,"CONV3T.XLS";"UnoB",#N/A,FALSE,"CONV3T.XLS";"Bruto",#N/A,FALSE,"CONV4T.XLS";"Neto",#N/A,FALSE,"CONV4T.XLS";"UnoB",#N/A,FALSE,"CONV4T.XLS"}</definedName>
    <definedName name="__PAJ4" localSheetId="9" hidden="1">{"Bruto",#N/A,FALSE,"CONV3T.XLS";"Neto",#N/A,FALSE,"CONV3T.XLS";"UnoB",#N/A,FALSE,"CONV3T.XLS";"Bruto",#N/A,FALSE,"CONV4T.XLS";"Neto",#N/A,FALSE,"CONV4T.XLS";"UnoB",#N/A,FALSE,"CONV4T.XLS"}</definedName>
    <definedName name="__PAJ4" localSheetId="10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PEM96" localSheetId="4">#REF!</definedName>
    <definedName name="__PEM96" localSheetId="5">#REF!</definedName>
    <definedName name="__PEM96" localSheetId="7">#REF!</definedName>
    <definedName name="__PEM96" localSheetId="8">#REF!</definedName>
    <definedName name="__PEM96" localSheetId="9">#REF!</definedName>
    <definedName name="__PEM96" localSheetId="10">#REF!</definedName>
    <definedName name="__PEM96">#REF!</definedName>
    <definedName name="__PIB08" localSheetId="4">#REF!</definedName>
    <definedName name="__PIB08" localSheetId="5">#REF!</definedName>
    <definedName name="__PIB08" localSheetId="7">#REF!</definedName>
    <definedName name="__PIB08" localSheetId="8">#REF!</definedName>
    <definedName name="__PIB08" localSheetId="9">#REF!</definedName>
    <definedName name="__PIB08" localSheetId="10">#REF!</definedName>
    <definedName name="__PIB08">#REF!</definedName>
    <definedName name="__PIP96" localSheetId="4">#REF!</definedName>
    <definedName name="__PIP96" localSheetId="5">#REF!</definedName>
    <definedName name="__PIP96" localSheetId="7">#REF!</definedName>
    <definedName name="__PIP96" localSheetId="8">#REF!</definedName>
    <definedName name="__PIP96" localSheetId="9">#REF!</definedName>
    <definedName name="__PIP96" localSheetId="10">#REF!</definedName>
    <definedName name="__PIP96">#REF!</definedName>
    <definedName name="__syt03" localSheetId="4">#REF!</definedName>
    <definedName name="__syt03" localSheetId="5">#REF!</definedName>
    <definedName name="__syt03" localSheetId="7">#REF!</definedName>
    <definedName name="__syt03" localSheetId="8">#REF!</definedName>
    <definedName name="__syt03" localSheetId="9">#REF!</definedName>
    <definedName name="__syt03" localSheetId="10">#REF!</definedName>
    <definedName name="__syt03">#REF!</definedName>
    <definedName name="__tul2" localSheetId="2" hidden="1">{"Bruto",#N/A,FALSE,"CONV3T.XLS";"Neto",#N/A,FALSE,"CONV3T.XLS";"UnoB",#N/A,FALSE,"CONV3T.XLS";"Bruto",#N/A,FALSE,"CONV4T.XLS";"Neto",#N/A,FALSE,"CONV4T.XLS";"UnoB",#N/A,FALSE,"CONV4T.XLS"}</definedName>
    <definedName name="__tul2" localSheetId="4" hidden="1">{"Bruto",#N/A,FALSE,"CONV3T.XLS";"Neto",#N/A,FALSE,"CONV3T.XLS";"UnoB",#N/A,FALSE,"CONV3T.XLS";"Bruto",#N/A,FALSE,"CONV4T.XLS";"Neto",#N/A,FALSE,"CONV4T.XLS";"UnoB",#N/A,FALSE,"CONV4T.XLS"}</definedName>
    <definedName name="__tul2" localSheetId="5" hidden="1">{"Bruto",#N/A,FALSE,"CONV3T.XLS";"Neto",#N/A,FALSE,"CONV3T.XLS";"UnoB",#N/A,FALSE,"CONV3T.XLS";"Bruto",#N/A,FALSE,"CONV4T.XLS";"Neto",#N/A,FALSE,"CONV4T.XLS";"UnoB",#N/A,FALSE,"CONV4T.XLS"}</definedName>
    <definedName name="__tul2" localSheetId="7" hidden="1">{"Bruto",#N/A,FALSE,"CONV3T.XLS";"Neto",#N/A,FALSE,"CONV3T.XLS";"UnoB",#N/A,FALSE,"CONV3T.XLS";"Bruto",#N/A,FALSE,"CONV4T.XLS";"Neto",#N/A,FALSE,"CONV4T.XLS";"UnoB",#N/A,FALSE,"CONV4T.XLS"}</definedName>
    <definedName name="__tul2" localSheetId="8" hidden="1">{"Bruto",#N/A,FALSE,"CONV3T.XLS";"Neto",#N/A,FALSE,"CONV3T.XLS";"UnoB",#N/A,FALSE,"CONV3T.XLS";"Bruto",#N/A,FALSE,"CONV4T.XLS";"Neto",#N/A,FALSE,"CONV4T.XLS";"UnoB",#N/A,FALSE,"CONV4T.XLS"}</definedName>
    <definedName name="__tul2" localSheetId="9" hidden="1">{"Bruto",#N/A,FALSE,"CONV3T.XLS";"Neto",#N/A,FALSE,"CONV3T.XLS";"UnoB",#N/A,FALSE,"CONV3T.XLS";"Bruto",#N/A,FALSE,"CONV4T.XLS";"Neto",#N/A,FALSE,"CONV4T.XLS";"UnoB",#N/A,FALSE,"CONV4T.XLS"}</definedName>
    <definedName name="__tul2" localSheetId="10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localSheetId="2" hidden="1">{"Bruto",#N/A,FALSE,"CONV3T.XLS";"Neto",#N/A,FALSE,"CONV3T.XLS";"UnoB",#N/A,FALSE,"CONV3T.XLS";"Bruto",#N/A,FALSE,"CONV4T.XLS";"Neto",#N/A,FALSE,"CONV4T.XLS";"UnoB",#N/A,FALSE,"CONV4T.XLS"}</definedName>
    <definedName name="__TUL4" localSheetId="4" hidden="1">{"Bruto",#N/A,FALSE,"CONV3T.XLS";"Neto",#N/A,FALSE,"CONV3T.XLS";"UnoB",#N/A,FALSE,"CONV3T.XLS";"Bruto",#N/A,FALSE,"CONV4T.XLS";"Neto",#N/A,FALSE,"CONV4T.XLS";"UnoB",#N/A,FALSE,"CONV4T.XLS"}</definedName>
    <definedName name="__TUL4" localSheetId="5" hidden="1">{"Bruto",#N/A,FALSE,"CONV3T.XLS";"Neto",#N/A,FALSE,"CONV3T.XLS";"UnoB",#N/A,FALSE,"CONV3T.XLS";"Bruto",#N/A,FALSE,"CONV4T.XLS";"Neto",#N/A,FALSE,"CONV4T.XLS";"UnoB",#N/A,FALSE,"CONV4T.XLS"}</definedName>
    <definedName name="__TUL4" localSheetId="7" hidden="1">{"Bruto",#N/A,FALSE,"CONV3T.XLS";"Neto",#N/A,FALSE,"CONV3T.XLS";"UnoB",#N/A,FALSE,"CONV3T.XLS";"Bruto",#N/A,FALSE,"CONV4T.XLS";"Neto",#N/A,FALSE,"CONV4T.XLS";"UnoB",#N/A,FALSE,"CONV4T.XLS"}</definedName>
    <definedName name="__TUL4" localSheetId="8" hidden="1">{"Bruto",#N/A,FALSE,"CONV3T.XLS";"Neto",#N/A,FALSE,"CONV3T.XLS";"UnoB",#N/A,FALSE,"CONV3T.XLS";"Bruto",#N/A,FALSE,"CONV4T.XLS";"Neto",#N/A,FALSE,"CONV4T.XLS";"UnoB",#N/A,FALSE,"CONV4T.XLS"}</definedName>
    <definedName name="__TUL4" localSheetId="9" hidden="1">{"Bruto",#N/A,FALSE,"CONV3T.XLS";"Neto",#N/A,FALSE,"CONV3T.XLS";"UnoB",#N/A,FALSE,"CONV3T.XLS";"Bruto",#N/A,FALSE,"CONV4T.XLS";"Neto",#N/A,FALSE,"CONV4T.XLS";"UnoB",#N/A,FALSE,"CONV4T.XLS"}</definedName>
    <definedName name="__TUL4" localSheetId="10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localSheetId="2" hidden="1">{"Bruto",#N/A,FALSE,"CONV3T.XLS";"Neto",#N/A,FALSE,"CONV3T.XLS";"UnoB",#N/A,FALSE,"CONV3T.XLS";"Bruto",#N/A,FALSE,"CONV4T.XLS";"Neto",#N/A,FALSE,"CONV4T.XLS";"UnoB",#N/A,FALSE,"CONV4T.XLS"}</definedName>
    <definedName name="__WRN4444" localSheetId="4" hidden="1">{"Bruto",#N/A,FALSE,"CONV3T.XLS";"Neto",#N/A,FALSE,"CONV3T.XLS";"UnoB",#N/A,FALSE,"CONV3T.XLS";"Bruto",#N/A,FALSE,"CONV4T.XLS";"Neto",#N/A,FALSE,"CONV4T.XLS";"UnoB",#N/A,FALSE,"CONV4T.XLS"}</definedName>
    <definedName name="__WRN4444" localSheetId="5" hidden="1">{"Bruto",#N/A,FALSE,"CONV3T.XLS";"Neto",#N/A,FALSE,"CONV3T.XLS";"UnoB",#N/A,FALSE,"CONV3T.XLS";"Bruto",#N/A,FALSE,"CONV4T.XLS";"Neto",#N/A,FALSE,"CONV4T.XLS";"UnoB",#N/A,FALSE,"CONV4T.XLS"}</definedName>
    <definedName name="__WRN4444" localSheetId="7" hidden="1">{"Bruto",#N/A,FALSE,"CONV3T.XLS";"Neto",#N/A,FALSE,"CONV3T.XLS";"UnoB",#N/A,FALSE,"CONV3T.XLS";"Bruto",#N/A,FALSE,"CONV4T.XLS";"Neto",#N/A,FALSE,"CONV4T.XLS";"UnoB",#N/A,FALSE,"CONV4T.XLS"}</definedName>
    <definedName name="__WRN4444" localSheetId="8" hidden="1">{"Bruto",#N/A,FALSE,"CONV3T.XLS";"Neto",#N/A,FALSE,"CONV3T.XLS";"UnoB",#N/A,FALSE,"CONV3T.XLS";"Bruto",#N/A,FALSE,"CONV4T.XLS";"Neto",#N/A,FALSE,"CONV4T.XLS";"UnoB",#N/A,FALSE,"CONV4T.XLS"}</definedName>
    <definedName name="__WRN4444" localSheetId="9" hidden="1">{"Bruto",#N/A,FALSE,"CONV3T.XLS";"Neto",#N/A,FALSE,"CONV3T.XLS";"UnoB",#N/A,FALSE,"CONV3T.XLS";"Bruto",#N/A,FALSE,"CONV4T.XLS";"Neto",#N/A,FALSE,"CONV4T.XLS";"UnoB",#N/A,FALSE,"CONV4T.XLS"}</definedName>
    <definedName name="__WRN4444" localSheetId="10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1000DEF">#N/A</definedName>
    <definedName name="_2000DEF">#N/A</definedName>
    <definedName name="_3000DEF">#N/A</definedName>
    <definedName name="_5000DEF">#N/A</definedName>
    <definedName name="_51542" localSheetId="4" hidden="1">{"Bruto",#N/A,FALSE,"CONV3T.XLS";"Neto",#N/A,FALSE,"CONV3T.XLS";"UnoB",#N/A,FALSE,"CONV3T.XLS";"Bruto",#N/A,FALSE,"CONV4T.XLS";"Neto",#N/A,FALSE,"CONV4T.XLS";"UnoB",#N/A,FALSE,"CONV4T.XLS"}</definedName>
    <definedName name="_51542" localSheetId="5" hidden="1">{"Bruto",#N/A,FALSE,"CONV3T.XLS";"Neto",#N/A,FALSE,"CONV3T.XLS";"UnoB",#N/A,FALSE,"CONV3T.XLS";"Bruto",#N/A,FALSE,"CONV4T.XLS";"Neto",#N/A,FALSE,"CONV4T.XLS";"UnoB",#N/A,FALSE,"CONV4T.XLS"}</definedName>
    <definedName name="_51542" localSheetId="7" hidden="1">{"Bruto",#N/A,FALSE,"CONV3T.XLS";"Neto",#N/A,FALSE,"CONV3T.XLS";"UnoB",#N/A,FALSE,"CONV3T.XLS";"Bruto",#N/A,FALSE,"CONV4T.XLS";"Neto",#N/A,FALSE,"CONV4T.XLS";"UnoB",#N/A,FALSE,"CONV4T.XLS"}</definedName>
    <definedName name="_51542" localSheetId="8" hidden="1">{"Bruto",#N/A,FALSE,"CONV3T.XLS";"Neto",#N/A,FALSE,"CONV3T.XLS";"UnoB",#N/A,FALSE,"CONV3T.XLS";"Bruto",#N/A,FALSE,"CONV4T.XLS";"Neto",#N/A,FALSE,"CONV4T.XLS";"UnoB",#N/A,FALSE,"CONV4T.XLS"}</definedName>
    <definedName name="_51542" localSheetId="9" hidden="1">{"Bruto",#N/A,FALSE,"CONV3T.XLS";"Neto",#N/A,FALSE,"CONV3T.XLS";"UnoB",#N/A,FALSE,"CONV3T.XLS";"Bruto",#N/A,FALSE,"CONV4T.XLS";"Neto",#N/A,FALSE,"CONV4T.XLS";"UnoB",#N/A,FALSE,"CONV4T.XLS"}</definedName>
    <definedName name="_51542" localSheetId="10" hidden="1">{"Bruto",#N/A,FALSE,"CONV3T.XLS";"Neto",#N/A,FALSE,"CONV3T.XLS";"UnoB",#N/A,FALSE,"CONV3T.XLS";"Bruto",#N/A,FALSE,"CONV4T.XLS";"Neto",#N/A,FALSE,"CONV4T.XLS";"UnoB",#N/A,FALSE,"CONV4T.XLS"}</definedName>
    <definedName name="_51542" hidden="1">{"Bruto",#N/A,FALSE,"CONV3T.XLS";"Neto",#N/A,FALSE,"CONV3T.XLS";"UnoB",#N/A,FALSE,"CONV3T.XLS";"Bruto",#N/A,FALSE,"CONV4T.XLS";"Neto",#N/A,FALSE,"CONV4T.XLS";"UnoB",#N/A,FALSE,"CONV4T.XLS"}</definedName>
    <definedName name="_6000">#N/A</definedName>
    <definedName name="_6000DEF">#N/A</definedName>
    <definedName name="_ASA96" localSheetId="2">#REF!</definedName>
    <definedName name="_ASA96" localSheetId="4">#REF!</definedName>
    <definedName name="_ASA96" localSheetId="5">#REF!</definedName>
    <definedName name="_ASA96" localSheetId="7">#REF!</definedName>
    <definedName name="_ASA96" localSheetId="8">#REF!</definedName>
    <definedName name="_ASA96" localSheetId="9">#REF!</definedName>
    <definedName name="_ASA96" localSheetId="10">#REF!</definedName>
    <definedName name="_ASA96">#REF!</definedName>
    <definedName name="_CAN2" localSheetId="2" hidden="1">{"Bruto",#N/A,FALSE,"CONV3T.XLS";"Neto",#N/A,FALSE,"CONV3T.XLS";"UnoB",#N/A,FALSE,"CONV3T.XLS";"Bruto",#N/A,FALSE,"CONV4T.XLS";"Neto",#N/A,FALSE,"CONV4T.XLS";"UnoB",#N/A,FALSE,"CONV4T.XLS"}</definedName>
    <definedName name="_CAN2" localSheetId="4" hidden="1">{"Bruto",#N/A,FALSE,"CONV3T.XLS";"Neto",#N/A,FALSE,"CONV3T.XLS";"UnoB",#N/A,FALSE,"CONV3T.XLS";"Bruto",#N/A,FALSE,"CONV4T.XLS";"Neto",#N/A,FALSE,"CONV4T.XLS";"UnoB",#N/A,FALSE,"CONV4T.XLS"}</definedName>
    <definedName name="_CAN2" localSheetId="5" hidden="1">{"Bruto",#N/A,FALSE,"CONV3T.XLS";"Neto",#N/A,FALSE,"CONV3T.XLS";"UnoB",#N/A,FALSE,"CONV3T.XLS";"Bruto",#N/A,FALSE,"CONV4T.XLS";"Neto",#N/A,FALSE,"CONV4T.XLS";"UnoB",#N/A,FALSE,"CONV4T.XLS"}</definedName>
    <definedName name="_CAN2" localSheetId="7" hidden="1">{"Bruto",#N/A,FALSE,"CONV3T.XLS";"Neto",#N/A,FALSE,"CONV3T.XLS";"UnoB",#N/A,FALSE,"CONV3T.XLS";"Bruto",#N/A,FALSE,"CONV4T.XLS";"Neto",#N/A,FALSE,"CONV4T.XLS";"UnoB",#N/A,FALSE,"CONV4T.XLS"}</definedName>
    <definedName name="_CAN2" localSheetId="8" hidden="1">{"Bruto",#N/A,FALSE,"CONV3T.XLS";"Neto",#N/A,FALSE,"CONV3T.XLS";"UnoB",#N/A,FALSE,"CONV3T.XLS";"Bruto",#N/A,FALSE,"CONV4T.XLS";"Neto",#N/A,FALSE,"CONV4T.XLS";"UnoB",#N/A,FALSE,"CONV4T.XLS"}</definedName>
    <definedName name="_CAN2" localSheetId="9" hidden="1">{"Bruto",#N/A,FALSE,"CONV3T.XLS";"Neto",#N/A,FALSE,"CONV3T.XLS";"UnoB",#N/A,FALSE,"CONV3T.XLS";"Bruto",#N/A,FALSE,"CONV4T.XLS";"Neto",#N/A,FALSE,"CONV4T.XLS";"UnoB",#N/A,FALSE,"CONV4T.XLS"}</definedName>
    <definedName name="_CAN2" localSheetId="10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localSheetId="2" hidden="1">{"Bruto",#N/A,FALSE,"CONV3T.XLS";"Neto",#N/A,FALSE,"CONV3T.XLS";"UnoB",#N/A,FALSE,"CONV3T.XLS";"Bruto",#N/A,FALSE,"CONV4T.XLS";"Neto",#N/A,FALSE,"CONV4T.XLS";"UnoB",#N/A,FALSE,"CONV4T.XLS"}</definedName>
    <definedName name="_CAN4" localSheetId="4" hidden="1">{"Bruto",#N/A,FALSE,"CONV3T.XLS";"Neto",#N/A,FALSE,"CONV3T.XLS";"UnoB",#N/A,FALSE,"CONV3T.XLS";"Bruto",#N/A,FALSE,"CONV4T.XLS";"Neto",#N/A,FALSE,"CONV4T.XLS";"UnoB",#N/A,FALSE,"CONV4T.XLS"}</definedName>
    <definedName name="_CAN4" localSheetId="5" hidden="1">{"Bruto",#N/A,FALSE,"CONV3T.XLS";"Neto",#N/A,FALSE,"CONV3T.XLS";"UnoB",#N/A,FALSE,"CONV3T.XLS";"Bruto",#N/A,FALSE,"CONV4T.XLS";"Neto",#N/A,FALSE,"CONV4T.XLS";"UnoB",#N/A,FALSE,"CONV4T.XLS"}</definedName>
    <definedName name="_CAN4" localSheetId="7" hidden="1">{"Bruto",#N/A,FALSE,"CONV3T.XLS";"Neto",#N/A,FALSE,"CONV3T.XLS";"UnoB",#N/A,FALSE,"CONV3T.XLS";"Bruto",#N/A,FALSE,"CONV4T.XLS";"Neto",#N/A,FALSE,"CONV4T.XLS";"UnoB",#N/A,FALSE,"CONV4T.XLS"}</definedName>
    <definedName name="_CAN4" localSheetId="8" hidden="1">{"Bruto",#N/A,FALSE,"CONV3T.XLS";"Neto",#N/A,FALSE,"CONV3T.XLS";"UnoB",#N/A,FALSE,"CONV3T.XLS";"Bruto",#N/A,FALSE,"CONV4T.XLS";"Neto",#N/A,FALSE,"CONV4T.XLS";"UnoB",#N/A,FALSE,"CONV4T.XLS"}</definedName>
    <definedName name="_CAN4" localSheetId="9" hidden="1">{"Bruto",#N/A,FALSE,"CONV3T.XLS";"Neto",#N/A,FALSE,"CONV3T.XLS";"UnoB",#N/A,FALSE,"CONV3T.XLS";"Bruto",#N/A,FALSE,"CONV4T.XLS";"Neto",#N/A,FALSE,"CONV4T.XLS";"UnoB",#N/A,FALSE,"CONV4T.XLS"}</definedName>
    <definedName name="_CAN4" localSheetId="10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FD02" localSheetId="2">#REF!</definedName>
    <definedName name="_CFD02" localSheetId="4">#REF!</definedName>
    <definedName name="_CFD02" localSheetId="5">#REF!</definedName>
    <definedName name="_CFD02" localSheetId="7">#REF!</definedName>
    <definedName name="_CFD02" localSheetId="8">#REF!</definedName>
    <definedName name="_CFD02" localSheetId="9">#REF!</definedName>
    <definedName name="_CFD02" localSheetId="10">#REF!</definedName>
    <definedName name="_CFD02">#REF!</definedName>
    <definedName name="_CFE96" localSheetId="2">#REF!</definedName>
    <definedName name="_CFE96" localSheetId="4">#REF!</definedName>
    <definedName name="_CFE96" localSheetId="5">#REF!</definedName>
    <definedName name="_CFE96" localSheetId="7">#REF!</definedName>
    <definedName name="_CFE96" localSheetId="8">#REF!</definedName>
    <definedName name="_CFE96" localSheetId="9">#REF!</definedName>
    <definedName name="_CFE96" localSheetId="10">#REF!</definedName>
    <definedName name="_CFE96">#REF!</definedName>
    <definedName name="_CON96" localSheetId="2">#REF!</definedName>
    <definedName name="_CON96" localSheetId="4">#REF!</definedName>
    <definedName name="_CON96" localSheetId="5">#REF!</definedName>
    <definedName name="_CON96" localSheetId="7">#REF!</definedName>
    <definedName name="_CON96" localSheetId="8">#REF!</definedName>
    <definedName name="_CON96" localSheetId="9">#REF!</definedName>
    <definedName name="_CON96" localSheetId="10">#REF!</definedName>
    <definedName name="_CON96">#REF!</definedName>
    <definedName name="_COR4" localSheetId="4" hidden="1">{"Bruto",#N/A,FALSE,"CONV3T.XLS";"Neto",#N/A,FALSE,"CONV3T.XLS";"UnoB",#N/A,FALSE,"CONV3T.XLS";"Bruto",#N/A,FALSE,"CONV4T.XLS";"Neto",#N/A,FALSE,"CONV4T.XLS";"UnoB",#N/A,FALSE,"CONV4T.XLS"}</definedName>
    <definedName name="_COR4" localSheetId="5" hidden="1">{"Bruto",#N/A,FALSE,"CONV3T.XLS";"Neto",#N/A,FALSE,"CONV3T.XLS";"UnoB",#N/A,FALSE,"CONV3T.XLS";"Bruto",#N/A,FALSE,"CONV4T.XLS";"Neto",#N/A,FALSE,"CONV4T.XLS";"UnoB",#N/A,FALSE,"CONV4T.XLS"}</definedName>
    <definedName name="_COR4" localSheetId="7" hidden="1">{"Bruto",#N/A,FALSE,"CONV3T.XLS";"Neto",#N/A,FALSE,"CONV3T.XLS";"UnoB",#N/A,FALSE,"CONV3T.XLS";"Bruto",#N/A,FALSE,"CONV4T.XLS";"Neto",#N/A,FALSE,"CONV4T.XLS";"UnoB",#N/A,FALSE,"CONV4T.XLS"}</definedName>
    <definedName name="_COR4" localSheetId="8" hidden="1">{"Bruto",#N/A,FALSE,"CONV3T.XLS";"Neto",#N/A,FALSE,"CONV3T.XLS";"UnoB",#N/A,FALSE,"CONV3T.XLS";"Bruto",#N/A,FALSE,"CONV4T.XLS";"Neto",#N/A,FALSE,"CONV4T.XLS";"UnoB",#N/A,FALSE,"CONV4T.XLS"}</definedName>
    <definedName name="_COR4" localSheetId="9" hidden="1">{"Bruto",#N/A,FALSE,"CONV3T.XLS";"Neto",#N/A,FALSE,"CONV3T.XLS";"UnoB",#N/A,FALSE,"CONV3T.XLS";"Bruto",#N/A,FALSE,"CONV4T.XLS";"Neto",#N/A,FALSE,"CONV4T.XLS";"UnoB",#N/A,FALSE,"CONV4T.XLS"}</definedName>
    <definedName name="_COR4" localSheetId="10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localSheetId="4" hidden="1">{"Bruto",#N/A,FALSE,"CONV3T.XLS";"Neto",#N/A,FALSE,"CONV3T.XLS";"UnoB",#N/A,FALSE,"CONV3T.XLS";"Bruto",#N/A,FALSE,"CONV4T.XLS";"Neto",#N/A,FALSE,"CONV4T.XLS";"UnoB",#N/A,FALSE,"CONV4T.XLS"}</definedName>
    <definedName name="_COS4" localSheetId="5" hidden="1">{"Bruto",#N/A,FALSE,"CONV3T.XLS";"Neto",#N/A,FALSE,"CONV3T.XLS";"UnoB",#N/A,FALSE,"CONV3T.XLS";"Bruto",#N/A,FALSE,"CONV4T.XLS";"Neto",#N/A,FALSE,"CONV4T.XLS";"UnoB",#N/A,FALSE,"CONV4T.XLS"}</definedName>
    <definedName name="_COS4" localSheetId="7" hidden="1">{"Bruto",#N/A,FALSE,"CONV3T.XLS";"Neto",#N/A,FALSE,"CONV3T.XLS";"UnoB",#N/A,FALSE,"CONV3T.XLS";"Bruto",#N/A,FALSE,"CONV4T.XLS";"Neto",#N/A,FALSE,"CONV4T.XLS";"UnoB",#N/A,FALSE,"CONV4T.XLS"}</definedName>
    <definedName name="_COS4" localSheetId="8" hidden="1">{"Bruto",#N/A,FALSE,"CONV3T.XLS";"Neto",#N/A,FALSE,"CONV3T.XLS";"UnoB",#N/A,FALSE,"CONV3T.XLS";"Bruto",#N/A,FALSE,"CONV4T.XLS";"Neto",#N/A,FALSE,"CONV4T.XLS";"UnoB",#N/A,FALSE,"CONV4T.XLS"}</definedName>
    <definedName name="_COS4" localSheetId="9" hidden="1">{"Bruto",#N/A,FALSE,"CONV3T.XLS";"Neto",#N/A,FALSE,"CONV3T.XLS";"UnoB",#N/A,FALSE,"CONV3T.XLS";"Bruto",#N/A,FALSE,"CONV4T.XLS";"Neto",#N/A,FALSE,"CONV4T.XLS";"UnoB",#N/A,FALSE,"CONV4T.XLS"}</definedName>
    <definedName name="_COS4" localSheetId="10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localSheetId="2" hidden="1">{"Bruto",#N/A,FALSE,"CONV3T.XLS";"Neto",#N/A,FALSE,"CONV3T.XLS";"UnoB",#N/A,FALSE,"CONV3T.XLS";"Bruto",#N/A,FALSE,"CONV4T.XLS";"Neto",#N/A,FALSE,"CONV4T.XLS";"UnoB",#N/A,FALSE,"CONV4T.XLS"}</definedName>
    <definedName name="_ee1" localSheetId="4" hidden="1">{"Bruto",#N/A,FALSE,"CONV3T.XLS";"Neto",#N/A,FALSE,"CONV3T.XLS";"UnoB",#N/A,FALSE,"CONV3T.XLS";"Bruto",#N/A,FALSE,"CONV4T.XLS";"Neto",#N/A,FALSE,"CONV4T.XLS";"UnoB",#N/A,FALSE,"CONV4T.XLS"}</definedName>
    <definedName name="_ee1" localSheetId="5" hidden="1">{"Bruto",#N/A,FALSE,"CONV3T.XLS";"Neto",#N/A,FALSE,"CONV3T.XLS";"UnoB",#N/A,FALSE,"CONV3T.XLS";"Bruto",#N/A,FALSE,"CONV4T.XLS";"Neto",#N/A,FALSE,"CONV4T.XLS";"UnoB",#N/A,FALSE,"CONV4T.XLS"}</definedName>
    <definedName name="_ee1" localSheetId="7" hidden="1">{"Bruto",#N/A,FALSE,"CONV3T.XLS";"Neto",#N/A,FALSE,"CONV3T.XLS";"UnoB",#N/A,FALSE,"CONV3T.XLS";"Bruto",#N/A,FALSE,"CONV4T.XLS";"Neto",#N/A,FALSE,"CONV4T.XLS";"UnoB",#N/A,FALSE,"CONV4T.XLS"}</definedName>
    <definedName name="_ee1" localSheetId="8" hidden="1">{"Bruto",#N/A,FALSE,"CONV3T.XLS";"Neto",#N/A,FALSE,"CONV3T.XLS";"UnoB",#N/A,FALSE,"CONV3T.XLS";"Bruto",#N/A,FALSE,"CONV4T.XLS";"Neto",#N/A,FALSE,"CONV4T.XLS";"UnoB",#N/A,FALSE,"CONV4T.XLS"}</definedName>
    <definedName name="_ee1" localSheetId="9" hidden="1">{"Bruto",#N/A,FALSE,"CONV3T.XLS";"Neto",#N/A,FALSE,"CONV3T.XLS";"UnoB",#N/A,FALSE,"CONV3T.XLS";"Bruto",#N/A,FALSE,"CONV4T.XLS";"Neto",#N/A,FALSE,"CONV4T.XLS";"UnoB",#N/A,FALSE,"CONV4T.XLS"}</definedName>
    <definedName name="_ee1" localSheetId="10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localSheetId="2" hidden="1">{"Bruto",#N/A,FALSE,"CONV3T.XLS";"Neto",#N/A,FALSE,"CONV3T.XLS";"UnoB",#N/A,FALSE,"CONV3T.XLS";"Bruto",#N/A,FALSE,"CONV4T.XLS";"Neto",#N/A,FALSE,"CONV4T.XLS";"UnoB",#N/A,FALSE,"CONV4T.XLS"}</definedName>
    <definedName name="_esc2" localSheetId="4" hidden="1">{"Bruto",#N/A,FALSE,"CONV3T.XLS";"Neto",#N/A,FALSE,"CONV3T.XLS";"UnoB",#N/A,FALSE,"CONV3T.XLS";"Bruto",#N/A,FALSE,"CONV4T.XLS";"Neto",#N/A,FALSE,"CONV4T.XLS";"UnoB",#N/A,FALSE,"CONV4T.XLS"}</definedName>
    <definedName name="_esc2" localSheetId="5" hidden="1">{"Bruto",#N/A,FALSE,"CONV3T.XLS";"Neto",#N/A,FALSE,"CONV3T.XLS";"UnoB",#N/A,FALSE,"CONV3T.XLS";"Bruto",#N/A,FALSE,"CONV4T.XLS";"Neto",#N/A,FALSE,"CONV4T.XLS";"UnoB",#N/A,FALSE,"CONV4T.XLS"}</definedName>
    <definedName name="_esc2" localSheetId="7" hidden="1">{"Bruto",#N/A,FALSE,"CONV3T.XLS";"Neto",#N/A,FALSE,"CONV3T.XLS";"UnoB",#N/A,FALSE,"CONV3T.XLS";"Bruto",#N/A,FALSE,"CONV4T.XLS";"Neto",#N/A,FALSE,"CONV4T.XLS";"UnoB",#N/A,FALSE,"CONV4T.XLS"}</definedName>
    <definedName name="_esc2" localSheetId="8" hidden="1">{"Bruto",#N/A,FALSE,"CONV3T.XLS";"Neto",#N/A,FALSE,"CONV3T.XLS";"UnoB",#N/A,FALSE,"CONV3T.XLS";"Bruto",#N/A,FALSE,"CONV4T.XLS";"Neto",#N/A,FALSE,"CONV4T.XLS";"UnoB",#N/A,FALSE,"CONV4T.XLS"}</definedName>
    <definedName name="_esc2" localSheetId="9" hidden="1">{"Bruto",#N/A,FALSE,"CONV3T.XLS";"Neto",#N/A,FALSE,"CONV3T.XLS";"UnoB",#N/A,FALSE,"CONV3T.XLS";"Bruto",#N/A,FALSE,"CONV4T.XLS";"Neto",#N/A,FALSE,"CONV4T.XLS";"UnoB",#N/A,FALSE,"CONV4T.XLS"}</definedName>
    <definedName name="_esc2" localSheetId="10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localSheetId="2" hidden="1">{"Bruto",#N/A,FALSE,"CONV3T.XLS";"Neto",#N/A,FALSE,"CONV3T.XLS";"UnoB",#N/A,FALSE,"CONV3T.XLS";"Bruto",#N/A,FALSE,"CONV4T.XLS";"Neto",#N/A,FALSE,"CONV4T.XLS";"UnoB",#N/A,FALSE,"CONV4T.XLS"}</definedName>
    <definedName name="_ESC4" localSheetId="4" hidden="1">{"Bruto",#N/A,FALSE,"CONV3T.XLS";"Neto",#N/A,FALSE,"CONV3T.XLS";"UnoB",#N/A,FALSE,"CONV3T.XLS";"Bruto",#N/A,FALSE,"CONV4T.XLS";"Neto",#N/A,FALSE,"CONV4T.XLS";"UnoB",#N/A,FALSE,"CONV4T.XLS"}</definedName>
    <definedName name="_ESC4" localSheetId="5" hidden="1">{"Bruto",#N/A,FALSE,"CONV3T.XLS";"Neto",#N/A,FALSE,"CONV3T.XLS";"UnoB",#N/A,FALSE,"CONV3T.XLS";"Bruto",#N/A,FALSE,"CONV4T.XLS";"Neto",#N/A,FALSE,"CONV4T.XLS";"UnoB",#N/A,FALSE,"CONV4T.XLS"}</definedName>
    <definedName name="_ESC4" localSheetId="7" hidden="1">{"Bruto",#N/A,FALSE,"CONV3T.XLS";"Neto",#N/A,FALSE,"CONV3T.XLS";"UnoB",#N/A,FALSE,"CONV3T.XLS";"Bruto",#N/A,FALSE,"CONV4T.XLS";"Neto",#N/A,FALSE,"CONV4T.XLS";"UnoB",#N/A,FALSE,"CONV4T.XLS"}</definedName>
    <definedName name="_ESC4" localSheetId="8" hidden="1">{"Bruto",#N/A,FALSE,"CONV3T.XLS";"Neto",#N/A,FALSE,"CONV3T.XLS";"UnoB",#N/A,FALSE,"CONV3T.XLS";"Bruto",#N/A,FALSE,"CONV4T.XLS";"Neto",#N/A,FALSE,"CONV4T.XLS";"UnoB",#N/A,FALSE,"CONV4T.XLS"}</definedName>
    <definedName name="_ESC4" localSheetId="9" hidden="1">{"Bruto",#N/A,FALSE,"CONV3T.XLS";"Neto",#N/A,FALSE,"CONV3T.XLS";"UnoB",#N/A,FALSE,"CONV3T.XLS";"Bruto",#N/A,FALSE,"CONV4T.XLS";"Neto",#N/A,FALSE,"CONV4T.XLS";"UnoB",#N/A,FALSE,"CONV4T.XLS"}</definedName>
    <definedName name="_ESC4" localSheetId="10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xlnm._FilterDatabase" localSheetId="0" hidden="1">'Anexo 10'!$A$11:$M$79</definedName>
    <definedName name="_xlnm._FilterDatabase" localSheetId="1" hidden="1">'Anexo 11'!$A$11:$X$106</definedName>
    <definedName name="_xlnm._FilterDatabase" localSheetId="2" hidden="1">'Anexo 12'!$A$11:$I$127</definedName>
    <definedName name="_xlnm._FilterDatabase" localSheetId="3" hidden="1">'Anexo 13'!$A$11:$M$153</definedName>
    <definedName name="_xlnm._FilterDatabase" localSheetId="4" hidden="1">'Anexo 14'!$A$11:$P$66</definedName>
    <definedName name="_xlnm._FilterDatabase" localSheetId="5" hidden="1">'Anexo 15'!$A$11:$I$26</definedName>
    <definedName name="_xlnm._FilterDatabase" localSheetId="6" hidden="1">'Anexo 16'!$A$11:$J$74</definedName>
    <definedName name="_xlnm._FilterDatabase" localSheetId="7" hidden="1">'Anexo 17'!$A$11:$I$96</definedName>
    <definedName name="_xlnm._FilterDatabase" localSheetId="8" hidden="1">'Anexo 18'!$A$11:$K$109</definedName>
    <definedName name="_xlnm._FilterDatabase" localSheetId="9" hidden="1">'Anexo 19'!$A$11:$K$77</definedName>
    <definedName name="_xlnm._FilterDatabase" localSheetId="10" hidden="1">'Anexo 31'!$A$11:$J$43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hidden="1">#REF!</definedName>
    <definedName name="_kjljbcsd" localSheetId="4" hidden="1">{"Bruto",#N/A,FALSE,"CONV3T.XLS";"Neto",#N/A,FALSE,"CONV3T.XLS";"UnoB",#N/A,FALSE,"CONV3T.XLS";"Bruto",#N/A,FALSE,"CONV4T.XLS";"Neto",#N/A,FALSE,"CONV4T.XLS";"UnoB",#N/A,FALSE,"CONV4T.XLS"}</definedName>
    <definedName name="_kjljbcsd" localSheetId="5" hidden="1">{"Bruto",#N/A,FALSE,"CONV3T.XLS";"Neto",#N/A,FALSE,"CONV3T.XLS";"UnoB",#N/A,FALSE,"CONV3T.XLS";"Bruto",#N/A,FALSE,"CONV4T.XLS";"Neto",#N/A,FALSE,"CONV4T.XLS";"UnoB",#N/A,FALSE,"CONV4T.XLS"}</definedName>
    <definedName name="_kjljbcsd" localSheetId="7" hidden="1">{"Bruto",#N/A,FALSE,"CONV3T.XLS";"Neto",#N/A,FALSE,"CONV3T.XLS";"UnoB",#N/A,FALSE,"CONV3T.XLS";"Bruto",#N/A,FALSE,"CONV4T.XLS";"Neto",#N/A,FALSE,"CONV4T.XLS";"UnoB",#N/A,FALSE,"CONV4T.XLS"}</definedName>
    <definedName name="_kjljbcsd" localSheetId="8" hidden="1">{"Bruto",#N/A,FALSE,"CONV3T.XLS";"Neto",#N/A,FALSE,"CONV3T.XLS";"UnoB",#N/A,FALSE,"CONV3T.XLS";"Bruto",#N/A,FALSE,"CONV4T.XLS";"Neto",#N/A,FALSE,"CONV4T.XLS";"UnoB",#N/A,FALSE,"CONV4T.XLS"}</definedName>
    <definedName name="_kjljbcsd" localSheetId="9" hidden="1">{"Bruto",#N/A,FALSE,"CONV3T.XLS";"Neto",#N/A,FALSE,"CONV3T.XLS";"UnoB",#N/A,FALSE,"CONV3T.XLS";"Bruto",#N/A,FALSE,"CONV4T.XLS";"Neto",#N/A,FALSE,"CONV4T.XLS";"UnoB",#N/A,FALSE,"CONV4T.XLS"}</definedName>
    <definedName name="_kjljbcsd" localSheetId="10" hidden="1">{"Bruto",#N/A,FALSE,"CONV3T.XLS";"Neto",#N/A,FALSE,"CONV3T.XLS";"UnoB",#N/A,FALSE,"CONV3T.XLS";"Bruto",#N/A,FALSE,"CONV4T.XLS";"Neto",#N/A,FALSE,"CONV4T.XLS";"UnoB",#N/A,FALSE,"CONV4T.XLS"}</definedName>
    <definedName name="_kjljbcsd" hidden="1">{"Bruto",#N/A,FALSE,"CONV3T.XLS";"Neto",#N/A,FALSE,"CONV3T.XLS";"UnoB",#N/A,FALSE,"CONV3T.XLS";"Bruto",#N/A,FALSE,"CONV4T.XLS";"Neto",#N/A,FALSE,"CONV4T.XLS";"UnoB",#N/A,FALSE,"CONV4T.XLS"}</definedName>
    <definedName name="_mor2" localSheetId="2" hidden="1">{"Bruto",#N/A,FALSE,"CONV3T.XLS";"Neto",#N/A,FALSE,"CONV3T.XLS";"UnoB",#N/A,FALSE,"CONV3T.XLS";"Bruto",#N/A,FALSE,"CONV4T.XLS";"Neto",#N/A,FALSE,"CONV4T.XLS";"UnoB",#N/A,FALSE,"CONV4T.XLS"}</definedName>
    <definedName name="_mor2" localSheetId="4" hidden="1">{"Bruto",#N/A,FALSE,"CONV3T.XLS";"Neto",#N/A,FALSE,"CONV3T.XLS";"UnoB",#N/A,FALSE,"CONV3T.XLS";"Bruto",#N/A,FALSE,"CONV4T.XLS";"Neto",#N/A,FALSE,"CONV4T.XLS";"UnoB",#N/A,FALSE,"CONV4T.XLS"}</definedName>
    <definedName name="_mor2" localSheetId="5" hidden="1">{"Bruto",#N/A,FALSE,"CONV3T.XLS";"Neto",#N/A,FALSE,"CONV3T.XLS";"UnoB",#N/A,FALSE,"CONV3T.XLS";"Bruto",#N/A,FALSE,"CONV4T.XLS";"Neto",#N/A,FALSE,"CONV4T.XLS";"UnoB",#N/A,FALSE,"CONV4T.XLS"}</definedName>
    <definedName name="_mor2" localSheetId="7" hidden="1">{"Bruto",#N/A,FALSE,"CONV3T.XLS";"Neto",#N/A,FALSE,"CONV3T.XLS";"UnoB",#N/A,FALSE,"CONV3T.XLS";"Bruto",#N/A,FALSE,"CONV4T.XLS";"Neto",#N/A,FALSE,"CONV4T.XLS";"UnoB",#N/A,FALSE,"CONV4T.XLS"}</definedName>
    <definedName name="_mor2" localSheetId="8" hidden="1">{"Bruto",#N/A,FALSE,"CONV3T.XLS";"Neto",#N/A,FALSE,"CONV3T.XLS";"UnoB",#N/A,FALSE,"CONV3T.XLS";"Bruto",#N/A,FALSE,"CONV4T.XLS";"Neto",#N/A,FALSE,"CONV4T.XLS";"UnoB",#N/A,FALSE,"CONV4T.XLS"}</definedName>
    <definedName name="_mor2" localSheetId="9" hidden="1">{"Bruto",#N/A,FALSE,"CONV3T.XLS";"Neto",#N/A,FALSE,"CONV3T.XLS";"UnoB",#N/A,FALSE,"CONV3T.XLS";"Bruto",#N/A,FALSE,"CONV4T.XLS";"Neto",#N/A,FALSE,"CONV4T.XLS";"UnoB",#N/A,FALSE,"CONV4T.XLS"}</definedName>
    <definedName name="_mor2" localSheetId="10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localSheetId="2" hidden="1">{"Bruto",#N/A,FALSE,"CONV3T.XLS";"Neto",#N/A,FALSE,"CONV3T.XLS";"UnoB",#N/A,FALSE,"CONV3T.XLS";"Bruto",#N/A,FALSE,"CONV4T.XLS";"Neto",#N/A,FALSE,"CONV4T.XLS";"UnoB",#N/A,FALSE,"CONV4T.XLS"}</definedName>
    <definedName name="_MOR4" localSheetId="4" hidden="1">{"Bruto",#N/A,FALSE,"CONV3T.XLS";"Neto",#N/A,FALSE,"CONV3T.XLS";"UnoB",#N/A,FALSE,"CONV3T.XLS";"Bruto",#N/A,FALSE,"CONV4T.XLS";"Neto",#N/A,FALSE,"CONV4T.XLS";"UnoB",#N/A,FALSE,"CONV4T.XLS"}</definedName>
    <definedName name="_MOR4" localSheetId="5" hidden="1">{"Bruto",#N/A,FALSE,"CONV3T.XLS";"Neto",#N/A,FALSE,"CONV3T.XLS";"UnoB",#N/A,FALSE,"CONV3T.XLS";"Bruto",#N/A,FALSE,"CONV4T.XLS";"Neto",#N/A,FALSE,"CONV4T.XLS";"UnoB",#N/A,FALSE,"CONV4T.XLS"}</definedName>
    <definedName name="_MOR4" localSheetId="7" hidden="1">{"Bruto",#N/A,FALSE,"CONV3T.XLS";"Neto",#N/A,FALSE,"CONV3T.XLS";"UnoB",#N/A,FALSE,"CONV3T.XLS";"Bruto",#N/A,FALSE,"CONV4T.XLS";"Neto",#N/A,FALSE,"CONV4T.XLS";"UnoB",#N/A,FALSE,"CONV4T.XLS"}</definedName>
    <definedName name="_MOR4" localSheetId="8" hidden="1">{"Bruto",#N/A,FALSE,"CONV3T.XLS";"Neto",#N/A,FALSE,"CONV3T.XLS";"UnoB",#N/A,FALSE,"CONV3T.XLS";"Bruto",#N/A,FALSE,"CONV4T.XLS";"Neto",#N/A,FALSE,"CONV4T.XLS";"UnoB",#N/A,FALSE,"CONV4T.XLS"}</definedName>
    <definedName name="_MOR4" localSheetId="9" hidden="1">{"Bruto",#N/A,FALSE,"CONV3T.XLS";"Neto",#N/A,FALSE,"CONV3T.XLS";"UnoB",#N/A,FALSE,"CONV3T.XLS";"Bruto",#N/A,FALSE,"CONV4T.XLS";"Neto",#N/A,FALSE,"CONV4T.XLS";"UnoB",#N/A,FALSE,"CONV4T.XLS"}</definedName>
    <definedName name="_MOR4" localSheetId="10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Order1" hidden="1">255</definedName>
    <definedName name="_pa2" localSheetId="2" hidden="1">{"Bruto",#N/A,FALSE,"CONV3T.XLS";"Neto",#N/A,FALSE,"CONV3T.XLS";"UnoB",#N/A,FALSE,"CONV3T.XLS";"Bruto",#N/A,FALSE,"CONV4T.XLS";"Neto",#N/A,FALSE,"CONV4T.XLS";"UnoB",#N/A,FALSE,"CONV4T.XLS"}</definedName>
    <definedName name="_pa2" localSheetId="4" hidden="1">{"Bruto",#N/A,FALSE,"CONV3T.XLS";"Neto",#N/A,FALSE,"CONV3T.XLS";"UnoB",#N/A,FALSE,"CONV3T.XLS";"Bruto",#N/A,FALSE,"CONV4T.XLS";"Neto",#N/A,FALSE,"CONV4T.XLS";"UnoB",#N/A,FALSE,"CONV4T.XLS"}</definedName>
    <definedName name="_pa2" localSheetId="5" hidden="1">{"Bruto",#N/A,FALSE,"CONV3T.XLS";"Neto",#N/A,FALSE,"CONV3T.XLS";"UnoB",#N/A,FALSE,"CONV3T.XLS";"Bruto",#N/A,FALSE,"CONV4T.XLS";"Neto",#N/A,FALSE,"CONV4T.XLS";"UnoB",#N/A,FALSE,"CONV4T.XLS"}</definedName>
    <definedName name="_pa2" localSheetId="7" hidden="1">{"Bruto",#N/A,FALSE,"CONV3T.XLS";"Neto",#N/A,FALSE,"CONV3T.XLS";"UnoB",#N/A,FALSE,"CONV3T.XLS";"Bruto",#N/A,FALSE,"CONV4T.XLS";"Neto",#N/A,FALSE,"CONV4T.XLS";"UnoB",#N/A,FALSE,"CONV4T.XLS"}</definedName>
    <definedName name="_pa2" localSheetId="8" hidden="1">{"Bruto",#N/A,FALSE,"CONV3T.XLS";"Neto",#N/A,FALSE,"CONV3T.XLS";"UnoB",#N/A,FALSE,"CONV3T.XLS";"Bruto",#N/A,FALSE,"CONV4T.XLS";"Neto",#N/A,FALSE,"CONV4T.XLS";"UnoB",#N/A,FALSE,"CONV4T.XLS"}</definedName>
    <definedName name="_pa2" localSheetId="9" hidden="1">{"Bruto",#N/A,FALSE,"CONV3T.XLS";"Neto",#N/A,FALSE,"CONV3T.XLS";"UnoB",#N/A,FALSE,"CONV3T.XLS";"Bruto",#N/A,FALSE,"CONV4T.XLS";"Neto",#N/A,FALSE,"CONV4T.XLS";"UnoB",#N/A,FALSE,"CONV4T.XLS"}</definedName>
    <definedName name="_pa2" localSheetId="10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localSheetId="2" hidden="1">{"Bruto",#N/A,FALSE,"CONV3T.XLS";"Neto",#N/A,FALSE,"CONV3T.XLS";"UnoB",#N/A,FALSE,"CONV3T.XLS";"Bruto",#N/A,FALSE,"CONV4T.XLS";"Neto",#N/A,FALSE,"CONV4T.XLS";"UnoB",#N/A,FALSE,"CONV4T.XLS"}</definedName>
    <definedName name="_PAJ4" localSheetId="4" hidden="1">{"Bruto",#N/A,FALSE,"CONV3T.XLS";"Neto",#N/A,FALSE,"CONV3T.XLS";"UnoB",#N/A,FALSE,"CONV3T.XLS";"Bruto",#N/A,FALSE,"CONV4T.XLS";"Neto",#N/A,FALSE,"CONV4T.XLS";"UnoB",#N/A,FALSE,"CONV4T.XLS"}</definedName>
    <definedName name="_PAJ4" localSheetId="5" hidden="1">{"Bruto",#N/A,FALSE,"CONV3T.XLS";"Neto",#N/A,FALSE,"CONV3T.XLS";"UnoB",#N/A,FALSE,"CONV3T.XLS";"Bruto",#N/A,FALSE,"CONV4T.XLS";"Neto",#N/A,FALSE,"CONV4T.XLS";"UnoB",#N/A,FALSE,"CONV4T.XLS"}</definedName>
    <definedName name="_PAJ4" localSheetId="7" hidden="1">{"Bruto",#N/A,FALSE,"CONV3T.XLS";"Neto",#N/A,FALSE,"CONV3T.XLS";"UnoB",#N/A,FALSE,"CONV3T.XLS";"Bruto",#N/A,FALSE,"CONV4T.XLS";"Neto",#N/A,FALSE,"CONV4T.XLS";"UnoB",#N/A,FALSE,"CONV4T.XLS"}</definedName>
    <definedName name="_PAJ4" localSheetId="8" hidden="1">{"Bruto",#N/A,FALSE,"CONV3T.XLS";"Neto",#N/A,FALSE,"CONV3T.XLS";"UnoB",#N/A,FALSE,"CONV3T.XLS";"Bruto",#N/A,FALSE,"CONV4T.XLS";"Neto",#N/A,FALSE,"CONV4T.XLS";"UnoB",#N/A,FALSE,"CONV4T.XLS"}</definedName>
    <definedName name="_PAJ4" localSheetId="9" hidden="1">{"Bruto",#N/A,FALSE,"CONV3T.XLS";"Neto",#N/A,FALSE,"CONV3T.XLS";"UnoB",#N/A,FALSE,"CONV3T.XLS";"Bruto",#N/A,FALSE,"CONV4T.XLS";"Neto",#N/A,FALSE,"CONV4T.XLS";"UnoB",#N/A,FALSE,"CONV4T.XLS"}</definedName>
    <definedName name="_PAJ4" localSheetId="10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PEM96" localSheetId="2">#REF!</definedName>
    <definedName name="_PEM96" localSheetId="4">#REF!</definedName>
    <definedName name="_PEM96" localSheetId="5">#REF!</definedName>
    <definedName name="_PEM96" localSheetId="7">#REF!</definedName>
    <definedName name="_PEM96" localSheetId="8">#REF!</definedName>
    <definedName name="_PEM96" localSheetId="9">#REF!</definedName>
    <definedName name="_PEM96" localSheetId="10">#REF!</definedName>
    <definedName name="_PEM96">#REF!</definedName>
    <definedName name="_PIB08" localSheetId="2">#REF!</definedName>
    <definedName name="_PIB08" localSheetId="4">#REF!</definedName>
    <definedName name="_PIB08" localSheetId="5">#REF!</definedName>
    <definedName name="_PIB08" localSheetId="7">#REF!</definedName>
    <definedName name="_PIB08" localSheetId="8">#REF!</definedName>
    <definedName name="_PIB08" localSheetId="9">#REF!</definedName>
    <definedName name="_PIB08" localSheetId="10">#REF!</definedName>
    <definedName name="_PIB08">#REF!</definedName>
    <definedName name="_PIP96" localSheetId="2">#REF!</definedName>
    <definedName name="_PIP96" localSheetId="4">#REF!</definedName>
    <definedName name="_PIP96" localSheetId="5">#REF!</definedName>
    <definedName name="_PIP96" localSheetId="7">#REF!</definedName>
    <definedName name="_PIP96" localSheetId="8">#REF!</definedName>
    <definedName name="_PIP96" localSheetId="9">#REF!</definedName>
    <definedName name="_PIP96" localSheetId="10">#REF!</definedName>
    <definedName name="_PIP96">#REF!</definedName>
    <definedName name="_Regression_Int">1</definedName>
    <definedName name="_Regression_X" localSheetId="2" hidden="1">#REF!</definedName>
    <definedName name="_Regression_X" localSheetId="4" hidden="1">#REF!</definedName>
    <definedName name="_Regression_X" localSheetId="5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hidden="1">#REF!</definedName>
    <definedName name="_syt03" localSheetId="2">#REF!</definedName>
    <definedName name="_syt03" localSheetId="4">#REF!</definedName>
    <definedName name="_syt03" localSheetId="5">#REF!</definedName>
    <definedName name="_syt03" localSheetId="7">#REF!</definedName>
    <definedName name="_syt03" localSheetId="8">#REF!</definedName>
    <definedName name="_syt03" localSheetId="9">#REF!</definedName>
    <definedName name="_syt03" localSheetId="10">#REF!</definedName>
    <definedName name="_syt03">#REF!</definedName>
    <definedName name="_tul2" localSheetId="2" hidden="1">{"Bruto",#N/A,FALSE,"CONV3T.XLS";"Neto",#N/A,FALSE,"CONV3T.XLS";"UnoB",#N/A,FALSE,"CONV3T.XLS";"Bruto",#N/A,FALSE,"CONV4T.XLS";"Neto",#N/A,FALSE,"CONV4T.XLS";"UnoB",#N/A,FALSE,"CONV4T.XLS"}</definedName>
    <definedName name="_tul2" localSheetId="4" hidden="1">{"Bruto",#N/A,FALSE,"CONV3T.XLS";"Neto",#N/A,FALSE,"CONV3T.XLS";"UnoB",#N/A,FALSE,"CONV3T.XLS";"Bruto",#N/A,FALSE,"CONV4T.XLS";"Neto",#N/A,FALSE,"CONV4T.XLS";"UnoB",#N/A,FALSE,"CONV4T.XLS"}</definedName>
    <definedName name="_tul2" localSheetId="5" hidden="1">{"Bruto",#N/A,FALSE,"CONV3T.XLS";"Neto",#N/A,FALSE,"CONV3T.XLS";"UnoB",#N/A,FALSE,"CONV3T.XLS";"Bruto",#N/A,FALSE,"CONV4T.XLS";"Neto",#N/A,FALSE,"CONV4T.XLS";"UnoB",#N/A,FALSE,"CONV4T.XLS"}</definedName>
    <definedName name="_tul2" localSheetId="7" hidden="1">{"Bruto",#N/A,FALSE,"CONV3T.XLS";"Neto",#N/A,FALSE,"CONV3T.XLS";"UnoB",#N/A,FALSE,"CONV3T.XLS";"Bruto",#N/A,FALSE,"CONV4T.XLS";"Neto",#N/A,FALSE,"CONV4T.XLS";"UnoB",#N/A,FALSE,"CONV4T.XLS"}</definedName>
    <definedName name="_tul2" localSheetId="8" hidden="1">{"Bruto",#N/A,FALSE,"CONV3T.XLS";"Neto",#N/A,FALSE,"CONV3T.XLS";"UnoB",#N/A,FALSE,"CONV3T.XLS";"Bruto",#N/A,FALSE,"CONV4T.XLS";"Neto",#N/A,FALSE,"CONV4T.XLS";"UnoB",#N/A,FALSE,"CONV4T.XLS"}</definedName>
    <definedName name="_tul2" localSheetId="9" hidden="1">{"Bruto",#N/A,FALSE,"CONV3T.XLS";"Neto",#N/A,FALSE,"CONV3T.XLS";"UnoB",#N/A,FALSE,"CONV3T.XLS";"Bruto",#N/A,FALSE,"CONV4T.XLS";"Neto",#N/A,FALSE,"CONV4T.XLS";"UnoB",#N/A,FALSE,"CONV4T.XLS"}</definedName>
    <definedName name="_tul2" localSheetId="10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localSheetId="2" hidden="1">{"Bruto",#N/A,FALSE,"CONV3T.XLS";"Neto",#N/A,FALSE,"CONV3T.XLS";"UnoB",#N/A,FALSE,"CONV3T.XLS";"Bruto",#N/A,FALSE,"CONV4T.XLS";"Neto",#N/A,FALSE,"CONV4T.XLS";"UnoB",#N/A,FALSE,"CONV4T.XLS"}</definedName>
    <definedName name="_TUL4" localSheetId="4" hidden="1">{"Bruto",#N/A,FALSE,"CONV3T.XLS";"Neto",#N/A,FALSE,"CONV3T.XLS";"UnoB",#N/A,FALSE,"CONV3T.XLS";"Bruto",#N/A,FALSE,"CONV4T.XLS";"Neto",#N/A,FALSE,"CONV4T.XLS";"UnoB",#N/A,FALSE,"CONV4T.XLS"}</definedName>
    <definedName name="_TUL4" localSheetId="5" hidden="1">{"Bruto",#N/A,FALSE,"CONV3T.XLS";"Neto",#N/A,FALSE,"CONV3T.XLS";"UnoB",#N/A,FALSE,"CONV3T.XLS";"Bruto",#N/A,FALSE,"CONV4T.XLS";"Neto",#N/A,FALSE,"CONV4T.XLS";"UnoB",#N/A,FALSE,"CONV4T.XLS"}</definedName>
    <definedName name="_TUL4" localSheetId="7" hidden="1">{"Bruto",#N/A,FALSE,"CONV3T.XLS";"Neto",#N/A,FALSE,"CONV3T.XLS";"UnoB",#N/A,FALSE,"CONV3T.XLS";"Bruto",#N/A,FALSE,"CONV4T.XLS";"Neto",#N/A,FALSE,"CONV4T.XLS";"UnoB",#N/A,FALSE,"CONV4T.XLS"}</definedName>
    <definedName name="_TUL4" localSheetId="8" hidden="1">{"Bruto",#N/A,FALSE,"CONV3T.XLS";"Neto",#N/A,FALSE,"CONV3T.XLS";"UnoB",#N/A,FALSE,"CONV3T.XLS";"Bruto",#N/A,FALSE,"CONV4T.XLS";"Neto",#N/A,FALSE,"CONV4T.XLS";"UnoB",#N/A,FALSE,"CONV4T.XLS"}</definedName>
    <definedName name="_TUL4" localSheetId="9" hidden="1">{"Bruto",#N/A,FALSE,"CONV3T.XLS";"Neto",#N/A,FALSE,"CONV3T.XLS";"UnoB",#N/A,FALSE,"CONV3T.XLS";"Bruto",#N/A,FALSE,"CONV4T.XLS";"Neto",#N/A,FALSE,"CONV4T.XLS";"UnoB",#N/A,FALSE,"CONV4T.XLS"}</definedName>
    <definedName name="_TUL4" localSheetId="10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localSheetId="2" hidden="1">{"Bruto",#N/A,FALSE,"CONV3T.XLS";"Neto",#N/A,FALSE,"CONV3T.XLS";"UnoB",#N/A,FALSE,"CONV3T.XLS";"Bruto",#N/A,FALSE,"CONV4T.XLS";"Neto",#N/A,FALSE,"CONV4T.XLS";"UnoB",#N/A,FALSE,"CONV4T.XLS"}</definedName>
    <definedName name="_WRN4444" localSheetId="4" hidden="1">{"Bruto",#N/A,FALSE,"CONV3T.XLS";"Neto",#N/A,FALSE,"CONV3T.XLS";"UnoB",#N/A,FALSE,"CONV3T.XLS";"Bruto",#N/A,FALSE,"CONV4T.XLS";"Neto",#N/A,FALSE,"CONV4T.XLS";"UnoB",#N/A,FALSE,"CONV4T.XLS"}</definedName>
    <definedName name="_WRN4444" localSheetId="5" hidden="1">{"Bruto",#N/A,FALSE,"CONV3T.XLS";"Neto",#N/A,FALSE,"CONV3T.XLS";"UnoB",#N/A,FALSE,"CONV3T.XLS";"Bruto",#N/A,FALSE,"CONV4T.XLS";"Neto",#N/A,FALSE,"CONV4T.XLS";"UnoB",#N/A,FALSE,"CONV4T.XLS"}</definedName>
    <definedName name="_WRN4444" localSheetId="7" hidden="1">{"Bruto",#N/A,FALSE,"CONV3T.XLS";"Neto",#N/A,FALSE,"CONV3T.XLS";"UnoB",#N/A,FALSE,"CONV3T.XLS";"Bruto",#N/A,FALSE,"CONV4T.XLS";"Neto",#N/A,FALSE,"CONV4T.XLS";"UnoB",#N/A,FALSE,"CONV4T.XLS"}</definedName>
    <definedName name="_WRN4444" localSheetId="8" hidden="1">{"Bruto",#N/A,FALSE,"CONV3T.XLS";"Neto",#N/A,FALSE,"CONV3T.XLS";"UnoB",#N/A,FALSE,"CONV3T.XLS";"Bruto",#N/A,FALSE,"CONV4T.XLS";"Neto",#N/A,FALSE,"CONV4T.XLS";"UnoB",#N/A,FALSE,"CONV4T.XLS"}</definedName>
    <definedName name="_WRN4444" localSheetId="9" hidden="1">{"Bruto",#N/A,FALSE,"CONV3T.XLS";"Neto",#N/A,FALSE,"CONV3T.XLS";"UnoB",#N/A,FALSE,"CONV3T.XLS";"Bruto",#N/A,FALSE,"CONV4T.XLS";"Neto",#N/A,FALSE,"CONV4T.XLS";"UnoB",#N/A,FALSE,"CONV4T.XLS"}</definedName>
    <definedName name="_WRN4444" localSheetId="10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a" localSheetId="2">#REF!</definedName>
    <definedName name="a" localSheetId="4">#REF!</definedName>
    <definedName name="a" localSheetId="5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_Datos_2008_2009_sin_CESENyADUANAS" localSheetId="2">#REF!</definedName>
    <definedName name="A_Datos_2008_2009_sin_CESENyADUANAS" localSheetId="4">#REF!</definedName>
    <definedName name="A_Datos_2008_2009_sin_CESENyADUANAS" localSheetId="5">#REF!</definedName>
    <definedName name="A_Datos_2008_2009_sin_CESENyADUANAS" localSheetId="7">#REF!</definedName>
    <definedName name="A_Datos_2008_2009_sin_CESENyADUANAS" localSheetId="8">#REF!</definedName>
    <definedName name="A_Datos_2008_2009_sin_CESENyADUANAS" localSheetId="9">#REF!</definedName>
    <definedName name="A_Datos_2008_2009_sin_CESENyADUANAS" localSheetId="10">#REF!</definedName>
    <definedName name="A_Datos_2008_2009_sin_CESENyADUANAS">#REF!</definedName>
    <definedName name="A_impresión_IM" localSheetId="2">#REF!</definedName>
    <definedName name="A_impresión_IM" localSheetId="4">#REF!</definedName>
    <definedName name="A_impresión_IM" localSheetId="5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>#REF!</definedName>
    <definedName name="AA1500_">#N/A</definedName>
    <definedName name="ain" localSheetId="2">#REF!</definedName>
    <definedName name="ain" localSheetId="4">#REF!</definedName>
    <definedName name="ain" localSheetId="5">#REF!</definedName>
    <definedName name="ain" localSheetId="7">#REF!</definedName>
    <definedName name="ain" localSheetId="8">#REF!</definedName>
    <definedName name="ain" localSheetId="9">#REF!</definedName>
    <definedName name="ain" localSheetId="10">#REF!</definedName>
    <definedName name="ain">#REF!</definedName>
    <definedName name="ampliaciones" localSheetId="2">#REF!</definedName>
    <definedName name="ampliaciones" localSheetId="4">#REF!</definedName>
    <definedName name="ampliaciones" localSheetId="5">#REF!</definedName>
    <definedName name="ampliaciones" localSheetId="7">#REF!</definedName>
    <definedName name="ampliaciones" localSheetId="8">#REF!</definedName>
    <definedName name="ampliaciones" localSheetId="9">#REF!</definedName>
    <definedName name="ampliaciones" localSheetId="10">#REF!</definedName>
    <definedName name="ampliaciones">#REF!</definedName>
    <definedName name="_xlnm.Print_Area" localSheetId="2">'Anexo 12'!$A$1:$I$128</definedName>
    <definedName name="_xlnm.Print_Area" localSheetId="4">'Anexo 14'!$A$1:$I$74</definedName>
    <definedName name="_xlnm.Print_Area" localSheetId="5">'Anexo 15'!$A$1:$I$32</definedName>
    <definedName name="_xlnm.Print_Area" localSheetId="7">'Anexo 17'!$A$1:$I$100</definedName>
    <definedName name="_xlnm.Print_Area" localSheetId="8">'Anexo 18'!$A$1:$I$114</definedName>
    <definedName name="_xlnm.Print_Area" localSheetId="9">'Anexo 19'!$A$1:$I$80</definedName>
    <definedName name="_xlnm.Print_Area" localSheetId="10">#REF!</definedName>
    <definedName name="_xlnm.Print_Area">#REF!</definedName>
    <definedName name="Area_de_paso" localSheetId="2">#REF!</definedName>
    <definedName name="Area_de_paso" localSheetId="4">#REF!</definedName>
    <definedName name="Area_de_paso" localSheetId="5">#REF!</definedName>
    <definedName name="Area_de_paso" localSheetId="7">#REF!</definedName>
    <definedName name="Area_de_paso" localSheetId="8">#REF!</definedName>
    <definedName name="Area_de_paso" localSheetId="9">#REF!</definedName>
    <definedName name="Area_de_paso" localSheetId="10">#REF!</definedName>
    <definedName name="Area_de_paso">#REF!</definedName>
    <definedName name="ASIG_TEC">#N/A</definedName>
    <definedName name="base" localSheetId="2">#REF!</definedName>
    <definedName name="base" localSheetId="4">#REF!</definedName>
    <definedName name="base" localSheetId="5">#REF!</definedName>
    <definedName name="base" localSheetId="7">#REF!</definedName>
    <definedName name="base" localSheetId="8">#REF!</definedName>
    <definedName name="base" localSheetId="9">#REF!</definedName>
    <definedName name="base" localSheetId="10">#REF!</definedName>
    <definedName name="base">#REF!</definedName>
    <definedName name="base03" localSheetId="2">#REF!</definedName>
    <definedName name="base03" localSheetId="4">#REF!</definedName>
    <definedName name="base03" localSheetId="5">#REF!</definedName>
    <definedName name="base03" localSheetId="7">#REF!</definedName>
    <definedName name="base03" localSheetId="8">#REF!</definedName>
    <definedName name="base03" localSheetId="9">#REF!</definedName>
    <definedName name="base03" localSheetId="10">#REF!</definedName>
    <definedName name="base03">#REF!</definedName>
    <definedName name="base03au" localSheetId="2">#REF!</definedName>
    <definedName name="base03au" localSheetId="4">#REF!</definedName>
    <definedName name="base03au" localSheetId="5">#REF!</definedName>
    <definedName name="base03au" localSheetId="7">#REF!</definedName>
    <definedName name="base03au" localSheetId="8">#REF!</definedName>
    <definedName name="base03au" localSheetId="9">#REF!</definedName>
    <definedName name="base03au" localSheetId="10">#REF!</definedName>
    <definedName name="base03au">#REF!</definedName>
    <definedName name="base04au" localSheetId="2">#REF!</definedName>
    <definedName name="base04au" localSheetId="4">#REF!</definedName>
    <definedName name="base04au" localSheetId="5">#REF!</definedName>
    <definedName name="base04au" localSheetId="7">#REF!</definedName>
    <definedName name="base04au" localSheetId="8">#REF!</definedName>
    <definedName name="base04au" localSheetId="9">#REF!</definedName>
    <definedName name="base04au" localSheetId="10">#REF!</definedName>
    <definedName name="base04au">#REF!</definedName>
    <definedName name="base05" localSheetId="2">#REF!</definedName>
    <definedName name="base05" localSheetId="4">#REF!</definedName>
    <definedName name="base05" localSheetId="5">#REF!</definedName>
    <definedName name="base05" localSheetId="7">#REF!</definedName>
    <definedName name="base05" localSheetId="8">#REF!</definedName>
    <definedName name="base05" localSheetId="9">#REF!</definedName>
    <definedName name="base05" localSheetId="10">#REF!</definedName>
    <definedName name="base05">#REF!</definedName>
    <definedName name="base05au" localSheetId="2">#REF!</definedName>
    <definedName name="base05au" localSheetId="4">#REF!</definedName>
    <definedName name="base05au" localSheetId="5">#REF!</definedName>
    <definedName name="base05au" localSheetId="7">#REF!</definedName>
    <definedName name="base05au" localSheetId="8">#REF!</definedName>
    <definedName name="base05au" localSheetId="9">#REF!</definedName>
    <definedName name="base05au" localSheetId="10">#REF!</definedName>
    <definedName name="base05au">#REF!</definedName>
    <definedName name="base2002" localSheetId="2">#REF!</definedName>
    <definedName name="base2002" localSheetId="4">#REF!</definedName>
    <definedName name="base2002" localSheetId="5">#REF!</definedName>
    <definedName name="base2002" localSheetId="7">#REF!</definedName>
    <definedName name="base2002" localSheetId="8">#REF!</definedName>
    <definedName name="base2002" localSheetId="9">#REF!</definedName>
    <definedName name="base2002" localSheetId="10">#REF!</definedName>
    <definedName name="base2002">#REF!</definedName>
    <definedName name="base2003orig" localSheetId="2">#REF!</definedName>
    <definedName name="base2003orig" localSheetId="4">#REF!</definedName>
    <definedName name="base2003orig" localSheetId="5">#REF!</definedName>
    <definedName name="base2003orig" localSheetId="7">#REF!</definedName>
    <definedName name="base2003orig" localSheetId="8">#REF!</definedName>
    <definedName name="base2003orig" localSheetId="9">#REF!</definedName>
    <definedName name="base2003orig" localSheetId="10">#REF!</definedName>
    <definedName name="base2003orig">#REF!</definedName>
    <definedName name="base2003origentidades" localSheetId="2">#REF!</definedName>
    <definedName name="base2003origentidades" localSheetId="4">#REF!</definedName>
    <definedName name="base2003origentidades" localSheetId="5">#REF!</definedName>
    <definedName name="base2003origentidades" localSheetId="7">#REF!</definedName>
    <definedName name="base2003origentidades" localSheetId="8">#REF!</definedName>
    <definedName name="base2003origentidades" localSheetId="9">#REF!</definedName>
    <definedName name="base2003origentidades" localSheetId="10">#REF!</definedName>
    <definedName name="base2003origentidades">#REF!</definedName>
    <definedName name="base2004" localSheetId="2">#REF!</definedName>
    <definedName name="base2004" localSheetId="4">#REF!</definedName>
    <definedName name="base2004" localSheetId="5">#REF!</definedName>
    <definedName name="base2004" localSheetId="7">#REF!</definedName>
    <definedName name="base2004" localSheetId="8">#REF!</definedName>
    <definedName name="base2004" localSheetId="9">#REF!</definedName>
    <definedName name="base2004" localSheetId="10">#REF!</definedName>
    <definedName name="base2004">#REF!</definedName>
    <definedName name="base2004entidades" localSheetId="2">#REF!</definedName>
    <definedName name="base2004entidades" localSheetId="4">#REF!</definedName>
    <definedName name="base2004entidades" localSheetId="5">#REF!</definedName>
    <definedName name="base2004entidades" localSheetId="7">#REF!</definedName>
    <definedName name="base2004entidades" localSheetId="8">#REF!</definedName>
    <definedName name="base2004entidades" localSheetId="9">#REF!</definedName>
    <definedName name="base2004entidades" localSheetId="10">#REF!</definedName>
    <definedName name="base2004entidades">#REF!</definedName>
    <definedName name="baseau" localSheetId="2">#REF!</definedName>
    <definedName name="baseau" localSheetId="4">#REF!</definedName>
    <definedName name="baseau" localSheetId="5">#REF!</definedName>
    <definedName name="baseau" localSheetId="7">#REF!</definedName>
    <definedName name="baseau" localSheetId="8">#REF!</definedName>
    <definedName name="baseau" localSheetId="9">#REF!</definedName>
    <definedName name="baseau" localSheetId="10">#REF!</definedName>
    <definedName name="baseau">#REF!</definedName>
    <definedName name="baseb" localSheetId="2">#REF!</definedName>
    <definedName name="baseb" localSheetId="4">#REF!</definedName>
    <definedName name="baseb" localSheetId="5">#REF!</definedName>
    <definedName name="baseb" localSheetId="7">#REF!</definedName>
    <definedName name="baseb" localSheetId="8">#REF!</definedName>
    <definedName name="baseb" localSheetId="9">#REF!</definedName>
    <definedName name="baseb" localSheetId="10">#REF!</definedName>
    <definedName name="baseb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USCAR" localSheetId="2">#REF!</definedName>
    <definedName name="bUSCAR" localSheetId="4">#REF!</definedName>
    <definedName name="bUSCAR" localSheetId="5">#REF!</definedName>
    <definedName name="bUSCAR" localSheetId="7">#REF!</definedName>
    <definedName name="bUSCAR" localSheetId="8">#REF!</definedName>
    <definedName name="bUSCAR" localSheetId="9">#REF!</definedName>
    <definedName name="bUSCAR" localSheetId="10">#REF!</definedName>
    <definedName name="bUSCAR">#REF!</definedName>
    <definedName name="cal" localSheetId="2">#REF!</definedName>
    <definedName name="cal" localSheetId="4">#REF!</definedName>
    <definedName name="cal" localSheetId="5">#REF!</definedName>
    <definedName name="cal" localSheetId="7">#REF!</definedName>
    <definedName name="cal" localSheetId="8">#REF!</definedName>
    <definedName name="cal" localSheetId="9">#REF!</definedName>
    <definedName name="cal" localSheetId="10">#REF!</definedName>
    <definedName name="cal">#REF!</definedName>
    <definedName name="cálculos" localSheetId="2">#REF!</definedName>
    <definedName name="cálculos" localSheetId="4">#REF!</definedName>
    <definedName name="cálculos" localSheetId="5">#REF!</definedName>
    <definedName name="cálculos" localSheetId="7">#REF!</definedName>
    <definedName name="cálculos" localSheetId="8">#REF!</definedName>
    <definedName name="cálculos" localSheetId="9">#REF!</definedName>
    <definedName name="cálculos" localSheetId="10">#REF!</definedName>
    <definedName name="cálculos">#REF!</definedName>
    <definedName name="CALENDA">#N/A</definedName>
    <definedName name="can" localSheetId="2" hidden="1">{"Bruto",#N/A,FALSE,"CONV3T.XLS";"Neto",#N/A,FALSE,"CONV3T.XLS";"UnoB",#N/A,FALSE,"CONV3T.XLS";"Bruto",#N/A,FALSE,"CONV4T.XLS";"Neto",#N/A,FALSE,"CONV4T.XLS";"UnoB",#N/A,FALSE,"CONV4T.XLS"}</definedName>
    <definedName name="can" localSheetId="4" hidden="1">{"Bruto",#N/A,FALSE,"CONV3T.XLS";"Neto",#N/A,FALSE,"CONV3T.XLS";"UnoB",#N/A,FALSE,"CONV3T.XLS";"Bruto",#N/A,FALSE,"CONV4T.XLS";"Neto",#N/A,FALSE,"CONV4T.XLS";"UnoB",#N/A,FALSE,"CONV4T.XLS"}</definedName>
    <definedName name="can" localSheetId="5" hidden="1">{"Bruto",#N/A,FALSE,"CONV3T.XLS";"Neto",#N/A,FALSE,"CONV3T.XLS";"UnoB",#N/A,FALSE,"CONV3T.XLS";"Bruto",#N/A,FALSE,"CONV4T.XLS";"Neto",#N/A,FALSE,"CONV4T.XLS";"UnoB",#N/A,FALSE,"CONV4T.XLS"}</definedName>
    <definedName name="can" localSheetId="7" hidden="1">{"Bruto",#N/A,FALSE,"CONV3T.XLS";"Neto",#N/A,FALSE,"CONV3T.XLS";"UnoB",#N/A,FALSE,"CONV3T.XLS";"Bruto",#N/A,FALSE,"CONV4T.XLS";"Neto",#N/A,FALSE,"CONV4T.XLS";"UnoB",#N/A,FALSE,"CONV4T.XLS"}</definedName>
    <definedName name="can" localSheetId="8" hidden="1">{"Bruto",#N/A,FALSE,"CONV3T.XLS";"Neto",#N/A,FALSE,"CONV3T.XLS";"UnoB",#N/A,FALSE,"CONV3T.XLS";"Bruto",#N/A,FALSE,"CONV4T.XLS";"Neto",#N/A,FALSE,"CONV4T.XLS";"UnoB",#N/A,FALSE,"CONV4T.XLS"}</definedName>
    <definedName name="can" localSheetId="9" hidden="1">{"Bruto",#N/A,FALSE,"CONV3T.XLS";"Neto",#N/A,FALSE,"CONV3T.XLS";"UnoB",#N/A,FALSE,"CONV3T.XLS";"Bruto",#N/A,FALSE,"CONV4T.XLS";"Neto",#N/A,FALSE,"CONV4T.XLS";"UnoB",#N/A,FALSE,"CONV4T.XLS"}</definedName>
    <definedName name="can" localSheetId="10" hidden="1">{"Bruto",#N/A,FALSE,"CONV3T.XLS";"Neto",#N/A,FALSE,"CONV3T.XLS";"UnoB",#N/A,FALSE,"CONV3T.XLS";"Bruto",#N/A,FALSE,"CONV4T.XLS";"Neto",#N/A,FALSE,"CONV4T.XLS";"UnoB",#N/A,FALSE,"CONV4T.XLS"}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APU96" localSheetId="2">#REF!</definedName>
    <definedName name="CAPU96" localSheetId="4">#REF!</definedName>
    <definedName name="CAPU96" localSheetId="5">#REF!</definedName>
    <definedName name="CAPU96" localSheetId="7">#REF!</definedName>
    <definedName name="CAPU96" localSheetId="8">#REF!</definedName>
    <definedName name="CAPU96" localSheetId="9">#REF!</definedName>
    <definedName name="CAPU96" localSheetId="10">#REF!</definedName>
    <definedName name="CAPU96">#REF!</definedName>
    <definedName name="CCCC" localSheetId="2" hidden="1">{"Bruto",#N/A,FALSE,"CONV3T.XLS";"Neto",#N/A,FALSE,"CONV3T.XLS";"UnoB",#N/A,FALSE,"CONV3T.XLS";"Bruto",#N/A,FALSE,"CONV4T.XLS";"Neto",#N/A,FALSE,"CONV4T.XLS";"UnoB",#N/A,FALSE,"CONV4T.XLS"}</definedName>
    <definedName name="CCCC" localSheetId="4" hidden="1">{"Bruto",#N/A,FALSE,"CONV3T.XLS";"Neto",#N/A,FALSE,"CONV3T.XLS";"UnoB",#N/A,FALSE,"CONV3T.XLS";"Bruto",#N/A,FALSE,"CONV4T.XLS";"Neto",#N/A,FALSE,"CONV4T.XLS";"UnoB",#N/A,FALSE,"CONV4T.XLS"}</definedName>
    <definedName name="CCCC" localSheetId="5" hidden="1">{"Bruto",#N/A,FALSE,"CONV3T.XLS";"Neto",#N/A,FALSE,"CONV3T.XLS";"UnoB",#N/A,FALSE,"CONV3T.XLS";"Bruto",#N/A,FALSE,"CONV4T.XLS";"Neto",#N/A,FALSE,"CONV4T.XLS";"UnoB",#N/A,FALSE,"CONV4T.XLS"}</definedName>
    <definedName name="CCCC" localSheetId="7" hidden="1">{"Bruto",#N/A,FALSE,"CONV3T.XLS";"Neto",#N/A,FALSE,"CONV3T.XLS";"UnoB",#N/A,FALSE,"CONV3T.XLS";"Bruto",#N/A,FALSE,"CONV4T.XLS";"Neto",#N/A,FALSE,"CONV4T.XLS";"UnoB",#N/A,FALSE,"CONV4T.XLS"}</definedName>
    <definedName name="CCCC" localSheetId="8" hidden="1">{"Bruto",#N/A,FALSE,"CONV3T.XLS";"Neto",#N/A,FALSE,"CONV3T.XLS";"UnoB",#N/A,FALSE,"CONV3T.XLS";"Bruto",#N/A,FALSE,"CONV4T.XLS";"Neto",#N/A,FALSE,"CONV4T.XLS";"UnoB",#N/A,FALSE,"CONV4T.XLS"}</definedName>
    <definedName name="CCCC" localSheetId="9" hidden="1">{"Bruto",#N/A,FALSE,"CONV3T.XLS";"Neto",#N/A,FALSE,"CONV3T.XLS";"UnoB",#N/A,FALSE,"CONV3T.XLS";"Bruto",#N/A,FALSE,"CONV4T.XLS";"Neto",#N/A,FALSE,"CONV4T.XLS";"UnoB",#N/A,FALSE,"CONV4T.XLS"}</definedName>
    <definedName name="CCCC" localSheetId="10" hidden="1">{"Bruto",#N/A,FALSE,"CONV3T.XLS";"Neto",#N/A,FALSE,"CONV3T.XLS";"UnoB",#N/A,FALSE,"CONV3T.XLS";"Bruto",#N/A,FALSE,"CONV4T.XLS";"Neto",#N/A,FALSE,"CONV4T.XLS";"UnoB",#N/A,FALSE,"CONV4T.XLS"}</definedName>
    <definedName name="CCCC" hidden="1">{"Bruto",#N/A,FALSE,"CONV3T.XLS";"Neto",#N/A,FALSE,"CONV3T.XLS";"UnoB",#N/A,FALSE,"CONV3T.XLS";"Bruto",#N/A,FALSE,"CONV4T.XLS";"Neto",#N/A,FALSE,"CONV4T.XLS";"UnoB",#N/A,FALSE,"CONV4T.XLS"}</definedName>
    <definedName name="CEEE" localSheetId="2" hidden="1">{"Bruto",#N/A,FALSE,"CONV3T.XLS";"Neto",#N/A,FALSE,"CONV3T.XLS";"UnoB",#N/A,FALSE,"CONV3T.XLS";"Bruto",#N/A,FALSE,"CONV4T.XLS";"Neto",#N/A,FALSE,"CONV4T.XLS";"UnoB",#N/A,FALSE,"CONV4T.XLS"}</definedName>
    <definedName name="CEEE" localSheetId="4" hidden="1">{"Bruto",#N/A,FALSE,"CONV3T.XLS";"Neto",#N/A,FALSE,"CONV3T.XLS";"UnoB",#N/A,FALSE,"CONV3T.XLS";"Bruto",#N/A,FALSE,"CONV4T.XLS";"Neto",#N/A,FALSE,"CONV4T.XLS";"UnoB",#N/A,FALSE,"CONV4T.XLS"}</definedName>
    <definedName name="CEEE" localSheetId="5" hidden="1">{"Bruto",#N/A,FALSE,"CONV3T.XLS";"Neto",#N/A,FALSE,"CONV3T.XLS";"UnoB",#N/A,FALSE,"CONV3T.XLS";"Bruto",#N/A,FALSE,"CONV4T.XLS";"Neto",#N/A,FALSE,"CONV4T.XLS";"UnoB",#N/A,FALSE,"CONV4T.XLS"}</definedName>
    <definedName name="CEEE" localSheetId="7" hidden="1">{"Bruto",#N/A,FALSE,"CONV3T.XLS";"Neto",#N/A,FALSE,"CONV3T.XLS";"UnoB",#N/A,FALSE,"CONV3T.XLS";"Bruto",#N/A,FALSE,"CONV4T.XLS";"Neto",#N/A,FALSE,"CONV4T.XLS";"UnoB",#N/A,FALSE,"CONV4T.XLS"}</definedName>
    <definedName name="CEEE" localSheetId="8" hidden="1">{"Bruto",#N/A,FALSE,"CONV3T.XLS";"Neto",#N/A,FALSE,"CONV3T.XLS";"UnoB",#N/A,FALSE,"CONV3T.XLS";"Bruto",#N/A,FALSE,"CONV4T.XLS";"Neto",#N/A,FALSE,"CONV4T.XLS";"UnoB",#N/A,FALSE,"CONV4T.XLS"}</definedName>
    <definedName name="CEEE" localSheetId="9" hidden="1">{"Bruto",#N/A,FALSE,"CONV3T.XLS";"Neto",#N/A,FALSE,"CONV3T.XLS";"UnoB",#N/A,FALSE,"CONV3T.XLS";"Bruto",#N/A,FALSE,"CONV4T.XLS";"Neto",#N/A,FALSE,"CONV4T.XLS";"UnoB",#N/A,FALSE,"CONV4T.XLS"}</definedName>
    <definedName name="CEEE" localSheetId="10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ero" localSheetId="2" hidden="1">{"Bruto",#N/A,FALSE,"CONV3T.XLS";"Neto",#N/A,FALSE,"CONV3T.XLS";"UnoB",#N/A,FALSE,"CONV3T.XLS";"Bruto",#N/A,FALSE,"CONV4T.XLS";"Neto",#N/A,FALSE,"CONV4T.XLS";"UnoB",#N/A,FALSE,"CONV4T.XLS"}</definedName>
    <definedName name="cero" localSheetId="4" hidden="1">{"Bruto",#N/A,FALSE,"CONV3T.XLS";"Neto",#N/A,FALSE,"CONV3T.XLS";"UnoB",#N/A,FALSE,"CONV3T.XLS";"Bruto",#N/A,FALSE,"CONV4T.XLS";"Neto",#N/A,FALSE,"CONV4T.XLS";"UnoB",#N/A,FALSE,"CONV4T.XLS"}</definedName>
    <definedName name="cero" localSheetId="5" hidden="1">{"Bruto",#N/A,FALSE,"CONV3T.XLS";"Neto",#N/A,FALSE,"CONV3T.XLS";"UnoB",#N/A,FALSE,"CONV3T.XLS";"Bruto",#N/A,FALSE,"CONV4T.XLS";"Neto",#N/A,FALSE,"CONV4T.XLS";"UnoB",#N/A,FALSE,"CONV4T.XLS"}</definedName>
    <definedName name="cero" localSheetId="7" hidden="1">{"Bruto",#N/A,FALSE,"CONV3T.XLS";"Neto",#N/A,FALSE,"CONV3T.XLS";"UnoB",#N/A,FALSE,"CONV3T.XLS";"Bruto",#N/A,FALSE,"CONV4T.XLS";"Neto",#N/A,FALSE,"CONV4T.XLS";"UnoB",#N/A,FALSE,"CONV4T.XLS"}</definedName>
    <definedName name="cero" localSheetId="8" hidden="1">{"Bruto",#N/A,FALSE,"CONV3T.XLS";"Neto",#N/A,FALSE,"CONV3T.XLS";"UnoB",#N/A,FALSE,"CONV3T.XLS";"Bruto",#N/A,FALSE,"CONV4T.XLS";"Neto",#N/A,FALSE,"CONV4T.XLS";"UnoB",#N/A,FALSE,"CONV4T.XLS"}</definedName>
    <definedName name="cero" localSheetId="9" hidden="1">{"Bruto",#N/A,FALSE,"CONV3T.XLS";"Neto",#N/A,FALSE,"CONV3T.XLS";"UnoB",#N/A,FALSE,"CONV3T.XLS";"Bruto",#N/A,FALSE,"CONV4T.XLS";"Neto",#N/A,FALSE,"CONV4T.XLS";"UnoB",#N/A,FALSE,"CONV4T.XLS"}</definedName>
    <definedName name="cero" localSheetId="10" hidden="1">{"Bruto",#N/A,FALSE,"CONV3T.XLS";"Neto",#N/A,FALSE,"CONV3T.XLS";"UnoB",#N/A,FALSE,"CONV3T.XLS";"Bruto",#N/A,FALSE,"CONV4T.XLS";"Neto",#N/A,FALSE,"CONV4T.XLS";"UnoB",#N/A,FALSE,"CONV4T.XLS"}</definedName>
    <definedName name="cero" hidden="1">{"Bruto",#N/A,FALSE,"CONV3T.XLS";"Neto",#N/A,FALSE,"CONV3T.XLS";"UnoB",#N/A,FALSE,"CONV3T.XLS";"Bruto",#N/A,FALSE,"CONV4T.XLS";"Neto",#N/A,FALSE,"CONV4T.XLS";"UnoB",#N/A,FALSE,"CONV4T.XLS"}</definedName>
    <definedName name="CicenyAduanas" localSheetId="2">#REF!</definedName>
    <definedName name="CicenyAduanas" localSheetId="4">#REF!</definedName>
    <definedName name="CicenyAduanas" localSheetId="5">#REF!</definedName>
    <definedName name="CicenyAduanas" localSheetId="7">#REF!</definedName>
    <definedName name="CicenyAduanas" localSheetId="8">#REF!</definedName>
    <definedName name="CicenyAduanas" localSheetId="9">#REF!</definedName>
    <definedName name="CicenyAduanas" localSheetId="10">#REF!</definedName>
    <definedName name="CicenyAduanas">#REF!</definedName>
    <definedName name="Cifras_Control" localSheetId="2">#REF!</definedName>
    <definedName name="Cifras_Control" localSheetId="4">#REF!</definedName>
    <definedName name="Cifras_Control" localSheetId="5">#REF!</definedName>
    <definedName name="Cifras_Control" localSheetId="7">#REF!</definedName>
    <definedName name="Cifras_Control" localSheetId="8">#REF!</definedName>
    <definedName name="Cifras_Control" localSheetId="9">#REF!</definedName>
    <definedName name="Cifras_Control" localSheetId="10">#REF!</definedName>
    <definedName name="Cifras_Control">#REF!</definedName>
    <definedName name="claseco" localSheetId="2">#REF!</definedName>
    <definedName name="claseco" localSheetId="4">#REF!</definedName>
    <definedName name="claseco" localSheetId="5">#REF!</definedName>
    <definedName name="claseco" localSheetId="7">#REF!</definedName>
    <definedName name="claseco" localSheetId="8">#REF!</definedName>
    <definedName name="claseco" localSheetId="9">#REF!</definedName>
    <definedName name="claseco" localSheetId="10">#REF!</definedName>
    <definedName name="claseco">#REF!</definedName>
    <definedName name="cmllvc198" localSheetId="2">#REF!</definedName>
    <definedName name="cmllvc198" localSheetId="4">#REF!</definedName>
    <definedName name="cmllvc198" localSheetId="5">#REF!</definedName>
    <definedName name="cmllvc198" localSheetId="7">#REF!</definedName>
    <definedName name="cmllvc198" localSheetId="8">#REF!</definedName>
    <definedName name="cmllvc198" localSheetId="9">#REF!</definedName>
    <definedName name="cmllvc198" localSheetId="10">#REF!</definedName>
    <definedName name="cmllvc198">#REF!</definedName>
    <definedName name="cmllvc298ieps" localSheetId="2">#REF!</definedName>
    <definedName name="cmllvc298ieps" localSheetId="4">#REF!</definedName>
    <definedName name="cmllvc298ieps" localSheetId="5">#REF!</definedName>
    <definedName name="cmllvc298ieps" localSheetId="7">#REF!</definedName>
    <definedName name="cmllvc298ieps" localSheetId="8">#REF!</definedName>
    <definedName name="cmllvc298ieps" localSheetId="9">#REF!</definedName>
    <definedName name="cmllvc298ieps" localSheetId="10">#REF!</definedName>
    <definedName name="cmllvc298ieps">#REF!</definedName>
    <definedName name="cmllvp198" localSheetId="2">#REF!</definedName>
    <definedName name="cmllvp198" localSheetId="4">#REF!</definedName>
    <definedName name="cmllvp198" localSheetId="5">#REF!</definedName>
    <definedName name="cmllvp198" localSheetId="7">#REF!</definedName>
    <definedName name="cmllvp198" localSheetId="8">#REF!</definedName>
    <definedName name="cmllvp198" localSheetId="9">#REF!</definedName>
    <definedName name="cmllvp198" localSheetId="10">#REF!</definedName>
    <definedName name="cmllvp198">#REF!</definedName>
    <definedName name="cmllvp199" localSheetId="2">#REF!</definedName>
    <definedName name="cmllvp199" localSheetId="4">#REF!</definedName>
    <definedName name="cmllvp199" localSheetId="5">#REF!</definedName>
    <definedName name="cmllvp199" localSheetId="7">#REF!</definedName>
    <definedName name="cmllvp199" localSheetId="8">#REF!</definedName>
    <definedName name="cmllvp199" localSheetId="9">#REF!</definedName>
    <definedName name="cmllvp199" localSheetId="10">#REF!</definedName>
    <definedName name="cmllvp199">#REF!</definedName>
    <definedName name="cmllvp298ieps" localSheetId="2">#REF!</definedName>
    <definedName name="cmllvp298ieps" localSheetId="4">#REF!</definedName>
    <definedName name="cmllvp298ieps" localSheetId="5">#REF!</definedName>
    <definedName name="cmllvp298ieps" localSheetId="7">#REF!</definedName>
    <definedName name="cmllvp298ieps" localSheetId="8">#REF!</definedName>
    <definedName name="cmllvp298ieps" localSheetId="9">#REF!</definedName>
    <definedName name="cmllvp298ieps" localSheetId="10">#REF!</definedName>
    <definedName name="cmllvp298ieps">#REF!</definedName>
    <definedName name="cmllvp299ieps" localSheetId="2">#REF!</definedName>
    <definedName name="cmllvp299ieps" localSheetId="4">#REF!</definedName>
    <definedName name="cmllvp299ieps" localSheetId="5">#REF!</definedName>
    <definedName name="cmllvp299ieps" localSheetId="7">#REF!</definedName>
    <definedName name="cmllvp299ieps" localSheetId="8">#REF!</definedName>
    <definedName name="cmllvp299ieps" localSheetId="9">#REF!</definedName>
    <definedName name="cmllvp299ieps" localSheetId="10">#REF!</definedName>
    <definedName name="cmllvp299ieps">#REF!</definedName>
    <definedName name="cmlvc198" localSheetId="2">#REF!</definedName>
    <definedName name="cmlvc198" localSheetId="4">#REF!</definedName>
    <definedName name="cmlvc198" localSheetId="5">#REF!</definedName>
    <definedName name="cmlvc198" localSheetId="7">#REF!</definedName>
    <definedName name="cmlvc198" localSheetId="8">#REF!</definedName>
    <definedName name="cmlvc198" localSheetId="9">#REF!</definedName>
    <definedName name="cmlvc198" localSheetId="10">#REF!</definedName>
    <definedName name="cmlvc198">#REF!</definedName>
    <definedName name="cmlvc298ieps" localSheetId="2">#REF!</definedName>
    <definedName name="cmlvc298ieps" localSheetId="4">#REF!</definedName>
    <definedName name="cmlvc298ieps" localSheetId="5">#REF!</definedName>
    <definedName name="cmlvc298ieps" localSheetId="7">#REF!</definedName>
    <definedName name="cmlvc298ieps" localSheetId="8">#REF!</definedName>
    <definedName name="cmlvc298ieps" localSheetId="9">#REF!</definedName>
    <definedName name="cmlvc298ieps" localSheetId="10">#REF!</definedName>
    <definedName name="cmlvc298ieps">#REF!</definedName>
    <definedName name="cmlvp198" localSheetId="2">#REF!</definedName>
    <definedName name="cmlvp198" localSheetId="4">#REF!</definedName>
    <definedName name="cmlvp198" localSheetId="5">#REF!</definedName>
    <definedName name="cmlvp198" localSheetId="7">#REF!</definedName>
    <definedName name="cmlvp198" localSheetId="8">#REF!</definedName>
    <definedName name="cmlvp198" localSheetId="9">#REF!</definedName>
    <definedName name="cmlvp198" localSheetId="10">#REF!</definedName>
    <definedName name="cmlvp198">#REF!</definedName>
    <definedName name="cmlvp199" localSheetId="2">#REF!</definedName>
    <definedName name="cmlvp199" localSheetId="4">#REF!</definedName>
    <definedName name="cmlvp199" localSheetId="5">#REF!</definedName>
    <definedName name="cmlvp199" localSheetId="7">#REF!</definedName>
    <definedName name="cmlvp199" localSheetId="8">#REF!</definedName>
    <definedName name="cmlvp199" localSheetId="9">#REF!</definedName>
    <definedName name="cmlvp199" localSheetId="10">#REF!</definedName>
    <definedName name="cmlvp199">#REF!</definedName>
    <definedName name="cmlvp298ieps" localSheetId="2">#REF!</definedName>
    <definedName name="cmlvp298ieps" localSheetId="4">#REF!</definedName>
    <definedName name="cmlvp298ieps" localSheetId="5">#REF!</definedName>
    <definedName name="cmlvp298ieps" localSheetId="7">#REF!</definedName>
    <definedName name="cmlvp298ieps" localSheetId="8">#REF!</definedName>
    <definedName name="cmlvp298ieps" localSheetId="9">#REF!</definedName>
    <definedName name="cmlvp298ieps" localSheetId="10">#REF!</definedName>
    <definedName name="cmlvp298ieps">#REF!</definedName>
    <definedName name="cmlvp299ieps" localSheetId="2">#REF!</definedName>
    <definedName name="cmlvp299ieps" localSheetId="4">#REF!</definedName>
    <definedName name="cmlvp299ieps" localSheetId="5">#REF!</definedName>
    <definedName name="cmlvp299ieps" localSheetId="7">#REF!</definedName>
    <definedName name="cmlvp299ieps" localSheetId="8">#REF!</definedName>
    <definedName name="cmlvp299ieps" localSheetId="9">#REF!</definedName>
    <definedName name="cmlvp299ieps" localSheetId="10">#REF!</definedName>
    <definedName name="cmlvp299ieps">#REF!</definedName>
    <definedName name="CONA96" localSheetId="2">#REF!</definedName>
    <definedName name="CONA96" localSheetId="4">#REF!</definedName>
    <definedName name="CONA96" localSheetId="5">#REF!</definedName>
    <definedName name="CONA96" localSheetId="7">#REF!</definedName>
    <definedName name="CONA96" localSheetId="8">#REF!</definedName>
    <definedName name="CONA96" localSheetId="9">#REF!</definedName>
    <definedName name="CONA96" localSheetId="10">#REF!</definedName>
    <definedName name="CONA96">#REF!</definedName>
    <definedName name="copia_Clas_Admva" localSheetId="2">#REF!</definedName>
    <definedName name="copia_Clas_Admva" localSheetId="4">#REF!</definedName>
    <definedName name="copia_Clas_Admva" localSheetId="5">#REF!</definedName>
    <definedName name="copia_Clas_Admva" localSheetId="7">#REF!</definedName>
    <definedName name="copia_Clas_Admva" localSheetId="8">#REF!</definedName>
    <definedName name="copia_Clas_Admva" localSheetId="9">#REF!</definedName>
    <definedName name="copia_Clas_Admva" localSheetId="10">#REF!</definedName>
    <definedName name="copia_Clas_Admva">#REF!</definedName>
    <definedName name="copia_Clas_Fun" localSheetId="2">#REF!</definedName>
    <definedName name="copia_Clas_Fun" localSheetId="4">#REF!</definedName>
    <definedName name="copia_Clas_Fun" localSheetId="5">#REF!</definedName>
    <definedName name="copia_Clas_Fun" localSheetId="7">#REF!</definedName>
    <definedName name="copia_Clas_Fun" localSheetId="8">#REF!</definedName>
    <definedName name="copia_Clas_Fun" localSheetId="9">#REF!</definedName>
    <definedName name="copia_Clas_Fun" localSheetId="10">#REF!</definedName>
    <definedName name="copia_Clas_Fun">#REF!</definedName>
    <definedName name="copia_Doble_Consolid" localSheetId="2">#REF!</definedName>
    <definedName name="copia_Doble_Consolid" localSheetId="4">#REF!</definedName>
    <definedName name="copia_Doble_Consolid" localSheetId="5">#REF!</definedName>
    <definedName name="copia_Doble_Consolid" localSheetId="7">#REF!</definedName>
    <definedName name="copia_Doble_Consolid" localSheetId="8">#REF!</definedName>
    <definedName name="copia_Doble_Consolid" localSheetId="9">#REF!</definedName>
    <definedName name="copia_Doble_Consolid" localSheetId="10">#REF!</definedName>
    <definedName name="copia_Doble_Consolid">#REF!</definedName>
    <definedName name="copia_Doble_OECPD" localSheetId="2">#REF!</definedName>
    <definedName name="copia_Doble_OECPD" localSheetId="4">#REF!</definedName>
    <definedName name="copia_Doble_OECPD" localSheetId="5">#REF!</definedName>
    <definedName name="copia_Doble_OECPD" localSheetId="7">#REF!</definedName>
    <definedName name="copia_Doble_OECPD" localSheetId="8">#REF!</definedName>
    <definedName name="copia_Doble_OECPD" localSheetId="9">#REF!</definedName>
    <definedName name="copia_Doble_OECPD" localSheetId="10">#REF!</definedName>
    <definedName name="copia_Doble_OECPD">#REF!</definedName>
    <definedName name="copia_Doble_RAutonyAPC" localSheetId="2">#REF!</definedName>
    <definedName name="copia_Doble_RAutonyAPC" localSheetId="4">#REF!</definedName>
    <definedName name="copia_Doble_RAutonyAPC" localSheetId="5">#REF!</definedName>
    <definedName name="copia_Doble_RAutonyAPC" localSheetId="7">#REF!</definedName>
    <definedName name="copia_Doble_RAutonyAPC" localSheetId="8">#REF!</definedName>
    <definedName name="copia_Doble_RAutonyAPC" localSheetId="9">#REF!</definedName>
    <definedName name="copia_Doble_RAutonyAPC" localSheetId="10">#REF!</definedName>
    <definedName name="copia_Doble_RAutonyAPC">#REF!</definedName>
    <definedName name="copia_Gto_Federal" localSheetId="2">#REF!</definedName>
    <definedName name="copia_Gto_Federal" localSheetId="4">#REF!</definedName>
    <definedName name="copia_Gto_Federal" localSheetId="5">#REF!</definedName>
    <definedName name="copia_Gto_Federal" localSheetId="7">#REF!</definedName>
    <definedName name="copia_Gto_Federal" localSheetId="8">#REF!</definedName>
    <definedName name="copia_Gto_Federal" localSheetId="9">#REF!</definedName>
    <definedName name="copia_Gto_Federal" localSheetId="10">#REF!</definedName>
    <definedName name="copia_Gto_Federal">#REF!</definedName>
    <definedName name="copia_Gto_Neto" localSheetId="2">#REF!</definedName>
    <definedName name="copia_Gto_Neto" localSheetId="4">#REF!</definedName>
    <definedName name="copia_Gto_Neto" localSheetId="5">#REF!</definedName>
    <definedName name="copia_Gto_Neto" localSheetId="7">#REF!</definedName>
    <definedName name="copia_Gto_Neto" localSheetId="8">#REF!</definedName>
    <definedName name="copia_Gto_Neto" localSheetId="9">#REF!</definedName>
    <definedName name="copia_Gto_Neto" localSheetId="10">#REF!</definedName>
    <definedName name="copia_Gto_Neto">#REF!</definedName>
    <definedName name="copia_Ing_Pres" localSheetId="2">#REF!</definedName>
    <definedName name="copia_Ing_Pres" localSheetId="4">#REF!</definedName>
    <definedName name="copia_Ing_Pres" localSheetId="5">#REF!</definedName>
    <definedName name="copia_Ing_Pres" localSheetId="7">#REF!</definedName>
    <definedName name="copia_Ing_Pres" localSheetId="8">#REF!</definedName>
    <definedName name="copia_Ing_Pres" localSheetId="9">#REF!</definedName>
    <definedName name="copia_Ing_Pres" localSheetId="10">#REF!</definedName>
    <definedName name="copia_Ing_Pres">#REF!</definedName>
    <definedName name="cor" localSheetId="2" hidden="1">{"Bruto",#N/A,FALSE,"CONV3T.XLS";"Neto",#N/A,FALSE,"CONV3T.XLS";"UnoB",#N/A,FALSE,"CONV3T.XLS";"Bruto",#N/A,FALSE,"CONV4T.XLS";"Neto",#N/A,FALSE,"CONV4T.XLS";"UnoB",#N/A,FALSE,"CONV4T.XLS"}</definedName>
    <definedName name="cor" localSheetId="4" hidden="1">{"Bruto",#N/A,FALSE,"CONV3T.XLS";"Neto",#N/A,FALSE,"CONV3T.XLS";"UnoB",#N/A,FALSE,"CONV3T.XLS";"Bruto",#N/A,FALSE,"CONV4T.XLS";"Neto",#N/A,FALSE,"CONV4T.XLS";"UnoB",#N/A,FALSE,"CONV4T.XLS"}</definedName>
    <definedName name="cor" localSheetId="5" hidden="1">{"Bruto",#N/A,FALSE,"CONV3T.XLS";"Neto",#N/A,FALSE,"CONV3T.XLS";"UnoB",#N/A,FALSE,"CONV3T.XLS";"Bruto",#N/A,FALSE,"CONV4T.XLS";"Neto",#N/A,FALSE,"CONV4T.XLS";"UnoB",#N/A,FALSE,"CONV4T.XLS"}</definedName>
    <definedName name="cor" localSheetId="7" hidden="1">{"Bruto",#N/A,FALSE,"CONV3T.XLS";"Neto",#N/A,FALSE,"CONV3T.XLS";"UnoB",#N/A,FALSE,"CONV3T.XLS";"Bruto",#N/A,FALSE,"CONV4T.XLS";"Neto",#N/A,FALSE,"CONV4T.XLS";"UnoB",#N/A,FALSE,"CONV4T.XLS"}</definedName>
    <definedName name="cor" localSheetId="8" hidden="1">{"Bruto",#N/A,FALSE,"CONV3T.XLS";"Neto",#N/A,FALSE,"CONV3T.XLS";"UnoB",#N/A,FALSE,"CONV3T.XLS";"Bruto",#N/A,FALSE,"CONV4T.XLS";"Neto",#N/A,FALSE,"CONV4T.XLS";"UnoB",#N/A,FALSE,"CONV4T.XLS"}</definedName>
    <definedName name="cor" localSheetId="9" hidden="1">{"Bruto",#N/A,FALSE,"CONV3T.XLS";"Neto",#N/A,FALSE,"CONV3T.XLS";"UnoB",#N/A,FALSE,"CONV3T.XLS";"Bruto",#N/A,FALSE,"CONV4T.XLS";"Neto",#N/A,FALSE,"CONV4T.XLS";"UnoB",#N/A,FALSE,"CONV4T.XLS"}</definedName>
    <definedName name="cor" localSheetId="10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localSheetId="2" hidden="1">{"Bruto",#N/A,FALSE,"CONV3T.XLS";"Neto",#N/A,FALSE,"CONV3T.XLS";"UnoB",#N/A,FALSE,"CONV3T.XLS";"Bruto",#N/A,FALSE,"CONV4T.XLS";"Neto",#N/A,FALSE,"CONV4T.XLS";"UnoB",#N/A,FALSE,"CONV4T.XLS"}</definedName>
    <definedName name="cos" localSheetId="4" hidden="1">{"Bruto",#N/A,FALSE,"CONV3T.XLS";"Neto",#N/A,FALSE,"CONV3T.XLS";"UnoB",#N/A,FALSE,"CONV3T.XLS";"Bruto",#N/A,FALSE,"CONV4T.XLS";"Neto",#N/A,FALSE,"CONV4T.XLS";"UnoB",#N/A,FALSE,"CONV4T.XLS"}</definedName>
    <definedName name="cos" localSheetId="5" hidden="1">{"Bruto",#N/A,FALSE,"CONV3T.XLS";"Neto",#N/A,FALSE,"CONV3T.XLS";"UnoB",#N/A,FALSE,"CONV3T.XLS";"Bruto",#N/A,FALSE,"CONV4T.XLS";"Neto",#N/A,FALSE,"CONV4T.XLS";"UnoB",#N/A,FALSE,"CONV4T.XLS"}</definedName>
    <definedName name="cos" localSheetId="7" hidden="1">{"Bruto",#N/A,FALSE,"CONV3T.XLS";"Neto",#N/A,FALSE,"CONV3T.XLS";"UnoB",#N/A,FALSE,"CONV3T.XLS";"Bruto",#N/A,FALSE,"CONV4T.XLS";"Neto",#N/A,FALSE,"CONV4T.XLS";"UnoB",#N/A,FALSE,"CONV4T.XLS"}</definedName>
    <definedName name="cos" localSheetId="8" hidden="1">{"Bruto",#N/A,FALSE,"CONV3T.XLS";"Neto",#N/A,FALSE,"CONV3T.XLS";"UnoB",#N/A,FALSE,"CONV3T.XLS";"Bruto",#N/A,FALSE,"CONV4T.XLS";"Neto",#N/A,FALSE,"CONV4T.XLS";"UnoB",#N/A,FALSE,"CONV4T.XLS"}</definedName>
    <definedName name="cos" localSheetId="9" hidden="1">{"Bruto",#N/A,FALSE,"CONV3T.XLS";"Neto",#N/A,FALSE,"CONV3T.XLS";"UnoB",#N/A,FALSE,"CONV3T.XLS";"Bruto",#N/A,FALSE,"CONV4T.XLS";"Neto",#N/A,FALSE,"CONV4T.XLS";"UnoB",#N/A,FALSE,"CONV4T.XLS"}</definedName>
    <definedName name="cos" localSheetId="10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OSTO">#N/A</definedName>
    <definedName name="criterios23" localSheetId="2">#REF!</definedName>
    <definedName name="criterios23" localSheetId="4">#REF!</definedName>
    <definedName name="criterios23" localSheetId="5">#REF!</definedName>
    <definedName name="criterios23" localSheetId="7">#REF!</definedName>
    <definedName name="criterios23" localSheetId="8">#REF!</definedName>
    <definedName name="criterios23" localSheetId="9">#REF!</definedName>
    <definedName name="criterios23" localSheetId="10">#REF!</definedName>
    <definedName name="criterios23">#REF!</definedName>
    <definedName name="Criterios25" localSheetId="2">#REF!</definedName>
    <definedName name="Criterios25" localSheetId="4">#REF!</definedName>
    <definedName name="Criterios25" localSheetId="5">#REF!</definedName>
    <definedName name="Criterios25" localSheetId="7">#REF!</definedName>
    <definedName name="Criterios25" localSheetId="8">#REF!</definedName>
    <definedName name="Criterios25" localSheetId="9">#REF!</definedName>
    <definedName name="Criterios25" localSheetId="10">#REF!</definedName>
    <definedName name="Criterios25">#REF!</definedName>
    <definedName name="Criterios33" localSheetId="2">#REF!</definedName>
    <definedName name="Criterios33" localSheetId="4">#REF!</definedName>
    <definedName name="Criterios33" localSheetId="5">#REF!</definedName>
    <definedName name="Criterios33" localSheetId="7">#REF!</definedName>
    <definedName name="Criterios33" localSheetId="8">#REF!</definedName>
    <definedName name="Criterios33" localSheetId="9">#REF!</definedName>
    <definedName name="Criterios33" localSheetId="10">#REF!</definedName>
    <definedName name="Criterios33">#REF!</definedName>
    <definedName name="CSCSDS" localSheetId="2" hidden="1">{"Bruto",#N/A,FALSE,"CONV3T.XLS";"Neto",#N/A,FALSE,"CONV3T.XLS";"UnoB",#N/A,FALSE,"CONV3T.XLS";"Bruto",#N/A,FALSE,"CONV4T.XLS";"Neto",#N/A,FALSE,"CONV4T.XLS";"UnoB",#N/A,FALSE,"CONV4T.XLS"}</definedName>
    <definedName name="CSCSDS" localSheetId="4" hidden="1">{"Bruto",#N/A,FALSE,"CONV3T.XLS";"Neto",#N/A,FALSE,"CONV3T.XLS";"UnoB",#N/A,FALSE,"CONV3T.XLS";"Bruto",#N/A,FALSE,"CONV4T.XLS";"Neto",#N/A,FALSE,"CONV4T.XLS";"UnoB",#N/A,FALSE,"CONV4T.XLS"}</definedName>
    <definedName name="CSCSDS" localSheetId="5" hidden="1">{"Bruto",#N/A,FALSE,"CONV3T.XLS";"Neto",#N/A,FALSE,"CONV3T.XLS";"UnoB",#N/A,FALSE,"CONV3T.XLS";"Bruto",#N/A,FALSE,"CONV4T.XLS";"Neto",#N/A,FALSE,"CONV4T.XLS";"UnoB",#N/A,FALSE,"CONV4T.XLS"}</definedName>
    <definedName name="CSCSDS" localSheetId="7" hidden="1">{"Bruto",#N/A,FALSE,"CONV3T.XLS";"Neto",#N/A,FALSE,"CONV3T.XLS";"UnoB",#N/A,FALSE,"CONV3T.XLS";"Bruto",#N/A,FALSE,"CONV4T.XLS";"Neto",#N/A,FALSE,"CONV4T.XLS";"UnoB",#N/A,FALSE,"CONV4T.XLS"}</definedName>
    <definedName name="CSCSDS" localSheetId="8" hidden="1">{"Bruto",#N/A,FALSE,"CONV3T.XLS";"Neto",#N/A,FALSE,"CONV3T.XLS";"UnoB",#N/A,FALSE,"CONV3T.XLS";"Bruto",#N/A,FALSE,"CONV4T.XLS";"Neto",#N/A,FALSE,"CONV4T.XLS";"UnoB",#N/A,FALSE,"CONV4T.XLS"}</definedName>
    <definedName name="CSCSDS" localSheetId="9" hidden="1">{"Bruto",#N/A,FALSE,"CONV3T.XLS";"Neto",#N/A,FALSE,"CONV3T.XLS";"UnoB",#N/A,FALSE,"CONV3T.XLS";"Bruto",#N/A,FALSE,"CONV4T.XLS";"Neto",#N/A,FALSE,"CONV4T.XLS";"UnoB",#N/A,FALSE,"CONV4T.XLS"}</definedName>
    <definedName name="CSCSDS" localSheetId="10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cuad" localSheetId="2">#REF!</definedName>
    <definedName name="cuad" localSheetId="4">#REF!</definedName>
    <definedName name="cuad" localSheetId="5">#REF!</definedName>
    <definedName name="cuad" localSheetId="7">#REF!</definedName>
    <definedName name="cuad" localSheetId="8">#REF!</definedName>
    <definedName name="cuad" localSheetId="9">#REF!</definedName>
    <definedName name="cuad" localSheetId="10">#REF!</definedName>
    <definedName name="cuad">#REF!</definedName>
    <definedName name="CUAD179" localSheetId="2">#REF!</definedName>
    <definedName name="CUAD179" localSheetId="4">#REF!</definedName>
    <definedName name="CUAD179" localSheetId="5">#REF!</definedName>
    <definedName name="CUAD179" localSheetId="7">#REF!</definedName>
    <definedName name="CUAD179" localSheetId="8">#REF!</definedName>
    <definedName name="CUAD179" localSheetId="9">#REF!</definedName>
    <definedName name="CUAD179" localSheetId="10">#REF!</definedName>
    <definedName name="CUAD179">#REF!</definedName>
    <definedName name="CUAD179A" localSheetId="2">#REF!</definedName>
    <definedName name="CUAD179A" localSheetId="4">#REF!</definedName>
    <definedName name="CUAD179A" localSheetId="5">#REF!</definedName>
    <definedName name="CUAD179A" localSheetId="7">#REF!</definedName>
    <definedName name="CUAD179A" localSheetId="8">#REF!</definedName>
    <definedName name="CUAD179A" localSheetId="9">#REF!</definedName>
    <definedName name="CUAD179A" localSheetId="10">#REF!</definedName>
    <definedName name="CUAD179A">#REF!</definedName>
    <definedName name="CUAD180" localSheetId="2">#REF!</definedName>
    <definedName name="CUAD180" localSheetId="4">#REF!</definedName>
    <definedName name="CUAD180" localSheetId="5">#REF!</definedName>
    <definedName name="CUAD180" localSheetId="7">#REF!</definedName>
    <definedName name="CUAD180" localSheetId="8">#REF!</definedName>
    <definedName name="CUAD180" localSheetId="9">#REF!</definedName>
    <definedName name="CUAD180" localSheetId="10">#REF!</definedName>
    <definedName name="CUAD180">#REF!</definedName>
    <definedName name="Cuadro18521" localSheetId="2">#REF!</definedName>
    <definedName name="Cuadro18521" localSheetId="4">#REF!</definedName>
    <definedName name="Cuadro18521" localSheetId="5">#REF!</definedName>
    <definedName name="Cuadro18521" localSheetId="7">#REF!</definedName>
    <definedName name="Cuadro18521" localSheetId="8">#REF!</definedName>
    <definedName name="Cuadro18521" localSheetId="9">#REF!</definedName>
    <definedName name="Cuadro18521" localSheetId="10">#REF!</definedName>
    <definedName name="Cuadro18521">#REF!</definedName>
    <definedName name="Cuadro19522" localSheetId="2">#REF!</definedName>
    <definedName name="Cuadro19522" localSheetId="4">#REF!</definedName>
    <definedName name="Cuadro19522" localSheetId="5">#REF!</definedName>
    <definedName name="Cuadro19522" localSheetId="7">#REF!</definedName>
    <definedName name="Cuadro19522" localSheetId="8">#REF!</definedName>
    <definedName name="Cuadro19522" localSheetId="9">#REF!</definedName>
    <definedName name="Cuadro19522" localSheetId="10">#REF!</definedName>
    <definedName name="Cuadro19522">#REF!</definedName>
    <definedName name="cUADRO26529CR" localSheetId="2">#REF!</definedName>
    <definedName name="cUADRO26529CR" localSheetId="4">#REF!</definedName>
    <definedName name="cUADRO26529CR" localSheetId="5">#REF!</definedName>
    <definedName name="cUADRO26529CR" localSheetId="7">#REF!</definedName>
    <definedName name="cUADRO26529CR" localSheetId="8">#REF!</definedName>
    <definedName name="cUADRO26529CR" localSheetId="9">#REF!</definedName>
    <definedName name="cUADRO26529CR" localSheetId="10">#REF!</definedName>
    <definedName name="cUADRO26529CR">#REF!</definedName>
    <definedName name="Cuadro31613" localSheetId="2">#REF!</definedName>
    <definedName name="Cuadro31613" localSheetId="4">#REF!</definedName>
    <definedName name="Cuadro31613" localSheetId="5">#REF!</definedName>
    <definedName name="Cuadro31613" localSheetId="7">#REF!</definedName>
    <definedName name="Cuadro31613" localSheetId="8">#REF!</definedName>
    <definedName name="Cuadro31613" localSheetId="9">#REF!</definedName>
    <definedName name="Cuadro31613" localSheetId="10">#REF!</definedName>
    <definedName name="Cuadro31613">#REF!</definedName>
    <definedName name="Cuadro33621" localSheetId="2">#REF!</definedName>
    <definedName name="Cuadro33621" localSheetId="4">#REF!</definedName>
    <definedName name="Cuadro33621" localSheetId="5">#REF!</definedName>
    <definedName name="Cuadro33621" localSheetId="7">#REF!</definedName>
    <definedName name="Cuadro33621" localSheetId="8">#REF!</definedName>
    <definedName name="Cuadro33621" localSheetId="9">#REF!</definedName>
    <definedName name="Cuadro33621" localSheetId="10">#REF!</definedName>
    <definedName name="Cuadro33621">#REF!</definedName>
    <definedName name="Datos" localSheetId="2">#REF!</definedName>
    <definedName name="Datos" localSheetId="4">#REF!</definedName>
    <definedName name="Datos" localSheetId="5">#REF!</definedName>
    <definedName name="Datos" localSheetId="7">#REF!</definedName>
    <definedName name="Datos" localSheetId="8">#REF!</definedName>
    <definedName name="Datos" localSheetId="9">#REF!</definedName>
    <definedName name="Datos" localSheetId="10">#REF!</definedName>
    <definedName name="Datos">#REF!</definedName>
    <definedName name="Datos_08_09_ServiciosPersonales" localSheetId="2">#REF!</definedName>
    <definedName name="Datos_08_09_ServiciosPersonales" localSheetId="4">#REF!</definedName>
    <definedName name="Datos_08_09_ServiciosPersonales" localSheetId="5">#REF!</definedName>
    <definedName name="Datos_08_09_ServiciosPersonales" localSheetId="7">#REF!</definedName>
    <definedName name="Datos_08_09_ServiciosPersonales" localSheetId="8">#REF!</definedName>
    <definedName name="Datos_08_09_ServiciosPersonales" localSheetId="9">#REF!</definedName>
    <definedName name="Datos_08_09_ServiciosPersonales" localSheetId="10">#REF!</definedName>
    <definedName name="Datos_08_09_ServiciosPersonales">#REF!</definedName>
    <definedName name="Datos_Servicios_Personales" localSheetId="2">#REF!</definedName>
    <definedName name="Datos_Servicios_Personales" localSheetId="4">#REF!</definedName>
    <definedName name="Datos_Servicios_Personales" localSheetId="5">#REF!</definedName>
    <definedName name="Datos_Servicios_Personales" localSheetId="7">#REF!</definedName>
    <definedName name="Datos_Servicios_Personales" localSheetId="8">#REF!</definedName>
    <definedName name="Datos_Servicios_Personales" localSheetId="9">#REF!</definedName>
    <definedName name="Datos_Servicios_Personales" localSheetId="10">#REF!</definedName>
    <definedName name="Datos_Servicios_Personales">#REF!</definedName>
    <definedName name="datosb" localSheetId="2">#REF!</definedName>
    <definedName name="datosb" localSheetId="4">#REF!</definedName>
    <definedName name="datosb" localSheetId="5">#REF!</definedName>
    <definedName name="datosb" localSheetId="7">#REF!</definedName>
    <definedName name="datosb" localSheetId="8">#REF!</definedName>
    <definedName name="datosb" localSheetId="9">#REF!</definedName>
    <definedName name="datosb" localSheetId="10">#REF!</definedName>
    <definedName name="datosb">#REF!</definedName>
    <definedName name="DatosEconomica" localSheetId="2">#REF!</definedName>
    <definedName name="DatosEconomica" localSheetId="4">#REF!</definedName>
    <definedName name="DatosEconomica" localSheetId="5">#REF!</definedName>
    <definedName name="DatosEconomica" localSheetId="7">#REF!</definedName>
    <definedName name="DatosEconomica" localSheetId="8">#REF!</definedName>
    <definedName name="DatosEconomica" localSheetId="9">#REF!</definedName>
    <definedName name="DatosEconomica" localSheetId="10">#REF!</definedName>
    <definedName name="DatosEconomica">#REF!</definedName>
    <definedName name="DatosGrupoyModPp" localSheetId="2">#REF!</definedName>
    <definedName name="DatosGrupoyModPp" localSheetId="4">#REF!</definedName>
    <definedName name="DatosGrupoyModPp" localSheetId="5">#REF!</definedName>
    <definedName name="DatosGrupoyModPp" localSheetId="7">#REF!</definedName>
    <definedName name="DatosGrupoyModPp" localSheetId="8">#REF!</definedName>
    <definedName name="DatosGrupoyModPp" localSheetId="9">#REF!</definedName>
    <definedName name="DatosGrupoyModPp" localSheetId="10">#REF!</definedName>
    <definedName name="DatosGrupoyModPp">#REF!</definedName>
    <definedName name="DatosporProgPresupuestario" localSheetId="2">#REF!</definedName>
    <definedName name="DatosporProgPresupuestario" localSheetId="4">#REF!</definedName>
    <definedName name="DatosporProgPresupuestario" localSheetId="5">#REF!</definedName>
    <definedName name="DatosporProgPresupuestario" localSheetId="7">#REF!</definedName>
    <definedName name="DatosporProgPresupuestario" localSheetId="8">#REF!</definedName>
    <definedName name="DatosporProgPresupuestario" localSheetId="9">#REF!</definedName>
    <definedName name="DatosporProgPresupuestario" localSheetId="10">#REF!</definedName>
    <definedName name="DatosporProgPresupuestario">#REF!</definedName>
    <definedName name="DatosRamoFunción" localSheetId="2">#REF!</definedName>
    <definedName name="DatosRamoFunción" localSheetId="4">#REF!</definedName>
    <definedName name="DatosRamoFunción" localSheetId="5">#REF!</definedName>
    <definedName name="DatosRamoFunción" localSheetId="7">#REF!</definedName>
    <definedName name="DatosRamoFunción" localSheetId="8">#REF!</definedName>
    <definedName name="DatosRamoFunción" localSheetId="9">#REF!</definedName>
    <definedName name="DatosRamoFunción" localSheetId="10">#REF!</definedName>
    <definedName name="DatosRamoFunción">#REF!</definedName>
    <definedName name="DatosRamoUR" localSheetId="2">#REF!</definedName>
    <definedName name="DatosRamoUR" localSheetId="4">#REF!</definedName>
    <definedName name="DatosRamoUR" localSheetId="5">#REF!</definedName>
    <definedName name="DatosRamoUR" localSheetId="7">#REF!</definedName>
    <definedName name="DatosRamoUR" localSheetId="8">#REF!</definedName>
    <definedName name="DatosRamoUR" localSheetId="9">#REF!</definedName>
    <definedName name="DatosRamoUR" localSheetId="10">#REF!</definedName>
    <definedName name="DatosRamoUR">#REF!</definedName>
    <definedName name="DCXCZXCZXCXCZ" localSheetId="2" hidden="1">{"Bruto",#N/A,FALSE,"CONV3T.XLS";"Neto",#N/A,FALSE,"CONV3T.XLS";"UnoB",#N/A,FALSE,"CONV3T.XLS";"Bruto",#N/A,FALSE,"CONV4T.XLS";"Neto",#N/A,FALSE,"CONV4T.XLS";"UnoB",#N/A,FALSE,"CONV4T.XLS"}</definedName>
    <definedName name="DCXCZXCZXCXCZ" localSheetId="4" hidden="1">{"Bruto",#N/A,FALSE,"CONV3T.XLS";"Neto",#N/A,FALSE,"CONV3T.XLS";"UnoB",#N/A,FALSE,"CONV3T.XLS";"Bruto",#N/A,FALSE,"CONV4T.XLS";"Neto",#N/A,FALSE,"CONV4T.XLS";"UnoB",#N/A,FALSE,"CONV4T.XLS"}</definedName>
    <definedName name="DCXCZXCZXCXCZ" localSheetId="5" hidden="1">{"Bruto",#N/A,FALSE,"CONV3T.XLS";"Neto",#N/A,FALSE,"CONV3T.XLS";"UnoB",#N/A,FALSE,"CONV3T.XLS";"Bruto",#N/A,FALSE,"CONV4T.XLS";"Neto",#N/A,FALSE,"CONV4T.XLS";"UnoB",#N/A,FALSE,"CONV4T.XLS"}</definedName>
    <definedName name="DCXCZXCZXCXCZ" localSheetId="7" hidden="1">{"Bruto",#N/A,FALSE,"CONV3T.XLS";"Neto",#N/A,FALSE,"CONV3T.XLS";"UnoB",#N/A,FALSE,"CONV3T.XLS";"Bruto",#N/A,FALSE,"CONV4T.XLS";"Neto",#N/A,FALSE,"CONV4T.XLS";"UnoB",#N/A,FALSE,"CONV4T.XLS"}</definedName>
    <definedName name="DCXCZXCZXCXCZ" localSheetId="8" hidden="1">{"Bruto",#N/A,FALSE,"CONV3T.XLS";"Neto",#N/A,FALSE,"CONV3T.XLS";"UnoB",#N/A,FALSE,"CONV3T.XLS";"Bruto",#N/A,FALSE,"CONV4T.XLS";"Neto",#N/A,FALSE,"CONV4T.XLS";"UnoB",#N/A,FALSE,"CONV4T.XLS"}</definedName>
    <definedName name="DCXCZXCZXCXCZ" localSheetId="9" hidden="1">{"Bruto",#N/A,FALSE,"CONV3T.XLS";"Neto",#N/A,FALSE,"CONV3T.XLS";"UnoB",#N/A,FALSE,"CONV3T.XLS";"Bruto",#N/A,FALSE,"CONV4T.XLS";"Neto",#N/A,FALSE,"CONV4T.XLS";"UnoB",#N/A,FALSE,"CONV4T.XLS"}</definedName>
    <definedName name="DCXCZXCZXCXCZ" localSheetId="10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dddd" localSheetId="2">#REF!</definedName>
    <definedName name="dddd" localSheetId="4">#REF!</definedName>
    <definedName name="dddd" localSheetId="5">#REF!</definedName>
    <definedName name="dddd" localSheetId="7">#REF!</definedName>
    <definedName name="dddd" localSheetId="8">#REF!</definedName>
    <definedName name="dddd" localSheetId="9">#REF!</definedName>
    <definedName name="dddd" localSheetId="10">#REF!</definedName>
    <definedName name="dddd">#REF!</definedName>
    <definedName name="DEFICIT4" localSheetId="2">#REF!</definedName>
    <definedName name="DEFICIT4" localSheetId="4">#REF!</definedName>
    <definedName name="DEFICIT4" localSheetId="5">#REF!</definedName>
    <definedName name="DEFICIT4" localSheetId="7">#REF!</definedName>
    <definedName name="DEFICIT4" localSheetId="8">#REF!</definedName>
    <definedName name="DEFICIT4" localSheetId="9">#REF!</definedName>
    <definedName name="DEFICIT4" localSheetId="10">#REF!</definedName>
    <definedName name="DEFICIT4">#REF!</definedName>
    <definedName name="DIFERENCIAS">#N/A</definedName>
    <definedName name="directo" localSheetId="2">#REF!</definedName>
    <definedName name="directo" localSheetId="4">#REF!</definedName>
    <definedName name="directo" localSheetId="5">#REF!</definedName>
    <definedName name="directo" localSheetId="7">#REF!</definedName>
    <definedName name="directo" localSheetId="8">#REF!</definedName>
    <definedName name="directo" localSheetId="9">#REF!</definedName>
    <definedName name="directo" localSheetId="10">#REF!</definedName>
    <definedName name="directo">#REF!</definedName>
    <definedName name="directo03" localSheetId="2">#REF!</definedName>
    <definedName name="directo03" localSheetId="4">#REF!</definedName>
    <definedName name="directo03" localSheetId="5">#REF!</definedName>
    <definedName name="directo03" localSheetId="7">#REF!</definedName>
    <definedName name="directo03" localSheetId="8">#REF!</definedName>
    <definedName name="directo03" localSheetId="9">#REF!</definedName>
    <definedName name="directo03" localSheetId="10">#REF!</definedName>
    <definedName name="directo03">#REF!</definedName>
    <definedName name="directoc03" localSheetId="2">#REF!</definedName>
    <definedName name="directoc03" localSheetId="4">#REF!</definedName>
    <definedName name="directoc03" localSheetId="5">#REF!</definedName>
    <definedName name="directoc03" localSheetId="7">#REF!</definedName>
    <definedName name="directoc03" localSheetId="8">#REF!</definedName>
    <definedName name="directoc03" localSheetId="9">#REF!</definedName>
    <definedName name="directoc03" localSheetId="10">#REF!</definedName>
    <definedName name="directoc03">#REF!</definedName>
    <definedName name="directoppef" localSheetId="2">#REF!</definedName>
    <definedName name="directoppef" localSheetId="4">#REF!</definedName>
    <definedName name="directoppef" localSheetId="5">#REF!</definedName>
    <definedName name="directoppef" localSheetId="7">#REF!</definedName>
    <definedName name="directoppef" localSheetId="8">#REF!</definedName>
    <definedName name="directoppef" localSheetId="9">#REF!</definedName>
    <definedName name="directoppef" localSheetId="10">#REF!</definedName>
    <definedName name="directoppef">#REF!</definedName>
    <definedName name="DOS" localSheetId="2" hidden="1">{"Bruto",#N/A,FALSE,"CONV3T.XLS";"Neto",#N/A,FALSE,"CONV3T.XLS";"UnoB",#N/A,FALSE,"CONV3T.XLS";"Bruto",#N/A,FALSE,"CONV4T.XLS";"Neto",#N/A,FALSE,"CONV4T.XLS";"UnoB",#N/A,FALSE,"CONV4T.XLS"}</definedName>
    <definedName name="DOS" localSheetId="4" hidden="1">{"Bruto",#N/A,FALSE,"CONV3T.XLS";"Neto",#N/A,FALSE,"CONV3T.XLS";"UnoB",#N/A,FALSE,"CONV3T.XLS";"Bruto",#N/A,FALSE,"CONV4T.XLS";"Neto",#N/A,FALSE,"CONV4T.XLS";"UnoB",#N/A,FALSE,"CONV4T.XLS"}</definedName>
    <definedName name="DOS" localSheetId="5" hidden="1">{"Bruto",#N/A,FALSE,"CONV3T.XLS";"Neto",#N/A,FALSE,"CONV3T.XLS";"UnoB",#N/A,FALSE,"CONV3T.XLS";"Bruto",#N/A,FALSE,"CONV4T.XLS";"Neto",#N/A,FALSE,"CONV4T.XLS";"UnoB",#N/A,FALSE,"CONV4T.XLS"}</definedName>
    <definedName name="DOS" localSheetId="7" hidden="1">{"Bruto",#N/A,FALSE,"CONV3T.XLS";"Neto",#N/A,FALSE,"CONV3T.XLS";"UnoB",#N/A,FALSE,"CONV3T.XLS";"Bruto",#N/A,FALSE,"CONV4T.XLS";"Neto",#N/A,FALSE,"CONV4T.XLS";"UnoB",#N/A,FALSE,"CONV4T.XLS"}</definedName>
    <definedName name="DOS" localSheetId="8" hidden="1">{"Bruto",#N/A,FALSE,"CONV3T.XLS";"Neto",#N/A,FALSE,"CONV3T.XLS";"UnoB",#N/A,FALSE,"CONV3T.XLS";"Bruto",#N/A,FALSE,"CONV4T.XLS";"Neto",#N/A,FALSE,"CONV4T.XLS";"UnoB",#N/A,FALSE,"CONV4T.XLS"}</definedName>
    <definedName name="DOS" localSheetId="9" hidden="1">{"Bruto",#N/A,FALSE,"CONV3T.XLS";"Neto",#N/A,FALSE,"CONV3T.XLS";"UnoB",#N/A,FALSE,"CONV3T.XLS";"Bruto",#N/A,FALSE,"CONV4T.XLS";"Neto",#N/A,FALSE,"CONV4T.XLS";"UnoB",#N/A,FALSE,"CONV4T.XLS"}</definedName>
    <definedName name="DOS" localSheetId="10" hidden="1">{"Bruto",#N/A,FALSE,"CONV3T.XLS";"Neto",#N/A,FALSE,"CONV3T.XLS";"UnoB",#N/A,FALSE,"CONV3T.XLS";"Bruto",#N/A,FALSE,"CONV4T.XLS";"Neto",#N/A,FALSE,"CONV4T.XLS";"UnoB",#N/A,FALSE,"CONV4T.XLS"}</definedName>
    <definedName name="DOS" hidden="1">{"Bruto",#N/A,FALSE,"CONV3T.XLS";"Neto",#N/A,FALSE,"CONV3T.XLS";"UnoB",#N/A,FALSE,"CONV3T.XLS";"Bruto",#N/A,FALSE,"CONV4T.XLS";"Neto",#N/A,FALSE,"CONV4T.XLS";"UnoB",#N/A,FALSE,"CONV4T.XLS"}</definedName>
    <definedName name="ECOADV" localSheetId="2">#REF!</definedName>
    <definedName name="ECOADV" localSheetId="4">#REF!</definedName>
    <definedName name="ECOADV" localSheetId="5">#REF!</definedName>
    <definedName name="ECOADV" localSheetId="7">#REF!</definedName>
    <definedName name="ECOADV" localSheetId="8">#REF!</definedName>
    <definedName name="ECOADV" localSheetId="9">#REF!</definedName>
    <definedName name="ECOADV" localSheetId="10">#REF!</definedName>
    <definedName name="ECOADV">#REF!</definedName>
    <definedName name="ECOADV1" localSheetId="2">#REF!</definedName>
    <definedName name="ECOADV1" localSheetId="4">#REF!</definedName>
    <definedName name="ECOADV1" localSheetId="5">#REF!</definedName>
    <definedName name="ECOADV1" localSheetId="7">#REF!</definedName>
    <definedName name="ECOADV1" localSheetId="8">#REF!</definedName>
    <definedName name="ECOADV1" localSheetId="9">#REF!</definedName>
    <definedName name="ECOADV1" localSheetId="10">#REF!</definedName>
    <definedName name="ECOADV1">#REF!</definedName>
    <definedName name="ecpi" localSheetId="2">#REF!</definedName>
    <definedName name="ecpi" localSheetId="4">#REF!</definedName>
    <definedName name="ecpi" localSheetId="5">#REF!</definedName>
    <definedName name="ecpi" localSheetId="7">#REF!</definedName>
    <definedName name="ecpi" localSheetId="8">#REF!</definedName>
    <definedName name="ecpi" localSheetId="9">#REF!</definedName>
    <definedName name="ecpi" localSheetId="10">#REF!</definedName>
    <definedName name="ecpi">#REF!</definedName>
    <definedName name="ecpi03" localSheetId="2">#REF!</definedName>
    <definedName name="ecpi03" localSheetId="4">#REF!</definedName>
    <definedName name="ecpi03" localSheetId="5">#REF!</definedName>
    <definedName name="ecpi03" localSheetId="7">#REF!</definedName>
    <definedName name="ecpi03" localSheetId="8">#REF!</definedName>
    <definedName name="ecpi03" localSheetId="9">#REF!</definedName>
    <definedName name="ecpi03" localSheetId="10">#REF!</definedName>
    <definedName name="ecpi03">#REF!</definedName>
    <definedName name="ecpic03" localSheetId="2">#REF!</definedName>
    <definedName name="ecpic03" localSheetId="4">#REF!</definedName>
    <definedName name="ecpic03" localSheetId="5">#REF!</definedName>
    <definedName name="ecpic03" localSheetId="7">#REF!</definedName>
    <definedName name="ecpic03" localSheetId="8">#REF!</definedName>
    <definedName name="ecpic03" localSheetId="9">#REF!</definedName>
    <definedName name="ecpic03" localSheetId="10">#REF!</definedName>
    <definedName name="ecpic03">#REF!</definedName>
    <definedName name="ecpippef" localSheetId="2">#REF!</definedName>
    <definedName name="ecpippef" localSheetId="4">#REF!</definedName>
    <definedName name="ecpippef" localSheetId="5">#REF!</definedName>
    <definedName name="ecpippef" localSheetId="7">#REF!</definedName>
    <definedName name="ecpippef" localSheetId="8">#REF!</definedName>
    <definedName name="ecpippef" localSheetId="9">#REF!</definedName>
    <definedName name="ecpippef" localSheetId="10">#REF!</definedName>
    <definedName name="ecpippef">#REF!</definedName>
    <definedName name="EEE" localSheetId="2" hidden="1">{"Bruto",#N/A,FALSE,"CONV3T.XLS";"Neto",#N/A,FALSE,"CONV3T.XLS";"UnoB",#N/A,FALSE,"CONV3T.XLS";"Bruto",#N/A,FALSE,"CONV4T.XLS";"Neto",#N/A,FALSE,"CONV4T.XLS";"UnoB",#N/A,FALSE,"CONV4T.XLS"}</definedName>
    <definedName name="EEE" localSheetId="4" hidden="1">{"Bruto",#N/A,FALSE,"CONV3T.XLS";"Neto",#N/A,FALSE,"CONV3T.XLS";"UnoB",#N/A,FALSE,"CONV3T.XLS";"Bruto",#N/A,FALSE,"CONV4T.XLS";"Neto",#N/A,FALSE,"CONV4T.XLS";"UnoB",#N/A,FALSE,"CONV4T.XLS"}</definedName>
    <definedName name="EEE" localSheetId="5" hidden="1">{"Bruto",#N/A,FALSE,"CONV3T.XLS";"Neto",#N/A,FALSE,"CONV3T.XLS";"UnoB",#N/A,FALSE,"CONV3T.XLS";"Bruto",#N/A,FALSE,"CONV4T.XLS";"Neto",#N/A,FALSE,"CONV4T.XLS";"UnoB",#N/A,FALSE,"CONV4T.XLS"}</definedName>
    <definedName name="EEE" localSheetId="7" hidden="1">{"Bruto",#N/A,FALSE,"CONV3T.XLS";"Neto",#N/A,FALSE,"CONV3T.XLS";"UnoB",#N/A,FALSE,"CONV3T.XLS";"Bruto",#N/A,FALSE,"CONV4T.XLS";"Neto",#N/A,FALSE,"CONV4T.XLS";"UnoB",#N/A,FALSE,"CONV4T.XLS"}</definedName>
    <definedName name="EEE" localSheetId="8" hidden="1">{"Bruto",#N/A,FALSE,"CONV3T.XLS";"Neto",#N/A,FALSE,"CONV3T.XLS";"UnoB",#N/A,FALSE,"CONV3T.XLS";"Bruto",#N/A,FALSE,"CONV4T.XLS";"Neto",#N/A,FALSE,"CONV4T.XLS";"UnoB",#N/A,FALSE,"CONV4T.XLS"}</definedName>
    <definedName name="EEE" localSheetId="9" hidden="1">{"Bruto",#N/A,FALSE,"CONV3T.XLS";"Neto",#N/A,FALSE,"CONV3T.XLS";"UnoB",#N/A,FALSE,"CONV3T.XLS";"Bruto",#N/A,FALSE,"CONV4T.XLS";"Neto",#N/A,FALSE,"CONV4T.XLS";"UnoB",#N/A,FALSE,"CONV4T.XLS"}</definedName>
    <definedName name="EEE" localSheetId="10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localSheetId="2" hidden="1">{"Bruto",#N/A,FALSE,"CONV3T.XLS";"Neto",#N/A,FALSE,"CONV3T.XLS";"UnoB",#N/A,FALSE,"CONV3T.XLS";"Bruto",#N/A,FALSE,"CONV4T.XLS";"Neto",#N/A,FALSE,"CONV4T.XLS";"UnoB",#N/A,FALSE,"CONV4T.XLS"}</definedName>
    <definedName name="eeee2" localSheetId="4" hidden="1">{"Bruto",#N/A,FALSE,"CONV3T.XLS";"Neto",#N/A,FALSE,"CONV3T.XLS";"UnoB",#N/A,FALSE,"CONV3T.XLS";"Bruto",#N/A,FALSE,"CONV4T.XLS";"Neto",#N/A,FALSE,"CONV4T.XLS";"UnoB",#N/A,FALSE,"CONV4T.XLS"}</definedName>
    <definedName name="eeee2" localSheetId="5" hidden="1">{"Bruto",#N/A,FALSE,"CONV3T.XLS";"Neto",#N/A,FALSE,"CONV3T.XLS";"UnoB",#N/A,FALSE,"CONV3T.XLS";"Bruto",#N/A,FALSE,"CONV4T.XLS";"Neto",#N/A,FALSE,"CONV4T.XLS";"UnoB",#N/A,FALSE,"CONV4T.XLS"}</definedName>
    <definedName name="eeee2" localSheetId="7" hidden="1">{"Bruto",#N/A,FALSE,"CONV3T.XLS";"Neto",#N/A,FALSE,"CONV3T.XLS";"UnoB",#N/A,FALSE,"CONV3T.XLS";"Bruto",#N/A,FALSE,"CONV4T.XLS";"Neto",#N/A,FALSE,"CONV4T.XLS";"UnoB",#N/A,FALSE,"CONV4T.XLS"}</definedName>
    <definedName name="eeee2" localSheetId="8" hidden="1">{"Bruto",#N/A,FALSE,"CONV3T.XLS";"Neto",#N/A,FALSE,"CONV3T.XLS";"UnoB",#N/A,FALSE,"CONV3T.XLS";"Bruto",#N/A,FALSE,"CONV4T.XLS";"Neto",#N/A,FALSE,"CONV4T.XLS";"UnoB",#N/A,FALSE,"CONV4T.XLS"}</definedName>
    <definedName name="eeee2" localSheetId="9" hidden="1">{"Bruto",#N/A,FALSE,"CONV3T.XLS";"Neto",#N/A,FALSE,"CONV3T.XLS";"UnoB",#N/A,FALSE,"CONV3T.XLS";"Bruto",#N/A,FALSE,"CONV4T.XLS";"Neto",#N/A,FALSE,"CONV4T.XLS";"UnoB",#N/A,FALSE,"CONV4T.XLS"}</definedName>
    <definedName name="eeee2" localSheetId="10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localSheetId="2" hidden="1">{"Bruto",#N/A,FALSE,"CONV3T.XLS";"Neto",#N/A,FALSE,"CONV3T.XLS";"UnoB",#N/A,FALSE,"CONV3T.XLS";"Bruto",#N/A,FALSE,"CONV4T.XLS";"Neto",#N/A,FALSE,"CONV4T.XLS";"UnoB",#N/A,FALSE,"CONV4T.XLS"}</definedName>
    <definedName name="EEEEE" localSheetId="4" hidden="1">{"Bruto",#N/A,FALSE,"CONV3T.XLS";"Neto",#N/A,FALSE,"CONV3T.XLS";"UnoB",#N/A,FALSE,"CONV3T.XLS";"Bruto",#N/A,FALSE,"CONV4T.XLS";"Neto",#N/A,FALSE,"CONV4T.XLS";"UnoB",#N/A,FALSE,"CONV4T.XLS"}</definedName>
    <definedName name="EEEEE" localSheetId="5" hidden="1">{"Bruto",#N/A,FALSE,"CONV3T.XLS";"Neto",#N/A,FALSE,"CONV3T.XLS";"UnoB",#N/A,FALSE,"CONV3T.XLS";"Bruto",#N/A,FALSE,"CONV4T.XLS";"Neto",#N/A,FALSE,"CONV4T.XLS";"UnoB",#N/A,FALSE,"CONV4T.XLS"}</definedName>
    <definedName name="EEEEE" localSheetId="7" hidden="1">{"Bruto",#N/A,FALSE,"CONV3T.XLS";"Neto",#N/A,FALSE,"CONV3T.XLS";"UnoB",#N/A,FALSE,"CONV3T.XLS";"Bruto",#N/A,FALSE,"CONV4T.XLS";"Neto",#N/A,FALSE,"CONV4T.XLS";"UnoB",#N/A,FALSE,"CONV4T.XLS"}</definedName>
    <definedName name="EEEEE" localSheetId="8" hidden="1">{"Bruto",#N/A,FALSE,"CONV3T.XLS";"Neto",#N/A,FALSE,"CONV3T.XLS";"UnoB",#N/A,FALSE,"CONV3T.XLS";"Bruto",#N/A,FALSE,"CONV4T.XLS";"Neto",#N/A,FALSE,"CONV4T.XLS";"UnoB",#N/A,FALSE,"CONV4T.XLS"}</definedName>
    <definedName name="EEEEE" localSheetId="9" hidden="1">{"Bruto",#N/A,FALSE,"CONV3T.XLS";"Neto",#N/A,FALSE,"CONV3T.XLS";"UnoB",#N/A,FALSE,"CONV3T.XLS";"Bruto",#N/A,FALSE,"CONV4T.XLS";"Neto",#N/A,FALSE,"CONV4T.XLS";"UnoB",#N/A,FALSE,"CONV4T.XLS"}</definedName>
    <definedName name="EEEEE" localSheetId="10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localSheetId="2" hidden="1">{"Bruto",#N/A,FALSE,"CONV3T.XLS";"Neto",#N/A,FALSE,"CONV3T.XLS";"UnoB",#N/A,FALSE,"CONV3T.XLS";"Bruto",#N/A,FALSE,"CONV4T.XLS";"Neto",#N/A,FALSE,"CONV4T.XLS";"UnoB",#N/A,FALSE,"CONV4T.XLS"}</definedName>
    <definedName name="EEEEEEEEEEE" localSheetId="4" hidden="1">{"Bruto",#N/A,FALSE,"CONV3T.XLS";"Neto",#N/A,FALSE,"CONV3T.XLS";"UnoB",#N/A,FALSE,"CONV3T.XLS";"Bruto",#N/A,FALSE,"CONV4T.XLS";"Neto",#N/A,FALSE,"CONV4T.XLS";"UnoB",#N/A,FALSE,"CONV4T.XLS"}</definedName>
    <definedName name="EEEEEEEEEEE" localSheetId="5" hidden="1">{"Bruto",#N/A,FALSE,"CONV3T.XLS";"Neto",#N/A,FALSE,"CONV3T.XLS";"UnoB",#N/A,FALSE,"CONV3T.XLS";"Bruto",#N/A,FALSE,"CONV4T.XLS";"Neto",#N/A,FALSE,"CONV4T.XLS";"UnoB",#N/A,FALSE,"CONV4T.XLS"}</definedName>
    <definedName name="EEEEEEEEEEE" localSheetId="7" hidden="1">{"Bruto",#N/A,FALSE,"CONV3T.XLS";"Neto",#N/A,FALSE,"CONV3T.XLS";"UnoB",#N/A,FALSE,"CONV3T.XLS";"Bruto",#N/A,FALSE,"CONV4T.XLS";"Neto",#N/A,FALSE,"CONV4T.XLS";"UnoB",#N/A,FALSE,"CONV4T.XLS"}</definedName>
    <definedName name="EEEEEEEEEEE" localSheetId="8" hidden="1">{"Bruto",#N/A,FALSE,"CONV3T.XLS";"Neto",#N/A,FALSE,"CONV3T.XLS";"UnoB",#N/A,FALSE,"CONV3T.XLS";"Bruto",#N/A,FALSE,"CONV4T.XLS";"Neto",#N/A,FALSE,"CONV4T.XLS";"UnoB",#N/A,FALSE,"CONV4T.XLS"}</definedName>
    <definedName name="EEEEEEEEEEE" localSheetId="9" hidden="1">{"Bruto",#N/A,FALSE,"CONV3T.XLS";"Neto",#N/A,FALSE,"CONV3T.XLS";"UnoB",#N/A,FALSE,"CONV3T.XLS";"Bruto",#N/A,FALSE,"CONV4T.XLS";"Neto",#N/A,FALSE,"CONV4T.XLS";"UnoB",#N/A,FALSE,"CONV4T.XLS"}</definedName>
    <definedName name="EEEEEEEEEEE" localSheetId="10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localSheetId="2" hidden="1">{"Bruto",#N/A,FALSE,"CONV3T.XLS";"Neto",#N/A,FALSE,"CONV3T.XLS";"UnoB",#N/A,FALSE,"CONV3T.XLS";"Bruto",#N/A,FALSE,"CONV4T.XLS";"Neto",#N/A,FALSE,"CONV4T.XLS";"UnoB",#N/A,FALSE,"CONV4T.XLS"}</definedName>
    <definedName name="eeww" localSheetId="4" hidden="1">{"Bruto",#N/A,FALSE,"CONV3T.XLS";"Neto",#N/A,FALSE,"CONV3T.XLS";"UnoB",#N/A,FALSE,"CONV3T.XLS";"Bruto",#N/A,FALSE,"CONV4T.XLS";"Neto",#N/A,FALSE,"CONV4T.XLS";"UnoB",#N/A,FALSE,"CONV4T.XLS"}</definedName>
    <definedName name="eeww" localSheetId="5" hidden="1">{"Bruto",#N/A,FALSE,"CONV3T.XLS";"Neto",#N/A,FALSE,"CONV3T.XLS";"UnoB",#N/A,FALSE,"CONV3T.XLS";"Bruto",#N/A,FALSE,"CONV4T.XLS";"Neto",#N/A,FALSE,"CONV4T.XLS";"UnoB",#N/A,FALSE,"CONV4T.XLS"}</definedName>
    <definedName name="eeww" localSheetId="7" hidden="1">{"Bruto",#N/A,FALSE,"CONV3T.XLS";"Neto",#N/A,FALSE,"CONV3T.XLS";"UnoB",#N/A,FALSE,"CONV3T.XLS";"Bruto",#N/A,FALSE,"CONV4T.XLS";"Neto",#N/A,FALSE,"CONV4T.XLS";"UnoB",#N/A,FALSE,"CONV4T.XLS"}</definedName>
    <definedName name="eeww" localSheetId="8" hidden="1">{"Bruto",#N/A,FALSE,"CONV3T.XLS";"Neto",#N/A,FALSE,"CONV3T.XLS";"UnoB",#N/A,FALSE,"CONV3T.XLS";"Bruto",#N/A,FALSE,"CONV4T.XLS";"Neto",#N/A,FALSE,"CONV4T.XLS";"UnoB",#N/A,FALSE,"CONV4T.XLS"}</definedName>
    <definedName name="eeww" localSheetId="9" hidden="1">{"Bruto",#N/A,FALSE,"CONV3T.XLS";"Neto",#N/A,FALSE,"CONV3T.XLS";"UnoB",#N/A,FALSE,"CONV3T.XLS";"Bruto",#N/A,FALSE,"CONV4T.XLS";"Neto",#N/A,FALSE,"CONV4T.XLS";"UnoB",#N/A,FALSE,"CONV4T.XLS"}</definedName>
    <definedName name="eeww" localSheetId="10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JEMP" localSheetId="2" hidden="1">{"Bruto",#N/A,FALSE,"CONV3T.XLS";"Neto",#N/A,FALSE,"CONV3T.XLS";"UnoB",#N/A,FALSE,"CONV3T.XLS";"Bruto",#N/A,FALSE,"CONV4T.XLS";"Neto",#N/A,FALSE,"CONV4T.XLS";"UnoB",#N/A,FALSE,"CONV4T.XLS"}</definedName>
    <definedName name="EJEMP" localSheetId="4" hidden="1">{"Bruto",#N/A,FALSE,"CONV3T.XLS";"Neto",#N/A,FALSE,"CONV3T.XLS";"UnoB",#N/A,FALSE,"CONV3T.XLS";"Bruto",#N/A,FALSE,"CONV4T.XLS";"Neto",#N/A,FALSE,"CONV4T.XLS";"UnoB",#N/A,FALSE,"CONV4T.XLS"}</definedName>
    <definedName name="EJEMP" localSheetId="5" hidden="1">{"Bruto",#N/A,FALSE,"CONV3T.XLS";"Neto",#N/A,FALSE,"CONV3T.XLS";"UnoB",#N/A,FALSE,"CONV3T.XLS";"Bruto",#N/A,FALSE,"CONV4T.XLS";"Neto",#N/A,FALSE,"CONV4T.XLS";"UnoB",#N/A,FALSE,"CONV4T.XLS"}</definedName>
    <definedName name="EJEMP" localSheetId="7" hidden="1">{"Bruto",#N/A,FALSE,"CONV3T.XLS";"Neto",#N/A,FALSE,"CONV3T.XLS";"UnoB",#N/A,FALSE,"CONV3T.XLS";"Bruto",#N/A,FALSE,"CONV4T.XLS";"Neto",#N/A,FALSE,"CONV4T.XLS";"UnoB",#N/A,FALSE,"CONV4T.XLS"}</definedName>
    <definedName name="EJEMP" localSheetId="8" hidden="1">{"Bruto",#N/A,FALSE,"CONV3T.XLS";"Neto",#N/A,FALSE,"CONV3T.XLS";"UnoB",#N/A,FALSE,"CONV3T.XLS";"Bruto",#N/A,FALSE,"CONV4T.XLS";"Neto",#N/A,FALSE,"CONV4T.XLS";"UnoB",#N/A,FALSE,"CONV4T.XLS"}</definedName>
    <definedName name="EJEMP" localSheetId="9" hidden="1">{"Bruto",#N/A,FALSE,"CONV3T.XLS";"Neto",#N/A,FALSE,"CONV3T.XLS";"UnoB",#N/A,FALSE,"CONV3T.XLS";"Bruto",#N/A,FALSE,"CONV4T.XLS";"Neto",#N/A,FALSE,"CONV4T.XLS";"UnoB",#N/A,FALSE,"CONV4T.XLS"}</definedName>
    <definedName name="EJEMP" localSheetId="10" hidden="1">{"Bruto",#N/A,FALSE,"CONV3T.XLS";"Neto",#N/A,FALSE,"CONV3T.XLS";"UnoB",#N/A,FALSE,"CONV3T.XLS";"Bruto",#N/A,FALSE,"CONV4T.XLS";"Neto",#N/A,FALSE,"CONV4T.XLS";"UnoB",#N/A,FALSE,"CONV4T.XLS"}</definedName>
    <definedName name="EJEMP" hidden="1">{"Bruto",#N/A,FALSE,"CONV3T.XLS";"Neto",#N/A,FALSE,"CONV3T.XLS";"UnoB",#N/A,FALSE,"CONV3T.XLS";"Bruto",#N/A,FALSE,"CONV4T.XLS";"Neto",#N/A,FALSE,"CONV4T.XLS";"UnoB",#N/A,FALSE,"CONV4T.XLS"}</definedName>
    <definedName name="entidades2002" localSheetId="2">#REF!</definedName>
    <definedName name="entidades2002" localSheetId="4">#REF!</definedName>
    <definedName name="entidades2002" localSheetId="5">#REF!</definedName>
    <definedName name="entidades2002" localSheetId="7">#REF!</definedName>
    <definedName name="entidades2002" localSheetId="8">#REF!</definedName>
    <definedName name="entidades2002" localSheetId="9">#REF!</definedName>
    <definedName name="entidades2002" localSheetId="10">#REF!</definedName>
    <definedName name="entidades2002">#REF!</definedName>
    <definedName name="entidadescierre2003" localSheetId="2">#REF!</definedName>
    <definedName name="entidadescierre2003" localSheetId="4">#REF!</definedName>
    <definedName name="entidadescierre2003" localSheetId="5">#REF!</definedName>
    <definedName name="entidadescierre2003" localSheetId="7">#REF!</definedName>
    <definedName name="entidadescierre2003" localSheetId="8">#REF!</definedName>
    <definedName name="entidadescierre2003" localSheetId="9">#REF!</definedName>
    <definedName name="entidadescierre2003" localSheetId="10">#REF!</definedName>
    <definedName name="entidadescierre2003">#REF!</definedName>
    <definedName name="esc" localSheetId="2" hidden="1">{"Bruto",#N/A,FALSE,"CONV3T.XLS";"Neto",#N/A,FALSE,"CONV3T.XLS";"UnoB",#N/A,FALSE,"CONV3T.XLS";"Bruto",#N/A,FALSE,"CONV4T.XLS";"Neto",#N/A,FALSE,"CONV4T.XLS";"UnoB",#N/A,FALSE,"CONV4T.XLS"}</definedName>
    <definedName name="esc" localSheetId="4" hidden="1">{"Bruto",#N/A,FALSE,"CONV3T.XLS";"Neto",#N/A,FALSE,"CONV3T.XLS";"UnoB",#N/A,FALSE,"CONV3T.XLS";"Bruto",#N/A,FALSE,"CONV4T.XLS";"Neto",#N/A,FALSE,"CONV4T.XLS";"UnoB",#N/A,FALSE,"CONV4T.XLS"}</definedName>
    <definedName name="esc" localSheetId="5" hidden="1">{"Bruto",#N/A,FALSE,"CONV3T.XLS";"Neto",#N/A,FALSE,"CONV3T.XLS";"UnoB",#N/A,FALSE,"CONV3T.XLS";"Bruto",#N/A,FALSE,"CONV4T.XLS";"Neto",#N/A,FALSE,"CONV4T.XLS";"UnoB",#N/A,FALSE,"CONV4T.XLS"}</definedName>
    <definedName name="esc" localSheetId="7" hidden="1">{"Bruto",#N/A,FALSE,"CONV3T.XLS";"Neto",#N/A,FALSE,"CONV3T.XLS";"UnoB",#N/A,FALSE,"CONV3T.XLS";"Bruto",#N/A,FALSE,"CONV4T.XLS";"Neto",#N/A,FALSE,"CONV4T.XLS";"UnoB",#N/A,FALSE,"CONV4T.XLS"}</definedName>
    <definedName name="esc" localSheetId="8" hidden="1">{"Bruto",#N/A,FALSE,"CONV3T.XLS";"Neto",#N/A,FALSE,"CONV3T.XLS";"UnoB",#N/A,FALSE,"CONV3T.XLS";"Bruto",#N/A,FALSE,"CONV4T.XLS";"Neto",#N/A,FALSE,"CONV4T.XLS";"UnoB",#N/A,FALSE,"CONV4T.XLS"}</definedName>
    <definedName name="esc" localSheetId="9" hidden="1">{"Bruto",#N/A,FALSE,"CONV3T.XLS";"Neto",#N/A,FALSE,"CONV3T.XLS";"UnoB",#N/A,FALSE,"CONV3T.XLS";"Bruto",#N/A,FALSE,"CONV4T.XLS";"Neto",#N/A,FALSE,"CONV4T.XLS";"UnoB",#N/A,FALSE,"CONV4T.XLS"}</definedName>
    <definedName name="esc" localSheetId="10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amilias" localSheetId="2">#REF!</definedName>
    <definedName name="familias" localSheetId="4">#REF!</definedName>
    <definedName name="familias" localSheetId="5">#REF!</definedName>
    <definedName name="familias" localSheetId="7">#REF!</definedName>
    <definedName name="familias" localSheetId="8">#REF!</definedName>
    <definedName name="familias" localSheetId="9">#REF!</definedName>
    <definedName name="familias" localSheetId="10">#REF!</definedName>
    <definedName name="familias">#REF!</definedName>
    <definedName name="federalizado" localSheetId="2">#REF!</definedName>
    <definedName name="federalizado" localSheetId="4">#REF!</definedName>
    <definedName name="federalizado" localSheetId="5">#REF!</definedName>
    <definedName name="federalizado" localSheetId="7">#REF!</definedName>
    <definedName name="federalizado" localSheetId="8">#REF!</definedName>
    <definedName name="federalizado" localSheetId="9">#REF!</definedName>
    <definedName name="federalizado" localSheetId="10">#REF!</definedName>
    <definedName name="federalizado">#REF!</definedName>
    <definedName name="federalizado03" localSheetId="2">#REF!</definedName>
    <definedName name="federalizado03" localSheetId="4">#REF!</definedName>
    <definedName name="federalizado03" localSheetId="5">#REF!</definedName>
    <definedName name="federalizado03" localSheetId="7">#REF!</definedName>
    <definedName name="federalizado03" localSheetId="8">#REF!</definedName>
    <definedName name="federalizado03" localSheetId="9">#REF!</definedName>
    <definedName name="federalizado03" localSheetId="10">#REF!</definedName>
    <definedName name="federalizado03">#REF!</definedName>
    <definedName name="federalizadoc03" localSheetId="2">#REF!</definedName>
    <definedName name="federalizadoc03" localSheetId="4">#REF!</definedName>
    <definedName name="federalizadoc03" localSheetId="5">#REF!</definedName>
    <definedName name="federalizadoc03" localSheetId="7">#REF!</definedName>
    <definedName name="federalizadoc03" localSheetId="8">#REF!</definedName>
    <definedName name="federalizadoc03" localSheetId="9">#REF!</definedName>
    <definedName name="federalizadoc03" localSheetId="10">#REF!</definedName>
    <definedName name="federalizadoc03">#REF!</definedName>
    <definedName name="federalizadoppef" localSheetId="2">#REF!</definedName>
    <definedName name="federalizadoppef" localSheetId="4">#REF!</definedName>
    <definedName name="federalizadoppef" localSheetId="5">#REF!</definedName>
    <definedName name="federalizadoppef" localSheetId="7">#REF!</definedName>
    <definedName name="federalizadoppef" localSheetId="8">#REF!</definedName>
    <definedName name="federalizadoppef" localSheetId="9">#REF!</definedName>
    <definedName name="federalizadoppef" localSheetId="10">#REF!</definedName>
    <definedName name="federalizadoppef">#REF!</definedName>
    <definedName name="FERRO96" localSheetId="2">#REF!</definedName>
    <definedName name="FERRO96" localSheetId="4">#REF!</definedName>
    <definedName name="FERRO96" localSheetId="5">#REF!</definedName>
    <definedName name="FERRO96" localSheetId="7">#REF!</definedName>
    <definedName name="FERRO96" localSheetId="8">#REF!</definedName>
    <definedName name="FERRO96" localSheetId="9">#REF!</definedName>
    <definedName name="FERRO96" localSheetId="10">#REF!</definedName>
    <definedName name="FERRO96">#REF!</definedName>
    <definedName name="FFSDSDSDFSDF" localSheetId="2" hidden="1">{#N/A,#N/A,FALSE,"TOT";#N/A,#N/A,FALSE,"PEP";#N/A,#N/A,FALSE,"REF";#N/A,#N/A,FALSE,"GAS";#N/A,#N/A,FALSE,"PET";#N/A,#N/A,FALSE,"COR"}</definedName>
    <definedName name="FFSDSDSDFSDF" localSheetId="4" hidden="1">{#N/A,#N/A,FALSE,"TOT";#N/A,#N/A,FALSE,"PEP";#N/A,#N/A,FALSE,"REF";#N/A,#N/A,FALSE,"GAS";#N/A,#N/A,FALSE,"PET";#N/A,#N/A,FALSE,"COR"}</definedName>
    <definedName name="FFSDSDSDFSDF" localSheetId="5" hidden="1">{#N/A,#N/A,FALSE,"TOT";#N/A,#N/A,FALSE,"PEP";#N/A,#N/A,FALSE,"REF";#N/A,#N/A,FALSE,"GAS";#N/A,#N/A,FALSE,"PET";#N/A,#N/A,FALSE,"COR"}</definedName>
    <definedName name="FFSDSDSDFSDF" localSheetId="7" hidden="1">{#N/A,#N/A,FALSE,"TOT";#N/A,#N/A,FALSE,"PEP";#N/A,#N/A,FALSE,"REF";#N/A,#N/A,FALSE,"GAS";#N/A,#N/A,FALSE,"PET";#N/A,#N/A,FALSE,"COR"}</definedName>
    <definedName name="FFSDSDSDFSDF" localSheetId="8" hidden="1">{#N/A,#N/A,FALSE,"TOT";#N/A,#N/A,FALSE,"PEP";#N/A,#N/A,FALSE,"REF";#N/A,#N/A,FALSE,"GAS";#N/A,#N/A,FALSE,"PET";#N/A,#N/A,FALSE,"COR"}</definedName>
    <definedName name="FFSDSDSDFSDF" localSheetId="9" hidden="1">{#N/A,#N/A,FALSE,"TOT";#N/A,#N/A,FALSE,"PEP";#N/A,#N/A,FALSE,"REF";#N/A,#N/A,FALSE,"GAS";#N/A,#N/A,FALSE,"PET";#N/A,#N/A,FALSE,"COR"}</definedName>
    <definedName name="FFSDSDSDFSDF" localSheetId="10" hidden="1">{#N/A,#N/A,FALSE,"TOT";#N/A,#N/A,FALSE,"PEP";#N/A,#N/A,FALSE,"REF";#N/A,#N/A,FALSE,"GAS";#N/A,#N/A,FALSE,"PET";#N/A,#N/A,FALSE,"COR"}</definedName>
    <definedName name="FFSDSDSDFSDF" hidden="1">{#N/A,#N/A,FALSE,"TOT";#N/A,#N/A,FALSE,"PEP";#N/A,#N/A,FALSE,"REF";#N/A,#N/A,FALSE,"GAS";#N/A,#N/A,FALSE,"PET";#N/A,#N/A,FALSE,"COR"}</definedName>
    <definedName name="FORM" localSheetId="2">#REF!</definedName>
    <definedName name="FORM" localSheetId="4">#REF!</definedName>
    <definedName name="FORM" localSheetId="5">#REF!</definedName>
    <definedName name="FORM" localSheetId="7">#REF!</definedName>
    <definedName name="FORM" localSheetId="8">#REF!</definedName>
    <definedName name="FORM" localSheetId="9">#REF!</definedName>
    <definedName name="FORM" localSheetId="10">#REF!</definedName>
    <definedName name="FORM">#REF!</definedName>
    <definedName name="función" localSheetId="2">#REF!</definedName>
    <definedName name="función" localSheetId="4">#REF!</definedName>
    <definedName name="función" localSheetId="5">#REF!</definedName>
    <definedName name="función" localSheetId="7">#REF!</definedName>
    <definedName name="función" localSheetId="8">#REF!</definedName>
    <definedName name="función" localSheetId="9">#REF!</definedName>
    <definedName name="función" localSheetId="10">#REF!</definedName>
    <definedName name="función">#REF!</definedName>
    <definedName name="geova" localSheetId="4">#REF!</definedName>
    <definedName name="geova" localSheetId="5">#REF!</definedName>
    <definedName name="geova" localSheetId="7">#REF!</definedName>
    <definedName name="geova" localSheetId="8">#REF!</definedName>
    <definedName name="geova" localSheetId="9">#REF!</definedName>
    <definedName name="geova" localSheetId="10">#REF!</definedName>
    <definedName name="geova">#REF!</definedName>
    <definedName name="gf">#N/A</definedName>
    <definedName name="GPRG02" localSheetId="2">#REF!</definedName>
    <definedName name="GPRG02" localSheetId="4">#REF!</definedName>
    <definedName name="GPRG02" localSheetId="5">#REF!</definedName>
    <definedName name="GPRG02" localSheetId="7">#REF!</definedName>
    <definedName name="GPRG02" localSheetId="8">#REF!</definedName>
    <definedName name="GPRG02" localSheetId="9">#REF!</definedName>
    <definedName name="GPRG02" localSheetId="10">#REF!</definedName>
    <definedName name="GPRG02">#REF!</definedName>
    <definedName name="GPRG03" localSheetId="2">#REF!</definedName>
    <definedName name="GPRG03" localSheetId="4">#REF!</definedName>
    <definedName name="GPRG03" localSheetId="5">#REF!</definedName>
    <definedName name="GPRG03" localSheetId="7">#REF!</definedName>
    <definedName name="GPRG03" localSheetId="8">#REF!</definedName>
    <definedName name="GPRG03" localSheetId="9">#REF!</definedName>
    <definedName name="GPRG03" localSheetId="10">#REF!</definedName>
    <definedName name="GPRG03">#REF!</definedName>
    <definedName name="GPRG04" localSheetId="2">#REF!</definedName>
    <definedName name="GPRG04" localSheetId="4">#REF!</definedName>
    <definedName name="GPRG04" localSheetId="5">#REF!</definedName>
    <definedName name="GPRG04" localSheetId="7">#REF!</definedName>
    <definedName name="GPRG04" localSheetId="8">#REF!</definedName>
    <definedName name="GPRG04" localSheetId="9">#REF!</definedName>
    <definedName name="GPRG04" localSheetId="10">#REF!</definedName>
    <definedName name="GPRG04">#REF!</definedName>
    <definedName name="GPRG05" localSheetId="2">#REF!</definedName>
    <definedName name="GPRG05" localSheetId="4">#REF!</definedName>
    <definedName name="GPRG05" localSheetId="5">#REF!</definedName>
    <definedName name="GPRG05" localSheetId="7">#REF!</definedName>
    <definedName name="GPRG05" localSheetId="8">#REF!</definedName>
    <definedName name="GPRG05" localSheetId="9">#REF!</definedName>
    <definedName name="GPRG05" localSheetId="10">#REF!</definedName>
    <definedName name="GPRG05">#REF!</definedName>
    <definedName name="GPRG06" localSheetId="2">#REF!</definedName>
    <definedName name="GPRG06" localSheetId="4">#REF!</definedName>
    <definedName name="GPRG06" localSheetId="5">#REF!</definedName>
    <definedName name="GPRG06" localSheetId="7">#REF!</definedName>
    <definedName name="GPRG06" localSheetId="8">#REF!</definedName>
    <definedName name="GPRG06" localSheetId="9">#REF!</definedName>
    <definedName name="GPRG06" localSheetId="10">#REF!</definedName>
    <definedName name="GPRG06">#REF!</definedName>
    <definedName name="GPRG07" localSheetId="2">#REF!</definedName>
    <definedName name="GPRG07" localSheetId="4">#REF!</definedName>
    <definedName name="GPRG07" localSheetId="5">#REF!</definedName>
    <definedName name="GPRG07" localSheetId="7">#REF!</definedName>
    <definedName name="GPRG07" localSheetId="8">#REF!</definedName>
    <definedName name="GPRG07" localSheetId="9">#REF!</definedName>
    <definedName name="GPRG07" localSheetId="10">#REF!</definedName>
    <definedName name="GPRG07">#REF!</definedName>
    <definedName name="GPRG08" localSheetId="2">#REF!</definedName>
    <definedName name="GPRG08" localSheetId="4">#REF!</definedName>
    <definedName name="GPRG08" localSheetId="5">#REF!</definedName>
    <definedName name="GPRG08" localSheetId="7">#REF!</definedName>
    <definedName name="GPRG08" localSheetId="8">#REF!</definedName>
    <definedName name="GPRG08" localSheetId="9">#REF!</definedName>
    <definedName name="GPRG08" localSheetId="10">#REF!</definedName>
    <definedName name="GPRG08">#REF!</definedName>
    <definedName name="GPRG09" localSheetId="2">#REF!</definedName>
    <definedName name="GPRG09" localSheetId="4">#REF!</definedName>
    <definedName name="GPRG09" localSheetId="5">#REF!</definedName>
    <definedName name="GPRG09" localSheetId="7">#REF!</definedName>
    <definedName name="GPRG09" localSheetId="8">#REF!</definedName>
    <definedName name="GPRG09" localSheetId="9">#REF!</definedName>
    <definedName name="GPRG09" localSheetId="10">#REF!</definedName>
    <definedName name="GPRG09">#REF!</definedName>
    <definedName name="GPRG10" localSheetId="2">#REF!</definedName>
    <definedName name="GPRG10" localSheetId="4">#REF!</definedName>
    <definedName name="GPRG10" localSheetId="5">#REF!</definedName>
    <definedName name="GPRG10" localSheetId="7">#REF!</definedName>
    <definedName name="GPRG10" localSheetId="8">#REF!</definedName>
    <definedName name="GPRG10" localSheetId="9">#REF!</definedName>
    <definedName name="GPRG10" localSheetId="10">#REF!</definedName>
    <definedName name="GPRG10">#REF!</definedName>
    <definedName name="GPRG11" localSheetId="2">#REF!</definedName>
    <definedName name="GPRG11" localSheetId="4">#REF!</definedName>
    <definedName name="GPRG11" localSheetId="5">#REF!</definedName>
    <definedName name="GPRG11" localSheetId="7">#REF!</definedName>
    <definedName name="GPRG11" localSheetId="8">#REF!</definedName>
    <definedName name="GPRG11" localSheetId="9">#REF!</definedName>
    <definedName name="GPRG11" localSheetId="10">#REF!</definedName>
    <definedName name="GPRG11">#REF!</definedName>
    <definedName name="HABERES">#N/A</definedName>
    <definedName name="hoja1" localSheetId="2">#REF!</definedName>
    <definedName name="hoja1" localSheetId="4">#REF!</definedName>
    <definedName name="hoja1" localSheetId="5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2" localSheetId="2">#REF!</definedName>
    <definedName name="hoja2" localSheetId="4">#REF!</definedName>
    <definedName name="hoja2" localSheetId="5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3" localSheetId="2">#REF!</definedName>
    <definedName name="hoja3" localSheetId="4">#REF!</definedName>
    <definedName name="hoja3" localSheetId="5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2">#REF!+#REF!</definedName>
    <definedName name="hoja4" localSheetId="4">#REF!+#REF!</definedName>
    <definedName name="hoja4" localSheetId="5">#REF!+#REF!</definedName>
    <definedName name="hoja4" localSheetId="7">#REF!+#REF!</definedName>
    <definedName name="hoja4" localSheetId="8">#REF!+#REF!</definedName>
    <definedName name="hoja4" localSheetId="9">#REF!+#REF!</definedName>
    <definedName name="hoja4" localSheetId="10">#REF!+#REF!</definedName>
    <definedName name="hoja4">#REF!+#REF!</definedName>
    <definedName name="HT_1" localSheetId="2">#REF!</definedName>
    <definedName name="HT_1" localSheetId="4">#REF!</definedName>
    <definedName name="HT_1" localSheetId="5">#REF!</definedName>
    <definedName name="HT_1" localSheetId="7">#REF!</definedName>
    <definedName name="HT_1" localSheetId="8">#REF!</definedName>
    <definedName name="HT_1" localSheetId="9">#REF!</definedName>
    <definedName name="HT_1" localSheetId="10">#REF!</definedName>
    <definedName name="HT_1">#REF!</definedName>
    <definedName name="I" localSheetId="2">#REF!</definedName>
    <definedName name="I" localSheetId="4">#REF!</definedName>
    <definedName name="I" localSheetId="5">#REF!</definedName>
    <definedName name="I" localSheetId="7">#REF!</definedName>
    <definedName name="I" localSheetId="8">#REF!</definedName>
    <definedName name="I" localSheetId="9">#REF!</definedName>
    <definedName name="I" localSheetId="10">#REF!</definedName>
    <definedName name="I">#REF!</definedName>
    <definedName name="ID_GFS" localSheetId="5">#REF!</definedName>
    <definedName name="ID_GFS" localSheetId="7">#REF!</definedName>
    <definedName name="ID_GFS" localSheetId="8">#REF!</definedName>
    <definedName name="ID_GFS" localSheetId="9">#REF!</definedName>
    <definedName name="ID_GFS" localSheetId="10">#REF!</definedName>
    <definedName name="ID_GFS">#REF!</definedName>
    <definedName name="ID_PP" localSheetId="5">#REF!</definedName>
    <definedName name="ID_PP" localSheetId="7">#REF!</definedName>
    <definedName name="ID_PP" localSheetId="8">#REF!</definedName>
    <definedName name="ID_PP" localSheetId="9">#REF!</definedName>
    <definedName name="ID_PP" localSheetId="10">#REF!</definedName>
    <definedName name="ID_PP">#REF!</definedName>
    <definedName name="ID_UR" localSheetId="5">#REF!</definedName>
    <definedName name="ID_UR" localSheetId="7">#REF!</definedName>
    <definedName name="ID_UR" localSheetId="8">#REF!</definedName>
    <definedName name="ID_UR" localSheetId="9">#REF!</definedName>
    <definedName name="ID_UR" localSheetId="10">#REF!</definedName>
    <definedName name="ID_UR">#REF!</definedName>
    <definedName name="iii" localSheetId="2">#REF!</definedName>
    <definedName name="iii" localSheetId="4">#REF!</definedName>
    <definedName name="iii" localSheetId="5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>#REF!</definedName>
    <definedName name="IMP_APORTA" localSheetId="2">#REF!</definedName>
    <definedName name="IMP_APORTA" localSheetId="4">#REF!</definedName>
    <definedName name="IMP_APORTA" localSheetId="5">#REF!</definedName>
    <definedName name="IMP_APORTA" localSheetId="7">#REF!</definedName>
    <definedName name="IMP_APORTA" localSheetId="8">#REF!</definedName>
    <definedName name="IMP_APORTA" localSheetId="9">#REF!</definedName>
    <definedName name="IMP_APORTA" localSheetId="10">#REF!</definedName>
    <definedName name="IMP_APORTA">#REF!</definedName>
    <definedName name="IMP_BRUTOT" localSheetId="2">#REF!</definedName>
    <definedName name="IMP_BRUTOT" localSheetId="4">#REF!</definedName>
    <definedName name="IMP_BRUTOT" localSheetId="5">#REF!</definedName>
    <definedName name="IMP_BRUTOT" localSheetId="7">#REF!</definedName>
    <definedName name="IMP_BRUTOT" localSheetId="8">#REF!</definedName>
    <definedName name="IMP_BRUTOT" localSheetId="9">#REF!</definedName>
    <definedName name="IMP_BRUTOT" localSheetId="10">#REF!</definedName>
    <definedName name="IMP_BRUTOT">#REF!</definedName>
    <definedName name="imp_control" localSheetId="2">#REF!</definedName>
    <definedName name="imp_control" localSheetId="4">#REF!</definedName>
    <definedName name="imp_control" localSheetId="5">#REF!</definedName>
    <definedName name="imp_control" localSheetId="7">#REF!</definedName>
    <definedName name="imp_control" localSheetId="8">#REF!</definedName>
    <definedName name="imp_control" localSheetId="9">#REF!</definedName>
    <definedName name="imp_control" localSheetId="10">#REF!</definedName>
    <definedName name="imp_control">#REF!</definedName>
    <definedName name="Imprimir_área_IM" localSheetId="2">#REF!</definedName>
    <definedName name="Imprimir_área_IM" localSheetId="4">#REF!</definedName>
    <definedName name="Imprimir_área_IM" localSheetId="5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>#REF!</definedName>
    <definedName name="IMSS96" localSheetId="2">#REF!</definedName>
    <definedName name="IMSS96" localSheetId="4">#REF!</definedName>
    <definedName name="IMSS96" localSheetId="5">#REF!</definedName>
    <definedName name="IMSS96" localSheetId="7">#REF!</definedName>
    <definedName name="IMSS96" localSheetId="8">#REF!</definedName>
    <definedName name="IMSS96" localSheetId="9">#REF!</definedName>
    <definedName name="IMSS96" localSheetId="10">#REF!</definedName>
    <definedName name="IMSS96">#REF!</definedName>
    <definedName name="ISSSTE96" localSheetId="2">#REF!</definedName>
    <definedName name="ISSSTE96" localSheetId="4">#REF!</definedName>
    <definedName name="ISSSTE96" localSheetId="5">#REF!</definedName>
    <definedName name="ISSSTE96" localSheetId="7">#REF!</definedName>
    <definedName name="ISSSTE96" localSheetId="8">#REF!</definedName>
    <definedName name="ISSSTE96" localSheetId="9">#REF!</definedName>
    <definedName name="ISSSTE96" localSheetId="10">#REF!</definedName>
    <definedName name="ISSSTE96">#REF!</definedName>
    <definedName name="jjj" localSheetId="2">#REF!</definedName>
    <definedName name="jjj" localSheetId="4">#REF!</definedName>
    <definedName name="jjj" localSheetId="5">#REF!</definedName>
    <definedName name="jjj" localSheetId="7">#REF!</definedName>
    <definedName name="jjj" localSheetId="8">#REF!</definedName>
    <definedName name="jjj" localSheetId="9">#REF!</definedName>
    <definedName name="jjj" localSheetId="10">#REF!</definedName>
    <definedName name="jjj">#REF!</definedName>
    <definedName name="kkk" localSheetId="2">#REF!</definedName>
    <definedName name="kkk" localSheetId="4">#REF!</definedName>
    <definedName name="kkk" localSheetId="5">#REF!</definedName>
    <definedName name="kkk" localSheetId="7">#REF!</definedName>
    <definedName name="kkk" localSheetId="8">#REF!</definedName>
    <definedName name="kkk" localSheetId="9">#REF!</definedName>
    <definedName name="kkk" localSheetId="10">#REF!</definedName>
    <definedName name="kkk">#REF!</definedName>
    <definedName name="LOTE96" localSheetId="2">#REF!</definedName>
    <definedName name="LOTE96" localSheetId="4">#REF!</definedName>
    <definedName name="LOTE96" localSheetId="5">#REF!</definedName>
    <definedName name="LOTE96" localSheetId="7">#REF!</definedName>
    <definedName name="LOTE96" localSheetId="8">#REF!</definedName>
    <definedName name="LOTE96" localSheetId="9">#REF!</definedName>
    <definedName name="LOTE96" localSheetId="10">#REF!</definedName>
    <definedName name="LOTE96">#REF!</definedName>
    <definedName name="LUCY">#N/A</definedName>
    <definedName name="LYFC96" localSheetId="2">#REF!</definedName>
    <definedName name="LYFC96" localSheetId="4">#REF!</definedName>
    <definedName name="LYFC96" localSheetId="5">#REF!</definedName>
    <definedName name="LYFC96" localSheetId="7">#REF!</definedName>
    <definedName name="LYFC96" localSheetId="8">#REF!</definedName>
    <definedName name="LYFC96" localSheetId="9">#REF!</definedName>
    <definedName name="LYFC96" localSheetId="10">#REF!</definedName>
    <definedName name="LYFC96">#REF!</definedName>
    <definedName name="MARI">#N/A</definedName>
    <definedName name="MAS" localSheetId="2" hidden="1">{"Bruto",#N/A,FALSE,"CONV3T.XLS";"Neto",#N/A,FALSE,"CONV3T.XLS";"UnoB",#N/A,FALSE,"CONV3T.XLS";"Bruto",#N/A,FALSE,"CONV4T.XLS";"Neto",#N/A,FALSE,"CONV4T.XLS";"UnoB",#N/A,FALSE,"CONV4T.XLS"}</definedName>
    <definedName name="MAS" localSheetId="4" hidden="1">{"Bruto",#N/A,FALSE,"CONV3T.XLS";"Neto",#N/A,FALSE,"CONV3T.XLS";"UnoB",#N/A,FALSE,"CONV3T.XLS";"Bruto",#N/A,FALSE,"CONV4T.XLS";"Neto",#N/A,FALSE,"CONV4T.XLS";"UnoB",#N/A,FALSE,"CONV4T.XLS"}</definedName>
    <definedName name="MAS" localSheetId="5" hidden="1">{"Bruto",#N/A,FALSE,"CONV3T.XLS";"Neto",#N/A,FALSE,"CONV3T.XLS";"UnoB",#N/A,FALSE,"CONV3T.XLS";"Bruto",#N/A,FALSE,"CONV4T.XLS";"Neto",#N/A,FALSE,"CONV4T.XLS";"UnoB",#N/A,FALSE,"CONV4T.XLS"}</definedName>
    <definedName name="MAS" localSheetId="7" hidden="1">{"Bruto",#N/A,FALSE,"CONV3T.XLS";"Neto",#N/A,FALSE,"CONV3T.XLS";"UnoB",#N/A,FALSE,"CONV3T.XLS";"Bruto",#N/A,FALSE,"CONV4T.XLS";"Neto",#N/A,FALSE,"CONV4T.XLS";"UnoB",#N/A,FALSE,"CONV4T.XLS"}</definedName>
    <definedName name="MAS" localSheetId="8" hidden="1">{"Bruto",#N/A,FALSE,"CONV3T.XLS";"Neto",#N/A,FALSE,"CONV3T.XLS";"UnoB",#N/A,FALSE,"CONV3T.XLS";"Bruto",#N/A,FALSE,"CONV4T.XLS";"Neto",#N/A,FALSE,"CONV4T.XLS";"UnoB",#N/A,FALSE,"CONV4T.XLS"}</definedName>
    <definedName name="MAS" localSheetId="9" hidden="1">{"Bruto",#N/A,FALSE,"CONV3T.XLS";"Neto",#N/A,FALSE,"CONV3T.XLS";"UnoB",#N/A,FALSE,"CONV3T.XLS";"Bruto",#N/A,FALSE,"CONV4T.XLS";"Neto",#N/A,FALSE,"CONV4T.XLS";"UnoB",#N/A,FALSE,"CONV4T.XLS"}</definedName>
    <definedName name="MAS" localSheetId="10" hidden="1">{"Bruto",#N/A,FALSE,"CONV3T.XLS";"Neto",#N/A,FALSE,"CONV3T.XLS";"UnoB",#N/A,FALSE,"CONV3T.XLS";"Bruto",#N/A,FALSE,"CONV4T.XLS";"Neto",#N/A,FALSE,"CONV4T.XLS";"UnoB",#N/A,FALSE,"CONV4T.XLS"}</definedName>
    <definedName name="MAS" hidden="1">{"Bruto",#N/A,FALSE,"CONV3T.XLS";"Neto",#N/A,FALSE,"CONV3T.XLS";"UnoB",#N/A,FALSE,"CONV3T.XLS";"Bruto",#N/A,FALSE,"CONV4T.XLS";"Neto",#N/A,FALSE,"CONV4T.XLS";"UnoB",#N/A,FALSE,"CONV4T.XLS"}</definedName>
    <definedName name="Mesppto" localSheetId="2">#REF!</definedName>
    <definedName name="Mesppto" localSheetId="4">#REF!</definedName>
    <definedName name="Mesppto" localSheetId="5">#REF!</definedName>
    <definedName name="Mesppto" localSheetId="7">#REF!</definedName>
    <definedName name="Mesppto" localSheetId="8">#REF!</definedName>
    <definedName name="Mesppto" localSheetId="9">#REF!</definedName>
    <definedName name="Mesppto" localSheetId="10">#REF!</definedName>
    <definedName name="Mesppto">#REF!</definedName>
    <definedName name="modif_anual" localSheetId="4">#REF!</definedName>
    <definedName name="modif_anual" localSheetId="5">#REF!</definedName>
    <definedName name="modif_anual" localSheetId="7">#REF!</definedName>
    <definedName name="modif_anual" localSheetId="8">#REF!</definedName>
    <definedName name="modif_anual" localSheetId="9">#REF!</definedName>
    <definedName name="modif_anual" localSheetId="10">#REF!</definedName>
    <definedName name="modif_anual">#REF!</definedName>
    <definedName name="Modif00" localSheetId="2">#REF!</definedName>
    <definedName name="Modif00" localSheetId="4">#REF!</definedName>
    <definedName name="Modif00" localSheetId="5">#REF!</definedName>
    <definedName name="Modif00" localSheetId="7">#REF!</definedName>
    <definedName name="Modif00" localSheetId="8">#REF!</definedName>
    <definedName name="Modif00" localSheetId="9">#REF!</definedName>
    <definedName name="Modif00" localSheetId="10">#REF!</definedName>
    <definedName name="Modif00">#REF!</definedName>
    <definedName name="modifalmes" localSheetId="5">#REF!</definedName>
    <definedName name="modifalmes" localSheetId="7">#REF!</definedName>
    <definedName name="modifalmes" localSheetId="8">#REF!</definedName>
    <definedName name="modifalmes" localSheetId="9">#REF!</definedName>
    <definedName name="modifalmes" localSheetId="10">#REF!</definedName>
    <definedName name="modifalmes">#REF!</definedName>
    <definedName name="mor" localSheetId="2" hidden="1">{"Bruto",#N/A,FALSE,"CONV3T.XLS";"Neto",#N/A,FALSE,"CONV3T.XLS";"UnoB",#N/A,FALSE,"CONV3T.XLS";"Bruto",#N/A,FALSE,"CONV4T.XLS";"Neto",#N/A,FALSE,"CONV4T.XLS";"UnoB",#N/A,FALSE,"CONV4T.XLS"}</definedName>
    <definedName name="mor" localSheetId="4" hidden="1">{"Bruto",#N/A,FALSE,"CONV3T.XLS";"Neto",#N/A,FALSE,"CONV3T.XLS";"UnoB",#N/A,FALSE,"CONV3T.XLS";"Bruto",#N/A,FALSE,"CONV4T.XLS";"Neto",#N/A,FALSE,"CONV4T.XLS";"UnoB",#N/A,FALSE,"CONV4T.XLS"}</definedName>
    <definedName name="mor" localSheetId="5" hidden="1">{"Bruto",#N/A,FALSE,"CONV3T.XLS";"Neto",#N/A,FALSE,"CONV3T.XLS";"UnoB",#N/A,FALSE,"CONV3T.XLS";"Bruto",#N/A,FALSE,"CONV4T.XLS";"Neto",#N/A,FALSE,"CONV4T.XLS";"UnoB",#N/A,FALSE,"CONV4T.XLS"}</definedName>
    <definedName name="mor" localSheetId="7" hidden="1">{"Bruto",#N/A,FALSE,"CONV3T.XLS";"Neto",#N/A,FALSE,"CONV3T.XLS";"UnoB",#N/A,FALSE,"CONV3T.XLS";"Bruto",#N/A,FALSE,"CONV4T.XLS";"Neto",#N/A,FALSE,"CONV4T.XLS";"UnoB",#N/A,FALSE,"CONV4T.XLS"}</definedName>
    <definedName name="mor" localSheetId="8" hidden="1">{"Bruto",#N/A,FALSE,"CONV3T.XLS";"Neto",#N/A,FALSE,"CONV3T.XLS";"UnoB",#N/A,FALSE,"CONV3T.XLS";"Bruto",#N/A,FALSE,"CONV4T.XLS";"Neto",#N/A,FALSE,"CONV4T.XLS";"UnoB",#N/A,FALSE,"CONV4T.XLS"}</definedName>
    <definedName name="mor" localSheetId="9" hidden="1">{"Bruto",#N/A,FALSE,"CONV3T.XLS";"Neto",#N/A,FALSE,"CONV3T.XLS";"UnoB",#N/A,FALSE,"CONV3T.XLS";"Bruto",#N/A,FALSE,"CONV4T.XLS";"Neto",#N/A,FALSE,"CONV4T.XLS";"UnoB",#N/A,FALSE,"CONV4T.XLS"}</definedName>
    <definedName name="mor" localSheetId="10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NIV">#N/A</definedName>
    <definedName name="nuevo" localSheetId="2" hidden="1">#REF!</definedName>
    <definedName name="nuevo" localSheetId="4" hidden="1">#REF!</definedName>
    <definedName name="nuevo" localSheetId="5" hidden="1">#REF!</definedName>
    <definedName name="nuevo" localSheetId="7" hidden="1">#REF!</definedName>
    <definedName name="nuevo" localSheetId="8" hidden="1">#REF!</definedName>
    <definedName name="nuevo" localSheetId="9" hidden="1">#REF!</definedName>
    <definedName name="nuevo" localSheetId="10" hidden="1">#REF!</definedName>
    <definedName name="nuevo" hidden="1">#REF!</definedName>
    <definedName name="OBRA_DEF">#N/A</definedName>
    <definedName name="oooo" localSheetId="2">#REF!</definedName>
    <definedName name="oooo" localSheetId="4">#REF!</definedName>
    <definedName name="oooo" localSheetId="5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>#REF!</definedName>
    <definedName name="Original" localSheetId="4">#REF!</definedName>
    <definedName name="Original" localSheetId="5">#REF!</definedName>
    <definedName name="Original" localSheetId="7">#REF!</definedName>
    <definedName name="Original" localSheetId="8">#REF!</definedName>
    <definedName name="Original" localSheetId="9">#REF!</definedName>
    <definedName name="Original" localSheetId="10">#REF!</definedName>
    <definedName name="Original">#REF!</definedName>
    <definedName name="pagadoalmes" localSheetId="4">#REF!</definedName>
    <definedName name="pagadoalmes" localSheetId="5">#REF!</definedName>
    <definedName name="pagadoalmes" localSheetId="7">#REF!</definedName>
    <definedName name="pagadoalmes" localSheetId="8">#REF!</definedName>
    <definedName name="pagadoalmes" localSheetId="9">#REF!</definedName>
    <definedName name="pagadoalmes" localSheetId="10">#REF!</definedName>
    <definedName name="pagadoalmes">#REF!</definedName>
    <definedName name="paj" localSheetId="2" hidden="1">{"Bruto",#N/A,FALSE,"CONV3T.XLS";"Neto",#N/A,FALSE,"CONV3T.XLS";"UnoB",#N/A,FALSE,"CONV3T.XLS";"Bruto",#N/A,FALSE,"CONV4T.XLS";"Neto",#N/A,FALSE,"CONV4T.XLS";"UnoB",#N/A,FALSE,"CONV4T.XLS"}</definedName>
    <definedName name="paj" localSheetId="4" hidden="1">{"Bruto",#N/A,FALSE,"CONV3T.XLS";"Neto",#N/A,FALSE,"CONV3T.XLS";"UnoB",#N/A,FALSE,"CONV3T.XLS";"Bruto",#N/A,FALSE,"CONV4T.XLS";"Neto",#N/A,FALSE,"CONV4T.XLS";"UnoB",#N/A,FALSE,"CONV4T.XLS"}</definedName>
    <definedName name="paj" localSheetId="5" hidden="1">{"Bruto",#N/A,FALSE,"CONV3T.XLS";"Neto",#N/A,FALSE,"CONV3T.XLS";"UnoB",#N/A,FALSE,"CONV3T.XLS";"Bruto",#N/A,FALSE,"CONV4T.XLS";"Neto",#N/A,FALSE,"CONV4T.XLS";"UnoB",#N/A,FALSE,"CONV4T.XLS"}</definedName>
    <definedName name="paj" localSheetId="7" hidden="1">{"Bruto",#N/A,FALSE,"CONV3T.XLS";"Neto",#N/A,FALSE,"CONV3T.XLS";"UnoB",#N/A,FALSE,"CONV3T.XLS";"Bruto",#N/A,FALSE,"CONV4T.XLS";"Neto",#N/A,FALSE,"CONV4T.XLS";"UnoB",#N/A,FALSE,"CONV4T.XLS"}</definedName>
    <definedName name="paj" localSheetId="8" hidden="1">{"Bruto",#N/A,FALSE,"CONV3T.XLS";"Neto",#N/A,FALSE,"CONV3T.XLS";"UnoB",#N/A,FALSE,"CONV3T.XLS";"Bruto",#N/A,FALSE,"CONV4T.XLS";"Neto",#N/A,FALSE,"CONV4T.XLS";"UnoB",#N/A,FALSE,"CONV4T.XLS"}</definedName>
    <definedName name="paj" localSheetId="9" hidden="1">{"Bruto",#N/A,FALSE,"CONV3T.XLS";"Neto",#N/A,FALSE,"CONV3T.XLS";"UnoB",#N/A,FALSE,"CONV3T.XLS";"Bruto",#N/A,FALSE,"CONV4T.XLS";"Neto",#N/A,FALSE,"CONV4T.XLS";"UnoB",#N/A,FALSE,"CONV4T.XLS"}</definedName>
    <definedName name="paj" localSheetId="10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PARTE" localSheetId="2">#REF!</definedName>
    <definedName name="PARTE" localSheetId="4">#REF!</definedName>
    <definedName name="PARTE" localSheetId="5">#REF!</definedName>
    <definedName name="PARTE" localSheetId="7">#REF!</definedName>
    <definedName name="PARTE" localSheetId="8">#REF!</definedName>
    <definedName name="PARTE" localSheetId="9">#REF!</definedName>
    <definedName name="PARTE" localSheetId="10">#REF!</definedName>
    <definedName name="PARTE">#REF!</definedName>
    <definedName name="pec" localSheetId="2">#REF!</definedName>
    <definedName name="pec" localSheetId="4">#REF!</definedName>
    <definedName name="pec" localSheetId="5">#REF!</definedName>
    <definedName name="pec" localSheetId="7">#REF!</definedName>
    <definedName name="pec" localSheetId="8">#REF!</definedName>
    <definedName name="pec" localSheetId="9">#REF!</definedName>
    <definedName name="pec" localSheetId="10">#REF!</definedName>
    <definedName name="pec">#REF!</definedName>
    <definedName name="pef" localSheetId="2">#REF!</definedName>
    <definedName name="pef" localSheetId="4">#REF!</definedName>
    <definedName name="pef" localSheetId="5">#REF!</definedName>
    <definedName name="pef" localSheetId="7">#REF!</definedName>
    <definedName name="pef" localSheetId="8">#REF!</definedName>
    <definedName name="pef" localSheetId="9">#REF!</definedName>
    <definedName name="pef" localSheetId="10">#REF!</definedName>
    <definedName name="pef">#REF!</definedName>
    <definedName name="pendientepagomes" localSheetId="4">#REF!</definedName>
    <definedName name="pendientepagomes" localSheetId="5">#REF!</definedName>
    <definedName name="pendientepagomes" localSheetId="7">#REF!</definedName>
    <definedName name="pendientepagomes" localSheetId="8">#REF!</definedName>
    <definedName name="pendientepagomes" localSheetId="9">#REF!</definedName>
    <definedName name="pendientepagomes" localSheetId="10">#REF!</definedName>
    <definedName name="pendientepagomes">#REF!</definedName>
    <definedName name="PER_EST1">#N/A</definedName>
    <definedName name="PER_EST2">#N/A</definedName>
    <definedName name="PER_REAL1">#N/A</definedName>
    <definedName name="PER_REAL2">#N/A</definedName>
    <definedName name="PIBR" localSheetId="2">#REF!</definedName>
    <definedName name="PIBR" localSheetId="4">#REF!</definedName>
    <definedName name="PIBR" localSheetId="5">#REF!</definedName>
    <definedName name="PIBR" localSheetId="7">#REF!</definedName>
    <definedName name="PIBR" localSheetId="8">#REF!</definedName>
    <definedName name="PIBR" localSheetId="9">#REF!</definedName>
    <definedName name="PIBR" localSheetId="10">#REF!</definedName>
    <definedName name="PIBR">#REF!</definedName>
    <definedName name="PLAZAS">#N/A</definedName>
    <definedName name="PLAZAS2">#N/A</definedName>
    <definedName name="pppp" localSheetId="2">#REF!</definedName>
    <definedName name="pppp" localSheetId="4">#REF!</definedName>
    <definedName name="pppp" localSheetId="5">#REF!</definedName>
    <definedName name="pppp" localSheetId="7">#REF!</definedName>
    <definedName name="pppp" localSheetId="8">#REF!</definedName>
    <definedName name="pppp" localSheetId="9">#REF!</definedName>
    <definedName name="pppp" localSheetId="10">#REF!</definedName>
    <definedName name="pppp">#REF!</definedName>
    <definedName name="PRESUPUESTO_1997" localSheetId="2">#REF!</definedName>
    <definedName name="PRESUPUESTO_1997" localSheetId="4">#REF!</definedName>
    <definedName name="PRESUPUESTO_1997" localSheetId="5">#REF!</definedName>
    <definedName name="PRESUPUESTO_1997" localSheetId="7">#REF!</definedName>
    <definedName name="PRESUPUESTO_1997" localSheetId="8">#REF!</definedName>
    <definedName name="PRESUPUESTO_1997" localSheetId="9">#REF!</definedName>
    <definedName name="PRESUPUESTO_1997" localSheetId="10">#REF!</definedName>
    <definedName name="PRESUPUESTO_1997">#REF!</definedName>
    <definedName name="PRIMAPS">#N/A</definedName>
    <definedName name="Prioritarios" localSheetId="2">#REF!</definedName>
    <definedName name="Prioritarios" localSheetId="4">#REF!</definedName>
    <definedName name="Prioritarios" localSheetId="5">#REF!</definedName>
    <definedName name="Prioritarios" localSheetId="7">#REF!</definedName>
    <definedName name="Prioritarios" localSheetId="8">#REF!</definedName>
    <definedName name="Prioritarios" localSheetId="9">#REF!</definedName>
    <definedName name="Prioritarios" localSheetId="10">#REF!</definedName>
    <definedName name="Prioritarios">#REF!</definedName>
    <definedName name="programas" localSheetId="2">#REF!</definedName>
    <definedName name="programas" localSheetId="4">#REF!</definedName>
    <definedName name="programas" localSheetId="5">#REF!</definedName>
    <definedName name="programas" localSheetId="7">#REF!</definedName>
    <definedName name="programas" localSheetId="8">#REF!</definedName>
    <definedName name="programas" localSheetId="9">#REF!</definedName>
    <definedName name="programas" localSheetId="10">#REF!</definedName>
    <definedName name="programas">#REF!</definedName>
    <definedName name="PROY1">#N/A</definedName>
    <definedName name="pta" localSheetId="2">#REF!</definedName>
    <definedName name="pta" localSheetId="4">#REF!</definedName>
    <definedName name="pta" localSheetId="5">#REF!</definedName>
    <definedName name="pta" localSheetId="7">#REF!</definedName>
    <definedName name="pta" localSheetId="8">#REF!</definedName>
    <definedName name="pta" localSheetId="9">#REF!</definedName>
    <definedName name="pta" localSheetId="10">#REF!</definedName>
    <definedName name="pta">#REF!</definedName>
    <definedName name="ptb" localSheetId="2">#REF!</definedName>
    <definedName name="ptb" localSheetId="4">#REF!</definedName>
    <definedName name="ptb" localSheetId="5">#REF!</definedName>
    <definedName name="ptb" localSheetId="7">#REF!</definedName>
    <definedName name="ptb" localSheetId="8">#REF!</definedName>
    <definedName name="ptb" localSheetId="9">#REF!</definedName>
    <definedName name="ptb" localSheetId="10">#REF!</definedName>
    <definedName name="ptb">#REF!</definedName>
    <definedName name="ptc" localSheetId="2">#REF!</definedName>
    <definedName name="ptc" localSheetId="4">#REF!</definedName>
    <definedName name="ptc" localSheetId="5">#REF!</definedName>
    <definedName name="ptc" localSheetId="7">#REF!</definedName>
    <definedName name="ptc" localSheetId="8">#REF!</definedName>
    <definedName name="ptc" localSheetId="9">#REF!</definedName>
    <definedName name="ptc" localSheetId="10">#REF!</definedName>
    <definedName name="ptc">#REF!</definedName>
    <definedName name="ptd" localSheetId="2">#REF!</definedName>
    <definedName name="ptd" localSheetId="4">#REF!</definedName>
    <definedName name="ptd" localSheetId="5">#REF!</definedName>
    <definedName name="ptd" localSheetId="7">#REF!</definedName>
    <definedName name="ptd" localSheetId="8">#REF!</definedName>
    <definedName name="ptd" localSheetId="9">#REF!</definedName>
    <definedName name="ptd" localSheetId="10">#REF!</definedName>
    <definedName name="ptd">#REF!</definedName>
    <definedName name="pte" localSheetId="2">#REF!</definedName>
    <definedName name="pte" localSheetId="4">#REF!</definedName>
    <definedName name="pte" localSheetId="5">#REF!</definedName>
    <definedName name="pte" localSheetId="7">#REF!</definedName>
    <definedName name="pte" localSheetId="8">#REF!</definedName>
    <definedName name="pte" localSheetId="9">#REF!</definedName>
    <definedName name="pte" localSheetId="10">#REF!</definedName>
    <definedName name="pte">#REF!</definedName>
    <definedName name="QQQ" localSheetId="2">#REF!</definedName>
    <definedName name="QQQ" localSheetId="4">#REF!</definedName>
    <definedName name="QQQ" localSheetId="5">#REF!</definedName>
    <definedName name="QQQ" localSheetId="7">#REF!</definedName>
    <definedName name="QQQ" localSheetId="8">#REF!</definedName>
    <definedName name="QQQ" localSheetId="9">#REF!</definedName>
    <definedName name="QQQ" localSheetId="10">#REF!</definedName>
    <definedName name="QQQ">#REF!</definedName>
    <definedName name="ramo" localSheetId="2">#REF!</definedName>
    <definedName name="ramo" localSheetId="4">#REF!</definedName>
    <definedName name="ramo" localSheetId="5">#REF!</definedName>
    <definedName name="ramo" localSheetId="7">#REF!</definedName>
    <definedName name="ramo" localSheetId="8">#REF!</definedName>
    <definedName name="ramo" localSheetId="9">#REF!</definedName>
    <definedName name="ramo" localSheetId="10">#REF!</definedName>
    <definedName name="ramo">#REF!</definedName>
    <definedName name="Ramo_Rubro" localSheetId="2">#REF!</definedName>
    <definedName name="Ramo_Rubro" localSheetId="4">#REF!</definedName>
    <definedName name="Ramo_Rubro" localSheetId="5">#REF!</definedName>
    <definedName name="Ramo_Rubro" localSheetId="7">#REF!</definedName>
    <definedName name="Ramo_Rubro" localSheetId="8">#REF!</definedName>
    <definedName name="Ramo_Rubro" localSheetId="9">#REF!</definedName>
    <definedName name="Ramo_Rubro" localSheetId="10">#REF!</definedName>
    <definedName name="Ramo_Rubro">#REF!</definedName>
    <definedName name="ramoscierredos2003" localSheetId="2">#REF!</definedName>
    <definedName name="ramoscierredos2003" localSheetId="4">#REF!</definedName>
    <definedName name="ramoscierredos2003" localSheetId="5">#REF!</definedName>
    <definedName name="ramoscierredos2003" localSheetId="7">#REF!</definedName>
    <definedName name="ramoscierredos2003" localSheetId="8">#REF!</definedName>
    <definedName name="ramoscierredos2003" localSheetId="9">#REF!</definedName>
    <definedName name="ramoscierredos2003" localSheetId="10">#REF!</definedName>
    <definedName name="ramoscierredos2003">#REF!</definedName>
    <definedName name="ramoscierreuno2003" localSheetId="2">#REF!</definedName>
    <definedName name="ramoscierreuno2003" localSheetId="4">#REF!</definedName>
    <definedName name="ramoscierreuno2003" localSheetId="5">#REF!</definedName>
    <definedName name="ramoscierreuno2003" localSheetId="7">#REF!</definedName>
    <definedName name="ramoscierreuno2003" localSheetId="8">#REF!</definedName>
    <definedName name="ramoscierreuno2003" localSheetId="9">#REF!</definedName>
    <definedName name="ramoscierreuno2003" localSheetId="10">#REF!</definedName>
    <definedName name="ramoscierreuno2003">#REF!</definedName>
    <definedName name="ramosdos2002" localSheetId="2">#REF!</definedName>
    <definedName name="ramosdos2002" localSheetId="4">#REF!</definedName>
    <definedName name="ramosdos2002" localSheetId="5">#REF!</definedName>
    <definedName name="ramosdos2002" localSheetId="7">#REF!</definedName>
    <definedName name="ramosdos2002" localSheetId="8">#REF!</definedName>
    <definedName name="ramosdos2002" localSheetId="9">#REF!</definedName>
    <definedName name="ramosdos2002" localSheetId="10">#REF!</definedName>
    <definedName name="ramosdos2002">#REF!</definedName>
    <definedName name="ramosuno2002" localSheetId="2">#REF!</definedName>
    <definedName name="ramosuno2002" localSheetId="4">#REF!</definedName>
    <definedName name="ramosuno2002" localSheetId="5">#REF!</definedName>
    <definedName name="ramosuno2002" localSheetId="7">#REF!</definedName>
    <definedName name="ramosuno2002" localSheetId="8">#REF!</definedName>
    <definedName name="ramosuno2002" localSheetId="9">#REF!</definedName>
    <definedName name="ramosuno2002" localSheetId="10">#REF!</definedName>
    <definedName name="ramosuno2002">#REF!</definedName>
    <definedName name="ramoUR" localSheetId="5">#REF!</definedName>
    <definedName name="ramoUR" localSheetId="7">#REF!</definedName>
    <definedName name="ramoUR" localSheetId="8">#REF!</definedName>
    <definedName name="ramoUR" localSheetId="9">#REF!</definedName>
    <definedName name="ramoUR" localSheetId="10">#REF!</definedName>
    <definedName name="ramoUR">#REF!</definedName>
    <definedName name="RANGO">#N/A</definedName>
    <definedName name="RANGO2">#N/A</definedName>
    <definedName name="reducciones" localSheetId="2">#REF!</definedName>
    <definedName name="reducciones" localSheetId="4">#REF!</definedName>
    <definedName name="reducciones" localSheetId="5">#REF!</definedName>
    <definedName name="reducciones" localSheetId="7">#REF!</definedName>
    <definedName name="reducciones" localSheetId="8">#REF!</definedName>
    <definedName name="reducciones" localSheetId="9">#REF!</definedName>
    <definedName name="reducciones" localSheetId="10">#REF!</definedName>
    <definedName name="reducciones">#REF!</definedName>
    <definedName name="REG">#N/A</definedName>
    <definedName name="res" localSheetId="2">#REF!</definedName>
    <definedName name="res" localSheetId="4">#REF!</definedName>
    <definedName name="res" localSheetId="5">#REF!</definedName>
    <definedName name="res" localSheetId="7">#REF!</definedName>
    <definedName name="res" localSheetId="8">#REF!</definedName>
    <definedName name="res" localSheetId="9">#REF!</definedName>
    <definedName name="res" localSheetId="10">#REF!</definedName>
    <definedName name="res">#REF!</definedName>
    <definedName name="sa" localSheetId="2">#REF!</definedName>
    <definedName name="sa" localSheetId="4">#REF!</definedName>
    <definedName name="sa" localSheetId="5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>#REF!</definedName>
    <definedName name="saasa" localSheetId="2" hidden="1">{"Bruto",#N/A,FALSE,"CONV3T.XLS";"Neto",#N/A,FALSE,"CONV3T.XLS";"UnoB",#N/A,FALSE,"CONV3T.XLS";"Bruto",#N/A,FALSE,"CONV4T.XLS";"Neto",#N/A,FALSE,"CONV4T.XLS";"UnoB",#N/A,FALSE,"CONV4T.XLS"}</definedName>
    <definedName name="saasa" localSheetId="4" hidden="1">{"Bruto",#N/A,FALSE,"CONV3T.XLS";"Neto",#N/A,FALSE,"CONV3T.XLS";"UnoB",#N/A,FALSE,"CONV3T.XLS";"Bruto",#N/A,FALSE,"CONV4T.XLS";"Neto",#N/A,FALSE,"CONV4T.XLS";"UnoB",#N/A,FALSE,"CONV4T.XLS"}</definedName>
    <definedName name="saasa" localSheetId="5" hidden="1">{"Bruto",#N/A,FALSE,"CONV3T.XLS";"Neto",#N/A,FALSE,"CONV3T.XLS";"UnoB",#N/A,FALSE,"CONV3T.XLS";"Bruto",#N/A,FALSE,"CONV4T.XLS";"Neto",#N/A,FALSE,"CONV4T.XLS";"UnoB",#N/A,FALSE,"CONV4T.XLS"}</definedName>
    <definedName name="saasa" localSheetId="7" hidden="1">{"Bruto",#N/A,FALSE,"CONV3T.XLS";"Neto",#N/A,FALSE,"CONV3T.XLS";"UnoB",#N/A,FALSE,"CONV3T.XLS";"Bruto",#N/A,FALSE,"CONV4T.XLS";"Neto",#N/A,FALSE,"CONV4T.XLS";"UnoB",#N/A,FALSE,"CONV4T.XLS"}</definedName>
    <definedName name="saasa" localSheetId="8" hidden="1">{"Bruto",#N/A,FALSE,"CONV3T.XLS";"Neto",#N/A,FALSE,"CONV3T.XLS";"UnoB",#N/A,FALSE,"CONV3T.XLS";"Bruto",#N/A,FALSE,"CONV4T.XLS";"Neto",#N/A,FALSE,"CONV4T.XLS";"UnoB",#N/A,FALSE,"CONV4T.XLS"}</definedName>
    <definedName name="saasa" localSheetId="9" hidden="1">{"Bruto",#N/A,FALSE,"CONV3T.XLS";"Neto",#N/A,FALSE,"CONV3T.XLS";"UnoB",#N/A,FALSE,"CONV3T.XLS";"Bruto",#N/A,FALSE,"CONV4T.XLS";"Neto",#N/A,FALSE,"CONV4T.XLS";"UnoB",#N/A,FALSE,"CONV4T.XLS"}</definedName>
    <definedName name="saasa" localSheetId="10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localSheetId="2" hidden="1">{#N/A,#N/A,FALSE,"TOT";#N/A,#N/A,FALSE,"PEP";#N/A,#N/A,FALSE,"REF";#N/A,#N/A,FALSE,"GAS";#N/A,#N/A,FALSE,"PET";#N/A,#N/A,FALSE,"COR"}</definedName>
    <definedName name="sasaas" localSheetId="4" hidden="1">{#N/A,#N/A,FALSE,"TOT";#N/A,#N/A,FALSE,"PEP";#N/A,#N/A,FALSE,"REF";#N/A,#N/A,FALSE,"GAS";#N/A,#N/A,FALSE,"PET";#N/A,#N/A,FALSE,"COR"}</definedName>
    <definedName name="sasaas" localSheetId="5" hidden="1">{#N/A,#N/A,FALSE,"TOT";#N/A,#N/A,FALSE,"PEP";#N/A,#N/A,FALSE,"REF";#N/A,#N/A,FALSE,"GAS";#N/A,#N/A,FALSE,"PET";#N/A,#N/A,FALSE,"COR"}</definedName>
    <definedName name="sasaas" localSheetId="7" hidden="1">{#N/A,#N/A,FALSE,"TOT";#N/A,#N/A,FALSE,"PEP";#N/A,#N/A,FALSE,"REF";#N/A,#N/A,FALSE,"GAS";#N/A,#N/A,FALSE,"PET";#N/A,#N/A,FALSE,"COR"}</definedName>
    <definedName name="sasaas" localSheetId="8" hidden="1">{#N/A,#N/A,FALSE,"TOT";#N/A,#N/A,FALSE,"PEP";#N/A,#N/A,FALSE,"REF";#N/A,#N/A,FALSE,"GAS";#N/A,#N/A,FALSE,"PET";#N/A,#N/A,FALSE,"COR"}</definedName>
    <definedName name="sasaas" localSheetId="9" hidden="1">{#N/A,#N/A,FALSE,"TOT";#N/A,#N/A,FALSE,"PEP";#N/A,#N/A,FALSE,"REF";#N/A,#N/A,FALSE,"GAS";#N/A,#N/A,FALSE,"PET";#N/A,#N/A,FALSE,"COR"}</definedName>
    <definedName name="sasaas" localSheetId="10" hidden="1">{#N/A,#N/A,FALSE,"TOT";#N/A,#N/A,FALSE,"PEP";#N/A,#N/A,FALSE,"REF";#N/A,#N/A,FALSE,"GAS";#N/A,#N/A,FALSE,"PET";#N/A,#N/A,FALSE,"COR"}</definedName>
    <definedName name="sasaas" hidden="1">{#N/A,#N/A,FALSE,"TOT";#N/A,#N/A,FALSE,"PEP";#N/A,#N/A,FALSE,"REF";#N/A,#N/A,FALSE,"GAS";#N/A,#N/A,FALSE,"PET";#N/A,#N/A,FALSE,"COR"}</definedName>
    <definedName name="sb" localSheetId="2">#REF!</definedName>
    <definedName name="sb" localSheetId="4">#REF!</definedName>
    <definedName name="sb" localSheetId="5">#REF!</definedName>
    <definedName name="sb" localSheetId="7">#REF!</definedName>
    <definedName name="sb" localSheetId="8">#REF!</definedName>
    <definedName name="sb" localSheetId="9">#REF!</definedName>
    <definedName name="sb" localSheetId="10">#REF!</definedName>
    <definedName name="sb">#REF!</definedName>
    <definedName name="sc" localSheetId="2">#REF!</definedName>
    <definedName name="sc" localSheetId="4">#REF!</definedName>
    <definedName name="sc" localSheetId="5">#REF!</definedName>
    <definedName name="sc" localSheetId="7">#REF!</definedName>
    <definedName name="sc" localSheetId="8">#REF!</definedName>
    <definedName name="sc" localSheetId="9">#REF!</definedName>
    <definedName name="sc" localSheetId="10">#REF!</definedName>
    <definedName name="sc">#REF!</definedName>
    <definedName name="sd" localSheetId="2">#REF!</definedName>
    <definedName name="sd" localSheetId="4">#REF!</definedName>
    <definedName name="sd" localSheetId="5">#REF!</definedName>
    <definedName name="sd" localSheetId="7">#REF!</definedName>
    <definedName name="sd" localSheetId="8">#REF!</definedName>
    <definedName name="sd" localSheetId="9">#REF!</definedName>
    <definedName name="sd" localSheetId="10">#REF!</definedName>
    <definedName name="sd">#REF!</definedName>
    <definedName name="sdsdds" localSheetId="2" hidden="1">{"Bruto",#N/A,FALSE,"CONV3T.XLS";"Neto",#N/A,FALSE,"CONV3T.XLS";"UnoB",#N/A,FALSE,"CONV3T.XLS";"Bruto",#N/A,FALSE,"CONV4T.XLS";"Neto",#N/A,FALSE,"CONV4T.XLS";"UnoB",#N/A,FALSE,"CONV4T.XLS"}</definedName>
    <definedName name="sdsdds" localSheetId="4" hidden="1">{"Bruto",#N/A,FALSE,"CONV3T.XLS";"Neto",#N/A,FALSE,"CONV3T.XLS";"UnoB",#N/A,FALSE,"CONV3T.XLS";"Bruto",#N/A,FALSE,"CONV4T.XLS";"Neto",#N/A,FALSE,"CONV4T.XLS";"UnoB",#N/A,FALSE,"CONV4T.XLS"}</definedName>
    <definedName name="sdsdds" localSheetId="5" hidden="1">{"Bruto",#N/A,FALSE,"CONV3T.XLS";"Neto",#N/A,FALSE,"CONV3T.XLS";"UnoB",#N/A,FALSE,"CONV3T.XLS";"Bruto",#N/A,FALSE,"CONV4T.XLS";"Neto",#N/A,FALSE,"CONV4T.XLS";"UnoB",#N/A,FALSE,"CONV4T.XLS"}</definedName>
    <definedName name="sdsdds" localSheetId="7" hidden="1">{"Bruto",#N/A,FALSE,"CONV3T.XLS";"Neto",#N/A,FALSE,"CONV3T.XLS";"UnoB",#N/A,FALSE,"CONV3T.XLS";"Bruto",#N/A,FALSE,"CONV4T.XLS";"Neto",#N/A,FALSE,"CONV4T.XLS";"UnoB",#N/A,FALSE,"CONV4T.XLS"}</definedName>
    <definedName name="sdsdds" localSheetId="8" hidden="1">{"Bruto",#N/A,FALSE,"CONV3T.XLS";"Neto",#N/A,FALSE,"CONV3T.XLS";"UnoB",#N/A,FALSE,"CONV3T.XLS";"Bruto",#N/A,FALSE,"CONV4T.XLS";"Neto",#N/A,FALSE,"CONV4T.XLS";"UnoB",#N/A,FALSE,"CONV4T.XLS"}</definedName>
    <definedName name="sdsdds" localSheetId="9" hidden="1">{"Bruto",#N/A,FALSE,"CONV3T.XLS";"Neto",#N/A,FALSE,"CONV3T.XLS";"UnoB",#N/A,FALSE,"CONV3T.XLS";"Bruto",#N/A,FALSE,"CONV4T.XLS";"Neto",#N/A,FALSE,"CONV4T.XLS";"UnoB",#N/A,FALSE,"CONV4T.XLS"}</definedName>
    <definedName name="sdsdds" localSheetId="10" hidden="1">{"Bruto",#N/A,FALSE,"CONV3T.XLS";"Neto",#N/A,FALSE,"CONV3T.XLS";"UnoB",#N/A,FALSE,"CONV3T.XLS";"Bruto",#N/A,FALSE,"CONV4T.XLS";"Neto",#N/A,FALSE,"CONV4T.XLS";"UnoB",#N/A,FALSE,"CONV4T.XLS"}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e" localSheetId="2">#REF!</definedName>
    <definedName name="se" localSheetId="4">#REF!</definedName>
    <definedName name="se" localSheetId="5">#REF!</definedName>
    <definedName name="se" localSheetId="7">#REF!</definedName>
    <definedName name="se" localSheetId="8">#REF!</definedName>
    <definedName name="se" localSheetId="9">#REF!</definedName>
    <definedName name="se" localSheetId="10">#REF!</definedName>
    <definedName name="se">#REF!</definedName>
    <definedName name="sero" localSheetId="2" hidden="1">{"Bruto",#N/A,FALSE,"CONV3T.XLS";"Neto",#N/A,FALSE,"CONV3T.XLS";"UnoB",#N/A,FALSE,"CONV3T.XLS";"Bruto",#N/A,FALSE,"CONV4T.XLS";"Neto",#N/A,FALSE,"CONV4T.XLS";"UnoB",#N/A,FALSE,"CONV4T.XLS"}</definedName>
    <definedName name="sero" localSheetId="4" hidden="1">{"Bruto",#N/A,FALSE,"CONV3T.XLS";"Neto",#N/A,FALSE,"CONV3T.XLS";"UnoB",#N/A,FALSE,"CONV3T.XLS";"Bruto",#N/A,FALSE,"CONV4T.XLS";"Neto",#N/A,FALSE,"CONV4T.XLS";"UnoB",#N/A,FALSE,"CONV4T.XLS"}</definedName>
    <definedName name="sero" localSheetId="5" hidden="1">{"Bruto",#N/A,FALSE,"CONV3T.XLS";"Neto",#N/A,FALSE,"CONV3T.XLS";"UnoB",#N/A,FALSE,"CONV3T.XLS";"Bruto",#N/A,FALSE,"CONV4T.XLS";"Neto",#N/A,FALSE,"CONV4T.XLS";"UnoB",#N/A,FALSE,"CONV4T.XLS"}</definedName>
    <definedName name="sero" localSheetId="7" hidden="1">{"Bruto",#N/A,FALSE,"CONV3T.XLS";"Neto",#N/A,FALSE,"CONV3T.XLS";"UnoB",#N/A,FALSE,"CONV3T.XLS";"Bruto",#N/A,FALSE,"CONV4T.XLS";"Neto",#N/A,FALSE,"CONV4T.XLS";"UnoB",#N/A,FALSE,"CONV4T.XLS"}</definedName>
    <definedName name="sero" localSheetId="8" hidden="1">{"Bruto",#N/A,FALSE,"CONV3T.XLS";"Neto",#N/A,FALSE,"CONV3T.XLS";"UnoB",#N/A,FALSE,"CONV3T.XLS";"Bruto",#N/A,FALSE,"CONV4T.XLS";"Neto",#N/A,FALSE,"CONV4T.XLS";"UnoB",#N/A,FALSE,"CONV4T.XLS"}</definedName>
    <definedName name="sero" localSheetId="9" hidden="1">{"Bruto",#N/A,FALSE,"CONV3T.XLS";"Neto",#N/A,FALSE,"CONV3T.XLS";"UnoB",#N/A,FALSE,"CONV3T.XLS";"Bruto",#N/A,FALSE,"CONV4T.XLS";"Neto",#N/A,FALSE,"CONV4T.XLS";"UnoB",#N/A,FALSE,"CONV4T.XLS"}</definedName>
    <definedName name="sero" localSheetId="10" hidden="1">{"Bruto",#N/A,FALSE,"CONV3T.XLS";"Neto",#N/A,FALSE,"CONV3T.XLS";"UnoB",#N/A,FALSE,"CONV3T.XLS";"Bruto",#N/A,FALSE,"CONV4T.XLS";"Neto",#N/A,FALSE,"CONV4T.XLS";"UnoB",#N/A,FALSE,"CONV4T.XLS"}</definedName>
    <definedName name="sero" hidden="1">{"Bruto",#N/A,FALSE,"CONV3T.XLS";"Neto",#N/A,FALSE,"CONV3T.XLS";"UnoB",#N/A,FALSE,"CONV3T.XLS";"Bruto",#N/A,FALSE,"CONV4T.XLS";"Neto",#N/A,FALSE,"CONV4T.XLS";"UnoB",#N/A,FALSE,"CONV4T.XLS"}</definedName>
    <definedName name="SHCP" localSheetId="2" hidden="1">#REF!</definedName>
    <definedName name="SHCP" localSheetId="4" hidden="1">#REF!</definedName>
    <definedName name="SHCP" localSheetId="5" hidden="1">#REF!</definedName>
    <definedName name="SHCP" localSheetId="7" hidden="1">#REF!</definedName>
    <definedName name="SHCP" localSheetId="8" hidden="1">#REF!</definedName>
    <definedName name="SHCP" localSheetId="9" hidden="1">#REF!</definedName>
    <definedName name="SHCP" localSheetId="10" hidden="1">#REF!</definedName>
    <definedName name="SHCP" hidden="1">#REF!</definedName>
    <definedName name="sinpec" localSheetId="2">#REF!</definedName>
    <definedName name="sinpec" localSheetId="4">#REF!</definedName>
    <definedName name="sinpec" localSheetId="5">#REF!</definedName>
    <definedName name="sinpec" localSheetId="7">#REF!</definedName>
    <definedName name="sinpec" localSheetId="8">#REF!</definedName>
    <definedName name="sinpec" localSheetId="9">#REF!</definedName>
    <definedName name="sinpec" localSheetId="10">#REF!</definedName>
    <definedName name="sinpec">#REF!</definedName>
    <definedName name="SPEM96" localSheetId="2">#REF!</definedName>
    <definedName name="SPEM96" localSheetId="4">#REF!</definedName>
    <definedName name="SPEM96" localSheetId="5">#REF!</definedName>
    <definedName name="SPEM96" localSheetId="7">#REF!</definedName>
    <definedName name="SPEM96" localSheetId="8">#REF!</definedName>
    <definedName name="SPEM96" localSheetId="9">#REF!</definedName>
    <definedName name="SPEM96" localSheetId="10">#REF!</definedName>
    <definedName name="SPEM96">#REF!</definedName>
    <definedName name="sta" localSheetId="2">#REF!</definedName>
    <definedName name="sta" localSheetId="4">#REF!</definedName>
    <definedName name="sta" localSheetId="5">#REF!</definedName>
    <definedName name="sta" localSheetId="7">#REF!</definedName>
    <definedName name="sta" localSheetId="8">#REF!</definedName>
    <definedName name="sta" localSheetId="9">#REF!</definedName>
    <definedName name="sta" localSheetId="10">#REF!</definedName>
    <definedName name="sta">#REF!</definedName>
    <definedName name="stb" localSheetId="2">#REF!</definedName>
    <definedName name="stb" localSheetId="4">#REF!</definedName>
    <definedName name="stb" localSheetId="5">#REF!</definedName>
    <definedName name="stb" localSheetId="7">#REF!</definedName>
    <definedName name="stb" localSheetId="8">#REF!</definedName>
    <definedName name="stb" localSheetId="9">#REF!</definedName>
    <definedName name="stb" localSheetId="10">#REF!</definedName>
    <definedName name="stb">#REF!</definedName>
    <definedName name="stc" localSheetId="2">#REF!</definedName>
    <definedName name="stc" localSheetId="4">#REF!</definedName>
    <definedName name="stc" localSheetId="5">#REF!</definedName>
    <definedName name="stc" localSheetId="7">#REF!</definedName>
    <definedName name="stc" localSheetId="8">#REF!</definedName>
    <definedName name="stc" localSheetId="9">#REF!</definedName>
    <definedName name="stc" localSheetId="10">#REF!</definedName>
    <definedName name="stc">#REF!</definedName>
    <definedName name="std" localSheetId="2">#REF!</definedName>
    <definedName name="std" localSheetId="4">#REF!</definedName>
    <definedName name="std" localSheetId="5">#REF!</definedName>
    <definedName name="std" localSheetId="7">#REF!</definedName>
    <definedName name="std" localSheetId="8">#REF!</definedName>
    <definedName name="std" localSheetId="9">#REF!</definedName>
    <definedName name="std" localSheetId="10">#REF!</definedName>
    <definedName name="std">#REF!</definedName>
    <definedName name="ste" localSheetId="2">#REF!</definedName>
    <definedName name="ste" localSheetId="4">#REF!</definedName>
    <definedName name="ste" localSheetId="5">#REF!</definedName>
    <definedName name="ste" localSheetId="7">#REF!</definedName>
    <definedName name="ste" localSheetId="8">#REF!</definedName>
    <definedName name="ste" localSheetId="9">#REF!</definedName>
    <definedName name="ste" localSheetId="10">#REF!</definedName>
    <definedName name="ste">#REF!</definedName>
    <definedName name="subfunción" localSheetId="2">#REF!</definedName>
    <definedName name="subfunción" localSheetId="4">#REF!</definedName>
    <definedName name="subfunción" localSheetId="5">#REF!</definedName>
    <definedName name="subfunción" localSheetId="7">#REF!</definedName>
    <definedName name="subfunción" localSheetId="8">#REF!</definedName>
    <definedName name="subfunción" localSheetId="9">#REF!</definedName>
    <definedName name="subfunción" localSheetId="10">#REF!</definedName>
    <definedName name="subfunción">#REF!</definedName>
    <definedName name="syt" localSheetId="2">#REF!</definedName>
    <definedName name="syt" localSheetId="4">#REF!</definedName>
    <definedName name="syt" localSheetId="5">#REF!</definedName>
    <definedName name="syt" localSheetId="7">#REF!</definedName>
    <definedName name="syt" localSheetId="8">#REF!</definedName>
    <definedName name="syt" localSheetId="9">#REF!</definedName>
    <definedName name="syt" localSheetId="10">#REF!</definedName>
    <definedName name="syt">#REF!</definedName>
    <definedName name="sytc03" localSheetId="2">#REF!</definedName>
    <definedName name="sytc03" localSheetId="4">#REF!</definedName>
    <definedName name="sytc03" localSheetId="5">#REF!</definedName>
    <definedName name="sytc03" localSheetId="7">#REF!</definedName>
    <definedName name="sytc03" localSheetId="8">#REF!</definedName>
    <definedName name="sytc03" localSheetId="9">#REF!</definedName>
    <definedName name="sytc03" localSheetId="10">#REF!</definedName>
    <definedName name="sytc03">#REF!</definedName>
    <definedName name="sytppef" localSheetId="2">#REF!</definedName>
    <definedName name="sytppef" localSheetId="4">#REF!</definedName>
    <definedName name="sytppef" localSheetId="5">#REF!</definedName>
    <definedName name="sytppef" localSheetId="7">#REF!</definedName>
    <definedName name="sytppef" localSheetId="8">#REF!</definedName>
    <definedName name="sytppef" localSheetId="9">#REF!</definedName>
    <definedName name="sytppef" localSheetId="10">#REF!</definedName>
    <definedName name="sytppef">#REF!</definedName>
    <definedName name="SZZXCZXC" localSheetId="2" hidden="1">{"Bruto",#N/A,FALSE,"CONV3T.XLS";"Neto",#N/A,FALSE,"CONV3T.XLS";"UnoB",#N/A,FALSE,"CONV3T.XLS";"Bruto",#N/A,FALSE,"CONV4T.XLS";"Neto",#N/A,FALSE,"CONV4T.XLS";"UnoB",#N/A,FALSE,"CONV4T.XLS"}</definedName>
    <definedName name="SZZXCZXC" localSheetId="4" hidden="1">{"Bruto",#N/A,FALSE,"CONV3T.XLS";"Neto",#N/A,FALSE,"CONV3T.XLS";"UnoB",#N/A,FALSE,"CONV3T.XLS";"Bruto",#N/A,FALSE,"CONV4T.XLS";"Neto",#N/A,FALSE,"CONV4T.XLS";"UnoB",#N/A,FALSE,"CONV4T.XLS"}</definedName>
    <definedName name="SZZXCZXC" localSheetId="5" hidden="1">{"Bruto",#N/A,FALSE,"CONV3T.XLS";"Neto",#N/A,FALSE,"CONV3T.XLS";"UnoB",#N/A,FALSE,"CONV3T.XLS";"Bruto",#N/A,FALSE,"CONV4T.XLS";"Neto",#N/A,FALSE,"CONV4T.XLS";"UnoB",#N/A,FALSE,"CONV4T.XLS"}</definedName>
    <definedName name="SZZXCZXC" localSheetId="7" hidden="1">{"Bruto",#N/A,FALSE,"CONV3T.XLS";"Neto",#N/A,FALSE,"CONV3T.XLS";"UnoB",#N/A,FALSE,"CONV3T.XLS";"Bruto",#N/A,FALSE,"CONV4T.XLS";"Neto",#N/A,FALSE,"CONV4T.XLS";"UnoB",#N/A,FALSE,"CONV4T.XLS"}</definedName>
    <definedName name="SZZXCZXC" localSheetId="8" hidden="1">{"Bruto",#N/A,FALSE,"CONV3T.XLS";"Neto",#N/A,FALSE,"CONV3T.XLS";"UnoB",#N/A,FALSE,"CONV3T.XLS";"Bruto",#N/A,FALSE,"CONV4T.XLS";"Neto",#N/A,FALSE,"CONV4T.XLS";"UnoB",#N/A,FALSE,"CONV4T.XLS"}</definedName>
    <definedName name="SZZXCZXC" localSheetId="9" hidden="1">{"Bruto",#N/A,FALSE,"CONV3T.XLS";"Neto",#N/A,FALSE,"CONV3T.XLS";"UnoB",#N/A,FALSE,"CONV3T.XLS";"Bruto",#N/A,FALSE,"CONV4T.XLS";"Neto",#N/A,FALSE,"CONV4T.XLS";"UnoB",#N/A,FALSE,"CONV4T.XLS"}</definedName>
    <definedName name="SZZXCZXC" localSheetId="10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bla2002" localSheetId="2">#REF!</definedName>
    <definedName name="tabla2002" localSheetId="4">#REF!</definedName>
    <definedName name="tabla2002" localSheetId="5">#REF!</definedName>
    <definedName name="tabla2002" localSheetId="7">#REF!</definedName>
    <definedName name="tabla2002" localSheetId="8">#REF!</definedName>
    <definedName name="tabla2002" localSheetId="9">#REF!</definedName>
    <definedName name="tabla2002" localSheetId="10">#REF!</definedName>
    <definedName name="tabla2002">#REF!</definedName>
    <definedName name="TAJJJJ" localSheetId="2" hidden="1">{#N/A,#N/A,FALSE,"TOT";#N/A,#N/A,FALSE,"PEP";#N/A,#N/A,FALSE,"REF";#N/A,#N/A,FALSE,"GAS";#N/A,#N/A,FALSE,"PET";#N/A,#N/A,FALSE,"COR"}</definedName>
    <definedName name="TAJJJJ" localSheetId="4" hidden="1">{#N/A,#N/A,FALSE,"TOT";#N/A,#N/A,FALSE,"PEP";#N/A,#N/A,FALSE,"REF";#N/A,#N/A,FALSE,"GAS";#N/A,#N/A,FALSE,"PET";#N/A,#N/A,FALSE,"COR"}</definedName>
    <definedName name="TAJJJJ" localSheetId="5" hidden="1">{#N/A,#N/A,FALSE,"TOT";#N/A,#N/A,FALSE,"PEP";#N/A,#N/A,FALSE,"REF";#N/A,#N/A,FALSE,"GAS";#N/A,#N/A,FALSE,"PET";#N/A,#N/A,FALSE,"COR"}</definedName>
    <definedName name="TAJJJJ" localSheetId="7" hidden="1">{#N/A,#N/A,FALSE,"TOT";#N/A,#N/A,FALSE,"PEP";#N/A,#N/A,FALSE,"REF";#N/A,#N/A,FALSE,"GAS";#N/A,#N/A,FALSE,"PET";#N/A,#N/A,FALSE,"COR"}</definedName>
    <definedName name="TAJJJJ" localSheetId="8" hidden="1">{#N/A,#N/A,FALSE,"TOT";#N/A,#N/A,FALSE,"PEP";#N/A,#N/A,FALSE,"REF";#N/A,#N/A,FALSE,"GAS";#N/A,#N/A,FALSE,"PET";#N/A,#N/A,FALSE,"COR"}</definedName>
    <definedName name="TAJJJJ" localSheetId="9" hidden="1">{#N/A,#N/A,FALSE,"TOT";#N/A,#N/A,FALSE,"PEP";#N/A,#N/A,FALSE,"REF";#N/A,#N/A,FALSE,"GAS";#N/A,#N/A,FALSE,"PET";#N/A,#N/A,FALSE,"COR"}</definedName>
    <definedName name="TAJJJJ" localSheetId="10" hidden="1">{#N/A,#N/A,FALSE,"TOT";#N/A,#N/A,FALSE,"PEP";#N/A,#N/A,FALSE,"REF";#N/A,#N/A,FALSE,"GAS";#N/A,#N/A,FALSE,"PET";#N/A,#N/A,FALSE,"COR"}</definedName>
    <definedName name="TAJJJJ" hidden="1">{#N/A,#N/A,FALSE,"TOT";#N/A,#N/A,FALSE,"PEP";#N/A,#N/A,FALSE,"REF";#N/A,#N/A,FALSE,"GAS";#N/A,#N/A,FALSE,"PET";#N/A,#N/A,FALSE,"COR"}</definedName>
    <definedName name="TENER" localSheetId="2" hidden="1">{"Bruto",#N/A,FALSE,"CONV3T.XLS";"Neto",#N/A,FALSE,"CONV3T.XLS";"UnoB",#N/A,FALSE,"CONV3T.XLS";"Bruto",#N/A,FALSE,"CONV4T.XLS";"Neto",#N/A,FALSE,"CONV4T.XLS";"UnoB",#N/A,FALSE,"CONV4T.XLS"}</definedName>
    <definedName name="TENER" localSheetId="4" hidden="1">{"Bruto",#N/A,FALSE,"CONV3T.XLS";"Neto",#N/A,FALSE,"CONV3T.XLS";"UnoB",#N/A,FALSE,"CONV3T.XLS";"Bruto",#N/A,FALSE,"CONV4T.XLS";"Neto",#N/A,FALSE,"CONV4T.XLS";"UnoB",#N/A,FALSE,"CONV4T.XLS"}</definedName>
    <definedName name="TENER" localSheetId="5" hidden="1">{"Bruto",#N/A,FALSE,"CONV3T.XLS";"Neto",#N/A,FALSE,"CONV3T.XLS";"UnoB",#N/A,FALSE,"CONV3T.XLS";"Bruto",#N/A,FALSE,"CONV4T.XLS";"Neto",#N/A,FALSE,"CONV4T.XLS";"UnoB",#N/A,FALSE,"CONV4T.XLS"}</definedName>
    <definedName name="TENER" localSheetId="7" hidden="1">{"Bruto",#N/A,FALSE,"CONV3T.XLS";"Neto",#N/A,FALSE,"CONV3T.XLS";"UnoB",#N/A,FALSE,"CONV3T.XLS";"Bruto",#N/A,FALSE,"CONV4T.XLS";"Neto",#N/A,FALSE,"CONV4T.XLS";"UnoB",#N/A,FALSE,"CONV4T.XLS"}</definedName>
    <definedName name="TENER" localSheetId="8" hidden="1">{"Bruto",#N/A,FALSE,"CONV3T.XLS";"Neto",#N/A,FALSE,"CONV3T.XLS";"UnoB",#N/A,FALSE,"CONV3T.XLS";"Bruto",#N/A,FALSE,"CONV4T.XLS";"Neto",#N/A,FALSE,"CONV4T.XLS";"UnoB",#N/A,FALSE,"CONV4T.XLS"}</definedName>
    <definedName name="TENER" localSheetId="9" hidden="1">{"Bruto",#N/A,FALSE,"CONV3T.XLS";"Neto",#N/A,FALSE,"CONV3T.XLS";"UnoB",#N/A,FALSE,"CONV3T.XLS";"Bruto",#N/A,FALSE,"CONV4T.XLS";"Neto",#N/A,FALSE,"CONV4T.XLS";"UnoB",#N/A,FALSE,"CONV4T.XLS"}</definedName>
    <definedName name="TENER" localSheetId="10" hidden="1">{"Bruto",#N/A,FALSE,"CONV3T.XLS";"Neto",#N/A,FALSE,"CONV3T.XLS";"UnoB",#N/A,FALSE,"CONV3T.XLS";"Bruto",#N/A,FALSE,"CONV4T.XLS";"Neto",#N/A,FALSE,"CONV4T.XLS";"UnoB",#N/A,FALSE,"CONV4T.XLS"}</definedName>
    <definedName name="TENER" hidden="1">{"Bruto",#N/A,FALSE,"CONV3T.XLS";"Neto",#N/A,FALSE,"CONV3T.XLS";"UnoB",#N/A,FALSE,"CONV3T.XLS";"Bruto",#N/A,FALSE,"CONV4T.XLS";"Neto",#N/A,FALSE,"CONV4T.XLS";"UnoB",#N/A,FALSE,"CONV4T.XLS"}</definedName>
    <definedName name="TIT" localSheetId="2">#REF!</definedName>
    <definedName name="TIT" localSheetId="4">#REF!</definedName>
    <definedName name="TIT" localSheetId="5">#REF!</definedName>
    <definedName name="TIT" localSheetId="7">#REF!</definedName>
    <definedName name="TIT" localSheetId="8">#REF!</definedName>
    <definedName name="TIT" localSheetId="9">#REF!</definedName>
    <definedName name="TIT" localSheetId="10">#REF!</definedName>
    <definedName name="TIT">#REF!</definedName>
    <definedName name="_xlnm.Print_Titles" localSheetId="2">'Anexo 12'!$5:$8</definedName>
    <definedName name="_xlnm.Print_Titles" localSheetId="4">'Anexo 14'!$5:$8</definedName>
    <definedName name="_xlnm.Print_Titles" localSheetId="5">'Anexo 15'!$5:$8</definedName>
    <definedName name="_xlnm.Print_Titles" localSheetId="7">'Anexo 17'!$5:$8</definedName>
    <definedName name="_xlnm.Print_Titles" localSheetId="8">'Anexo 18'!$5:$8</definedName>
    <definedName name="_xlnm.Print_Titles" localSheetId="9">'Anexo 19'!$5:$8</definedName>
    <definedName name="_xlnm.Print_Titles" localSheetId="10">'Anexo 31'!$5:$8</definedName>
    <definedName name="TODO96" localSheetId="2">#REF!</definedName>
    <definedName name="TODO96" localSheetId="4">#REF!</definedName>
    <definedName name="TODO96" localSheetId="5">#REF!</definedName>
    <definedName name="TODO96" localSheetId="7">#REF!</definedName>
    <definedName name="TODO96" localSheetId="8">#REF!</definedName>
    <definedName name="TODO96" localSheetId="9">#REF!</definedName>
    <definedName name="TODO96" localSheetId="10">#REF!</definedName>
    <definedName name="TODO96">#REF!</definedName>
    <definedName name="TOTAL">#N/A</definedName>
    <definedName name="total_real" localSheetId="2">#REF!</definedName>
    <definedName name="total_real" localSheetId="4">#REF!</definedName>
    <definedName name="total_real" localSheetId="5">#REF!</definedName>
    <definedName name="total_real" localSheetId="7">#REF!</definedName>
    <definedName name="total_real" localSheetId="8">#REF!</definedName>
    <definedName name="total_real" localSheetId="9">#REF!</definedName>
    <definedName name="total_real" localSheetId="10">#REF!</definedName>
    <definedName name="total_real">#REF!</definedName>
    <definedName name="TOTAL01" localSheetId="2">#REF!</definedName>
    <definedName name="TOTAL01" localSheetId="4">#REF!</definedName>
    <definedName name="TOTAL01" localSheetId="5">#REF!</definedName>
    <definedName name="TOTAL01" localSheetId="7">#REF!</definedName>
    <definedName name="TOTAL01" localSheetId="8">#REF!</definedName>
    <definedName name="TOTAL01" localSheetId="9">#REF!</definedName>
    <definedName name="TOTAL01" localSheetId="10">#REF!</definedName>
    <definedName name="TOTAL01">#REF!</definedName>
    <definedName name="tul" localSheetId="2" hidden="1">{"Bruto",#N/A,FALSE,"CONV3T.XLS";"Neto",#N/A,FALSE,"CONV3T.XLS";"UnoB",#N/A,FALSE,"CONV3T.XLS";"Bruto",#N/A,FALSE,"CONV4T.XLS";"Neto",#N/A,FALSE,"CONV4T.XLS";"UnoB",#N/A,FALSE,"CONV4T.XLS"}</definedName>
    <definedName name="tul" localSheetId="4" hidden="1">{"Bruto",#N/A,FALSE,"CONV3T.XLS";"Neto",#N/A,FALSE,"CONV3T.XLS";"UnoB",#N/A,FALSE,"CONV3T.XLS";"Bruto",#N/A,FALSE,"CONV4T.XLS";"Neto",#N/A,FALSE,"CONV4T.XLS";"UnoB",#N/A,FALSE,"CONV4T.XLS"}</definedName>
    <definedName name="tul" localSheetId="5" hidden="1">{"Bruto",#N/A,FALSE,"CONV3T.XLS";"Neto",#N/A,FALSE,"CONV3T.XLS";"UnoB",#N/A,FALSE,"CONV3T.XLS";"Bruto",#N/A,FALSE,"CONV4T.XLS";"Neto",#N/A,FALSE,"CONV4T.XLS";"UnoB",#N/A,FALSE,"CONV4T.XLS"}</definedName>
    <definedName name="tul" localSheetId="7" hidden="1">{"Bruto",#N/A,FALSE,"CONV3T.XLS";"Neto",#N/A,FALSE,"CONV3T.XLS";"UnoB",#N/A,FALSE,"CONV3T.XLS";"Bruto",#N/A,FALSE,"CONV4T.XLS";"Neto",#N/A,FALSE,"CONV4T.XLS";"UnoB",#N/A,FALSE,"CONV4T.XLS"}</definedName>
    <definedName name="tul" localSheetId="8" hidden="1">{"Bruto",#N/A,FALSE,"CONV3T.XLS";"Neto",#N/A,FALSE,"CONV3T.XLS";"UnoB",#N/A,FALSE,"CONV3T.XLS";"Bruto",#N/A,FALSE,"CONV4T.XLS";"Neto",#N/A,FALSE,"CONV4T.XLS";"UnoB",#N/A,FALSE,"CONV4T.XLS"}</definedName>
    <definedName name="tul" localSheetId="9" hidden="1">{"Bruto",#N/A,FALSE,"CONV3T.XLS";"Neto",#N/A,FALSE,"CONV3T.XLS";"UnoB",#N/A,FALSE,"CONV3T.XLS";"Bruto",#N/A,FALSE,"CONV4T.XLS";"Neto",#N/A,FALSE,"CONV4T.XLS";"UnoB",#N/A,FALSE,"CONV4T.XLS"}</definedName>
    <definedName name="tul" localSheetId="10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UPCPICF_VMD50020" localSheetId="2">#REF!</definedName>
    <definedName name="UPCPICF_VMD50020" localSheetId="4">#REF!</definedName>
    <definedName name="UPCPICF_VMD50020" localSheetId="5">#REF!</definedName>
    <definedName name="UPCPICF_VMD50020" localSheetId="7">#REF!</definedName>
    <definedName name="UPCPICF_VMD50020" localSheetId="8">#REF!</definedName>
    <definedName name="UPCPICF_VMD50020" localSheetId="9">#REF!</definedName>
    <definedName name="UPCPICF_VMD50020" localSheetId="10">#REF!</definedName>
    <definedName name="UPCPICF_VMD50020">#REF!</definedName>
    <definedName name="VARIABLES">#N/A</definedName>
    <definedName name="vcorta" localSheetId="2">#REF!</definedName>
    <definedName name="vcorta" localSheetId="4">#REF!</definedName>
    <definedName name="vcorta" localSheetId="5">#REF!</definedName>
    <definedName name="vcorta" localSheetId="7">#REF!</definedName>
    <definedName name="vcorta" localSheetId="8">#REF!</definedName>
    <definedName name="vcorta" localSheetId="9">#REF!</definedName>
    <definedName name="vcorta" localSheetId="10">#REF!</definedName>
    <definedName name="vcorta">#REF!</definedName>
    <definedName name="Vertientes" localSheetId="2">#REF!</definedName>
    <definedName name="Vertientes" localSheetId="4">#REF!</definedName>
    <definedName name="Vertientes" localSheetId="5">#REF!</definedName>
    <definedName name="Vertientes" localSheetId="7">#REF!</definedName>
    <definedName name="Vertientes" localSheetId="8">#REF!</definedName>
    <definedName name="Vertientes" localSheetId="9">#REF!</definedName>
    <definedName name="Vertientes" localSheetId="10">#REF!</definedName>
    <definedName name="Vertientes">#REF!</definedName>
    <definedName name="wrn.econv2s." localSheetId="2" hidden="1">{"Bruto",#N/A,FALSE,"CONV3T.XLS";"Neto",#N/A,FALSE,"CONV3T.XLS";"UnoB",#N/A,FALSE,"CONV3T.XLS";"Bruto",#N/A,FALSE,"CONV4T.XLS";"Neto",#N/A,FALSE,"CONV4T.XLS";"UnoB",#N/A,FALSE,"CONV4T.XLS"}</definedName>
    <definedName name="wrn.econv2s." localSheetId="4" hidden="1">{"Bruto",#N/A,FALSE,"CONV3T.XLS";"Neto",#N/A,FALSE,"CONV3T.XLS";"UnoB",#N/A,FALSE,"CONV3T.XLS";"Bruto",#N/A,FALSE,"CONV4T.XLS";"Neto",#N/A,FALSE,"CONV4T.XLS";"UnoB",#N/A,FALSE,"CONV4T.XLS"}</definedName>
    <definedName name="wrn.econv2s." localSheetId="5" hidden="1">{"Bruto",#N/A,FALSE,"CONV3T.XLS";"Neto",#N/A,FALSE,"CONV3T.XLS";"UnoB",#N/A,FALSE,"CONV3T.XLS";"Bruto",#N/A,FALSE,"CONV4T.XLS";"Neto",#N/A,FALSE,"CONV4T.XLS";"UnoB",#N/A,FALSE,"CONV4T.XLS"}</definedName>
    <definedName name="wrn.econv2s." localSheetId="7" hidden="1">{"Bruto",#N/A,FALSE,"CONV3T.XLS";"Neto",#N/A,FALSE,"CONV3T.XLS";"UnoB",#N/A,FALSE,"CONV3T.XLS";"Bruto",#N/A,FALSE,"CONV4T.XLS";"Neto",#N/A,FALSE,"CONV4T.XLS";"UnoB",#N/A,FALSE,"CONV4T.XLS"}</definedName>
    <definedName name="wrn.econv2s." localSheetId="8" hidden="1">{"Bruto",#N/A,FALSE,"CONV3T.XLS";"Neto",#N/A,FALSE,"CONV3T.XLS";"UnoB",#N/A,FALSE,"CONV3T.XLS";"Bruto",#N/A,FALSE,"CONV4T.XLS";"Neto",#N/A,FALSE,"CONV4T.XLS";"UnoB",#N/A,FALSE,"CONV4T.XLS"}</definedName>
    <definedName name="wrn.econv2s." localSheetId="9" hidden="1">{"Bruto",#N/A,FALSE,"CONV3T.XLS";"Neto",#N/A,FALSE,"CONV3T.XLS";"UnoB",#N/A,FALSE,"CONV3T.XLS";"Bruto",#N/A,FALSE,"CONV4T.XLS";"Neto",#N/A,FALSE,"CONV4T.XLS";"UnoB",#N/A,FALSE,"CONV4T.XLS"}</definedName>
    <definedName name="wrn.econv2s." localSheetId="10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localSheetId="2" hidden="1">{#N/A,#N/A,FALSE,"TOT";#N/A,#N/A,FALSE,"PEP";#N/A,#N/A,FALSE,"REF";#N/A,#N/A,FALSE,"GAS";#N/A,#N/A,FALSE,"PET";#N/A,#N/A,FALSE,"COR"}</definedName>
    <definedName name="wrn.gst1tajuorg." localSheetId="4" hidden="1">{#N/A,#N/A,FALSE,"TOT";#N/A,#N/A,FALSE,"PEP";#N/A,#N/A,FALSE,"REF";#N/A,#N/A,FALSE,"GAS";#N/A,#N/A,FALSE,"PET";#N/A,#N/A,FALSE,"COR"}</definedName>
    <definedName name="wrn.gst1tajuorg." localSheetId="5" hidden="1">{#N/A,#N/A,FALSE,"TOT";#N/A,#N/A,FALSE,"PEP";#N/A,#N/A,FALSE,"REF";#N/A,#N/A,FALSE,"GAS";#N/A,#N/A,FALSE,"PET";#N/A,#N/A,FALSE,"COR"}</definedName>
    <definedName name="wrn.gst1tajuorg." localSheetId="7" hidden="1">{#N/A,#N/A,FALSE,"TOT";#N/A,#N/A,FALSE,"PEP";#N/A,#N/A,FALSE,"REF";#N/A,#N/A,FALSE,"GAS";#N/A,#N/A,FALSE,"PET";#N/A,#N/A,FALSE,"COR"}</definedName>
    <definedName name="wrn.gst1tajuorg." localSheetId="8" hidden="1">{#N/A,#N/A,FALSE,"TOT";#N/A,#N/A,FALSE,"PEP";#N/A,#N/A,FALSE,"REF";#N/A,#N/A,FALSE,"GAS";#N/A,#N/A,FALSE,"PET";#N/A,#N/A,FALSE,"COR"}</definedName>
    <definedName name="wrn.gst1tajuorg." localSheetId="9" hidden="1">{#N/A,#N/A,FALSE,"TOT";#N/A,#N/A,FALSE,"PEP";#N/A,#N/A,FALSE,"REF";#N/A,#N/A,FALSE,"GAS";#N/A,#N/A,FALSE,"PET";#N/A,#N/A,FALSE,"COR"}</definedName>
    <definedName name="wrn.gst1tajuorg." localSheetId="10" hidden="1">{#N/A,#N/A,FALSE,"TOT";#N/A,#N/A,FALSE,"PEP";#N/A,#N/A,FALSE,"REF";#N/A,#N/A,FALSE,"GAS";#N/A,#N/A,FALSE,"PET";#N/A,#N/A,FALSE,"COR"}</definedName>
    <definedName name="wrn.gst1tajuorg." hidden="1">{#N/A,#N/A,FALSE,"TOT";#N/A,#N/A,FALSE,"PEP";#N/A,#N/A,FALSE,"REF";#N/A,#N/A,FALSE,"GAS";#N/A,#N/A,FALSE,"PET";#N/A,#N/A,FALSE,"COR"}</definedName>
    <definedName name="x" localSheetId="2">#REF!</definedName>
    <definedName name="x" localSheetId="4">#REF!</definedName>
    <definedName name="x" localSheetId="5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>#REF!</definedName>
    <definedName name="XX" localSheetId="2" hidden="1">{"Bruto",#N/A,FALSE,"CONV3T.XLS";"Neto",#N/A,FALSE,"CONV3T.XLS";"UnoB",#N/A,FALSE,"CONV3T.XLS";"Bruto",#N/A,FALSE,"CONV4T.XLS";"Neto",#N/A,FALSE,"CONV4T.XLS";"UnoB",#N/A,FALSE,"CONV4T.XLS"}</definedName>
    <definedName name="XX" localSheetId="4" hidden="1">{"Bruto",#N/A,FALSE,"CONV3T.XLS";"Neto",#N/A,FALSE,"CONV3T.XLS";"UnoB",#N/A,FALSE,"CONV3T.XLS";"Bruto",#N/A,FALSE,"CONV4T.XLS";"Neto",#N/A,FALSE,"CONV4T.XLS";"UnoB",#N/A,FALSE,"CONV4T.XLS"}</definedName>
    <definedName name="XX" localSheetId="5" hidden="1">{"Bruto",#N/A,FALSE,"CONV3T.XLS";"Neto",#N/A,FALSE,"CONV3T.XLS";"UnoB",#N/A,FALSE,"CONV3T.XLS";"Bruto",#N/A,FALSE,"CONV4T.XLS";"Neto",#N/A,FALSE,"CONV4T.XLS";"UnoB",#N/A,FALSE,"CONV4T.XLS"}</definedName>
    <definedName name="XX" localSheetId="7" hidden="1">{"Bruto",#N/A,FALSE,"CONV3T.XLS";"Neto",#N/A,FALSE,"CONV3T.XLS";"UnoB",#N/A,FALSE,"CONV3T.XLS";"Bruto",#N/A,FALSE,"CONV4T.XLS";"Neto",#N/A,FALSE,"CONV4T.XLS";"UnoB",#N/A,FALSE,"CONV4T.XLS"}</definedName>
    <definedName name="XX" localSheetId="8" hidden="1">{"Bruto",#N/A,FALSE,"CONV3T.XLS";"Neto",#N/A,FALSE,"CONV3T.XLS";"UnoB",#N/A,FALSE,"CONV3T.XLS";"Bruto",#N/A,FALSE,"CONV4T.XLS";"Neto",#N/A,FALSE,"CONV4T.XLS";"UnoB",#N/A,FALSE,"CONV4T.XLS"}</definedName>
    <definedName name="XX" localSheetId="9" hidden="1">{"Bruto",#N/A,FALSE,"CONV3T.XLS";"Neto",#N/A,FALSE,"CONV3T.XLS";"UnoB",#N/A,FALSE,"CONV3T.XLS";"Bruto",#N/A,FALSE,"CONV4T.XLS";"Neto",#N/A,FALSE,"CONV4T.XLS";"UnoB",#N/A,FALSE,"CONV4T.XLS"}</definedName>
    <definedName name="XX" localSheetId="10" hidden="1">{"Bruto",#N/A,FALSE,"CONV3T.XLS";"Neto",#N/A,FALSE,"CONV3T.XLS";"UnoB",#N/A,FALSE,"CONV3T.XLS";"Bruto",#N/A,FALSE,"CONV4T.XLS";"Neto",#N/A,FALSE,"CONV4T.XLS";"UnoB",#N/A,FALSE,"CONV4T.XLS"}</definedName>
    <definedName name="XX" hidden="1">{"Bruto",#N/A,FALSE,"CONV3T.XLS";"Neto",#N/A,FALSE,"CONV3T.XLS";"UnoB",#N/A,FALSE,"CONV3T.XLS";"Bruto",#N/A,FALSE,"CONV4T.XLS";"Neto",#N/A,FALSE,"CONV4T.XLS";"UnoB",#N/A,FALSE,"CONV4T.XLS"}</definedName>
    <definedName name="xxx" localSheetId="2">#REF!</definedName>
    <definedName name="xxx" localSheetId="4">#REF!</definedName>
    <definedName name="xxx" localSheetId="5">#REF!</definedName>
    <definedName name="xxx" localSheetId="7">#REF!</definedName>
    <definedName name="xxx" localSheetId="8">#REF!</definedName>
    <definedName name="xxx" localSheetId="9">#REF!</definedName>
    <definedName name="xxx" localSheetId="10">#REF!</definedName>
    <definedName name="xxx">#REF!</definedName>
    <definedName name="yyy" localSheetId="2">#REF!</definedName>
    <definedName name="yyy" localSheetId="4">#REF!</definedName>
    <definedName name="yyy" localSheetId="5">#REF!</definedName>
    <definedName name="yyy" localSheetId="7">#REF!</definedName>
    <definedName name="yyy" localSheetId="8">#REF!</definedName>
    <definedName name="yyy" localSheetId="9">#REF!</definedName>
    <definedName name="yyy" localSheetId="10">#REF!</definedName>
    <definedName name="yyy">#REF!</definedName>
    <definedName name="zz" localSheetId="2">#REF!</definedName>
    <definedName name="zz" localSheetId="4">#REF!</definedName>
    <definedName name="zz" localSheetId="5">#REF!</definedName>
    <definedName name="zz" localSheetId="7">#REF!</definedName>
    <definedName name="zz" localSheetId="8">#REF!</definedName>
    <definedName name="zz" localSheetId="9">#REF!</definedName>
    <definedName name="zz" localSheetId="10">#REF!</definedName>
    <definedName name="zz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D12" i="12"/>
  <c r="H12" i="12" s="1"/>
  <c r="E12" i="12"/>
  <c r="F12" i="12"/>
  <c r="I12" i="12" s="1"/>
  <c r="H13" i="12"/>
  <c r="I13" i="12"/>
  <c r="C14" i="12"/>
  <c r="D14" i="12"/>
  <c r="H14" i="12" s="1"/>
  <c r="E14" i="12"/>
  <c r="F14" i="12"/>
  <c r="H15" i="12"/>
  <c r="I15" i="12"/>
  <c r="C16" i="12"/>
  <c r="D16" i="12"/>
  <c r="E16" i="12"/>
  <c r="F16" i="12"/>
  <c r="H16" i="12" s="1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C26" i="12"/>
  <c r="D26" i="12"/>
  <c r="E26" i="12"/>
  <c r="F26" i="12"/>
  <c r="I26" i="12" s="1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5" i="12"/>
  <c r="I35" i="12"/>
  <c r="C36" i="12"/>
  <c r="D36" i="12"/>
  <c r="E36" i="12"/>
  <c r="F36" i="12"/>
  <c r="H37" i="12"/>
  <c r="I37" i="12"/>
  <c r="H38" i="12"/>
  <c r="I38" i="12"/>
  <c r="C39" i="12"/>
  <c r="D39" i="12"/>
  <c r="E39" i="12"/>
  <c r="F39" i="12"/>
  <c r="H40" i="12"/>
  <c r="I40" i="12"/>
  <c r="H41" i="12"/>
  <c r="I41" i="12"/>
  <c r="C42" i="12"/>
  <c r="D42" i="12"/>
  <c r="E42" i="12"/>
  <c r="F42" i="12"/>
  <c r="H43" i="12"/>
  <c r="I43" i="12"/>
  <c r="C44" i="12"/>
  <c r="D44" i="12"/>
  <c r="E44" i="12"/>
  <c r="F44" i="12"/>
  <c r="H45" i="12"/>
  <c r="I45" i="12"/>
  <c r="H46" i="12"/>
  <c r="I46" i="12"/>
  <c r="H47" i="12"/>
  <c r="I47" i="12"/>
  <c r="H48" i="12"/>
  <c r="I48" i="12"/>
  <c r="H49" i="12"/>
  <c r="I49" i="12"/>
  <c r="H50" i="12"/>
  <c r="I50" i="12"/>
  <c r="H51" i="12"/>
  <c r="I51" i="12"/>
  <c r="H52" i="12"/>
  <c r="I52" i="12"/>
  <c r="C53" i="12"/>
  <c r="D53" i="12"/>
  <c r="E53" i="12"/>
  <c r="F53" i="12"/>
  <c r="I53" i="12" s="1"/>
  <c r="H54" i="12"/>
  <c r="I54" i="12"/>
  <c r="H55" i="12"/>
  <c r="I55" i="12"/>
  <c r="C56" i="12"/>
  <c r="D56" i="12"/>
  <c r="E56" i="12"/>
  <c r="F56" i="12"/>
  <c r="H57" i="12"/>
  <c r="I57" i="12"/>
  <c r="H58" i="12"/>
  <c r="I58" i="12"/>
  <c r="H60" i="12"/>
  <c r="I60" i="12"/>
  <c r="H61" i="12"/>
  <c r="I61" i="12"/>
  <c r="H62" i="12"/>
  <c r="I62" i="12"/>
  <c r="C63" i="12"/>
  <c r="D63" i="12"/>
  <c r="E63" i="12"/>
  <c r="F63" i="12"/>
  <c r="H64" i="12"/>
  <c r="I64" i="12"/>
  <c r="C65" i="12"/>
  <c r="D65" i="12"/>
  <c r="E65" i="12"/>
  <c r="F65" i="12"/>
  <c r="H66" i="12"/>
  <c r="I66" i="12"/>
  <c r="H56" i="12" l="1"/>
  <c r="I14" i="12"/>
  <c r="H53" i="12"/>
  <c r="H26" i="12"/>
  <c r="I16" i="12"/>
  <c r="H36" i="12"/>
  <c r="H65" i="12"/>
  <c r="I42" i="12"/>
  <c r="E11" i="12"/>
  <c r="I36" i="12"/>
  <c r="C11" i="12"/>
  <c r="H63" i="12"/>
  <c r="D11" i="12"/>
  <c r="H42" i="12"/>
  <c r="F11" i="12"/>
  <c r="H44" i="12"/>
  <c r="I63" i="12"/>
  <c r="I56" i="12"/>
  <c r="I44" i="12"/>
  <c r="I65" i="12"/>
  <c r="I39" i="12"/>
  <c r="H39" i="12"/>
  <c r="I11" i="12" l="1"/>
  <c r="H11" i="12"/>
  <c r="D13" i="11"/>
  <c r="E13" i="11"/>
  <c r="F13" i="11"/>
  <c r="G13" i="11"/>
  <c r="I14" i="11"/>
  <c r="J14" i="11"/>
  <c r="D15" i="11"/>
  <c r="E15" i="11"/>
  <c r="F15" i="11"/>
  <c r="G15" i="11"/>
  <c r="I15" i="11" s="1"/>
  <c r="I16" i="11"/>
  <c r="J16" i="11"/>
  <c r="I17" i="11"/>
  <c r="J17" i="11"/>
  <c r="I18" i="11"/>
  <c r="J18" i="11"/>
  <c r="I19" i="11"/>
  <c r="J19" i="11"/>
  <c r="I20" i="11"/>
  <c r="J20" i="11"/>
  <c r="I21" i="11"/>
  <c r="J21" i="11"/>
  <c r="I22" i="11"/>
  <c r="J22" i="11"/>
  <c r="D23" i="11"/>
  <c r="E23" i="11"/>
  <c r="F23" i="11"/>
  <c r="G23" i="11"/>
  <c r="I24" i="11"/>
  <c r="J24" i="11"/>
  <c r="D25" i="11"/>
  <c r="E25" i="11"/>
  <c r="F25" i="11"/>
  <c r="G25" i="11"/>
  <c r="I26" i="11"/>
  <c r="J26" i="11"/>
  <c r="D28" i="11"/>
  <c r="E28" i="11"/>
  <c r="F28" i="11"/>
  <c r="G28" i="11"/>
  <c r="I29" i="11"/>
  <c r="J29" i="11"/>
  <c r="I30" i="11"/>
  <c r="J30" i="11"/>
  <c r="I31" i="11"/>
  <c r="J31" i="11"/>
  <c r="D32" i="11"/>
  <c r="E32" i="11"/>
  <c r="F32" i="11"/>
  <c r="G32" i="11"/>
  <c r="I33" i="11"/>
  <c r="J33" i="11"/>
  <c r="I35" i="11"/>
  <c r="J35" i="11"/>
  <c r="I36" i="11"/>
  <c r="J36" i="11"/>
  <c r="D37" i="11"/>
  <c r="D34" i="11" s="1"/>
  <c r="E37" i="11"/>
  <c r="E34" i="11" s="1"/>
  <c r="F37" i="11"/>
  <c r="F34" i="11" s="1"/>
  <c r="G37" i="11"/>
  <c r="I38" i="11"/>
  <c r="J38" i="11"/>
  <c r="D40" i="11"/>
  <c r="D39" i="11" s="1"/>
  <c r="E40" i="11"/>
  <c r="E39" i="11" s="1"/>
  <c r="F40" i="11"/>
  <c r="F39" i="11" s="1"/>
  <c r="G40" i="11"/>
  <c r="G39" i="11" s="1"/>
  <c r="I41" i="11"/>
  <c r="J41" i="11"/>
  <c r="I42" i="11"/>
  <c r="J42" i="11"/>
  <c r="I43" i="11"/>
  <c r="J43" i="11"/>
  <c r="I13" i="11" l="1"/>
  <c r="I32" i="11"/>
  <c r="D27" i="11"/>
  <c r="I37" i="11"/>
  <c r="I23" i="11"/>
  <c r="I25" i="11"/>
  <c r="F12" i="11"/>
  <c r="F11" i="11" s="1"/>
  <c r="E12" i="11"/>
  <c r="J25" i="11"/>
  <c r="J23" i="11"/>
  <c r="I39" i="11"/>
  <c r="J32" i="11"/>
  <c r="J15" i="11"/>
  <c r="J37" i="11"/>
  <c r="F27" i="11"/>
  <c r="E27" i="11"/>
  <c r="J39" i="11"/>
  <c r="G12" i="11"/>
  <c r="J40" i="11"/>
  <c r="I40" i="11"/>
  <c r="G27" i="11"/>
  <c r="D12" i="11"/>
  <c r="G34" i="11"/>
  <c r="J28" i="11"/>
  <c r="I28" i="11"/>
  <c r="J13" i="11"/>
  <c r="C12" i="10"/>
  <c r="D12" i="10"/>
  <c r="E12" i="10"/>
  <c r="F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C19" i="10"/>
  <c r="D19" i="10"/>
  <c r="E19" i="10"/>
  <c r="F19" i="10"/>
  <c r="H20" i="10"/>
  <c r="I20" i="10"/>
  <c r="C21" i="10"/>
  <c r="D21" i="10"/>
  <c r="E21" i="10"/>
  <c r="F21" i="10"/>
  <c r="H22" i="10"/>
  <c r="I22" i="10"/>
  <c r="H23" i="10"/>
  <c r="I23" i="10"/>
  <c r="H24" i="10"/>
  <c r="I24" i="10"/>
  <c r="H25" i="10"/>
  <c r="I25" i="10"/>
  <c r="C26" i="10"/>
  <c r="D26" i="10"/>
  <c r="E26" i="10"/>
  <c r="F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40" i="10"/>
  <c r="I40" i="10"/>
  <c r="H41" i="10"/>
  <c r="I41" i="10"/>
  <c r="H42" i="10"/>
  <c r="I42" i="10"/>
  <c r="H43" i="10"/>
  <c r="I43" i="10"/>
  <c r="H44" i="10"/>
  <c r="C45" i="10"/>
  <c r="D45" i="10"/>
  <c r="E45" i="10"/>
  <c r="F45" i="10"/>
  <c r="H46" i="10"/>
  <c r="I46" i="10"/>
  <c r="H47" i="10"/>
  <c r="I47" i="10"/>
  <c r="H48" i="10"/>
  <c r="I48" i="10"/>
  <c r="C49" i="10"/>
  <c r="D49" i="10"/>
  <c r="E49" i="10"/>
  <c r="F49" i="10"/>
  <c r="H50" i="10"/>
  <c r="I50" i="10"/>
  <c r="H51" i="10"/>
  <c r="I51" i="10"/>
  <c r="C52" i="10"/>
  <c r="D52" i="10"/>
  <c r="E52" i="10"/>
  <c r="F52" i="10"/>
  <c r="H53" i="10"/>
  <c r="I53" i="10"/>
  <c r="H54" i="10"/>
  <c r="I54" i="10"/>
  <c r="H55" i="10"/>
  <c r="I55" i="10"/>
  <c r="H56" i="10"/>
  <c r="I56" i="10"/>
  <c r="C57" i="10"/>
  <c r="D57" i="10"/>
  <c r="E57" i="10"/>
  <c r="F57" i="10"/>
  <c r="H58" i="10"/>
  <c r="I58" i="10"/>
  <c r="C59" i="10"/>
  <c r="D59" i="10"/>
  <c r="E59" i="10"/>
  <c r="F59" i="10"/>
  <c r="H60" i="10"/>
  <c r="I60" i="10"/>
  <c r="H61" i="10"/>
  <c r="I61" i="10"/>
  <c r="H62" i="10"/>
  <c r="I62" i="10"/>
  <c r="H63" i="10"/>
  <c r="I63" i="10"/>
  <c r="H64" i="10"/>
  <c r="I64" i="10"/>
  <c r="C65" i="10"/>
  <c r="D65" i="10"/>
  <c r="E65" i="10"/>
  <c r="F65" i="10"/>
  <c r="H66" i="10"/>
  <c r="I66" i="10"/>
  <c r="H67" i="10"/>
  <c r="I67" i="10"/>
  <c r="H68" i="10"/>
  <c r="I68" i="10"/>
  <c r="C69" i="10"/>
  <c r="D69" i="10"/>
  <c r="E69" i="10"/>
  <c r="F69" i="10"/>
  <c r="H70" i="10"/>
  <c r="I70" i="10"/>
  <c r="H71" i="10"/>
  <c r="I71" i="10"/>
  <c r="H72" i="10"/>
  <c r="I72" i="10"/>
  <c r="H73" i="10"/>
  <c r="I73" i="10"/>
  <c r="C74" i="10"/>
  <c r="D74" i="10"/>
  <c r="E74" i="10"/>
  <c r="F74" i="10"/>
  <c r="H75" i="10"/>
  <c r="I75" i="10"/>
  <c r="H76" i="10"/>
  <c r="I76" i="10"/>
  <c r="H77" i="10"/>
  <c r="I77" i="10"/>
  <c r="I12" i="11" l="1"/>
  <c r="E11" i="11"/>
  <c r="D11" i="11"/>
  <c r="J27" i="11"/>
  <c r="I74" i="10"/>
  <c r="I19" i="10"/>
  <c r="I21" i="10"/>
  <c r="H12" i="10"/>
  <c r="H21" i="10"/>
  <c r="I57" i="10"/>
  <c r="H65" i="10"/>
  <c r="H52" i="10"/>
  <c r="H49" i="10"/>
  <c r="H74" i="10"/>
  <c r="H26" i="10"/>
  <c r="I27" i="11"/>
  <c r="H45" i="10"/>
  <c r="I59" i="10"/>
  <c r="J12" i="11"/>
  <c r="J34" i="11"/>
  <c r="I34" i="11"/>
  <c r="G11" i="11"/>
  <c r="I69" i="10"/>
  <c r="H57" i="10"/>
  <c r="H69" i="10"/>
  <c r="I65" i="10"/>
  <c r="H59" i="10"/>
  <c r="I45" i="10"/>
  <c r="E11" i="10"/>
  <c r="I52" i="10"/>
  <c r="I49" i="10"/>
  <c r="D11" i="10"/>
  <c r="C11" i="10"/>
  <c r="H19" i="10"/>
  <c r="I26" i="10"/>
  <c r="I12" i="10"/>
  <c r="F11" i="10"/>
  <c r="C12" i="9"/>
  <c r="D12" i="9"/>
  <c r="E12" i="9"/>
  <c r="F12" i="9"/>
  <c r="H13" i="9"/>
  <c r="I13" i="9"/>
  <c r="H14" i="9"/>
  <c r="I14" i="9"/>
  <c r="H15" i="9"/>
  <c r="I15" i="9"/>
  <c r="H16" i="9"/>
  <c r="I16" i="9"/>
  <c r="C17" i="9"/>
  <c r="D17" i="9"/>
  <c r="E17" i="9"/>
  <c r="F17" i="9"/>
  <c r="G17" i="9"/>
  <c r="H18" i="9"/>
  <c r="I18" i="9"/>
  <c r="C19" i="9"/>
  <c r="D19" i="9"/>
  <c r="E19" i="9"/>
  <c r="F19" i="9"/>
  <c r="G19" i="9"/>
  <c r="H20" i="9"/>
  <c r="I20" i="9"/>
  <c r="H21" i="9"/>
  <c r="I21" i="9"/>
  <c r="C22" i="9"/>
  <c r="D22" i="9"/>
  <c r="E22" i="9"/>
  <c r="F22" i="9"/>
  <c r="G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C44" i="9"/>
  <c r="D44" i="9"/>
  <c r="E44" i="9"/>
  <c r="F44" i="9"/>
  <c r="H45" i="9"/>
  <c r="I45" i="9"/>
  <c r="H46" i="9"/>
  <c r="I46" i="9"/>
  <c r="H47" i="9"/>
  <c r="I47" i="9"/>
  <c r="H48" i="9"/>
  <c r="I48" i="9"/>
  <c r="H49" i="9"/>
  <c r="I49" i="9"/>
  <c r="H50" i="9"/>
  <c r="I50" i="9"/>
  <c r="H51" i="9"/>
  <c r="I51" i="9"/>
  <c r="H52" i="9"/>
  <c r="I52" i="9"/>
  <c r="H53" i="9"/>
  <c r="I53" i="9"/>
  <c r="H54" i="9"/>
  <c r="I54" i="9"/>
  <c r="H55" i="9"/>
  <c r="I55" i="9"/>
  <c r="H56" i="9"/>
  <c r="I56" i="9"/>
  <c r="C57" i="9"/>
  <c r="D57" i="9"/>
  <c r="E57" i="9"/>
  <c r="F57" i="9"/>
  <c r="G57" i="9"/>
  <c r="H58" i="9"/>
  <c r="I58" i="9"/>
  <c r="C59" i="9"/>
  <c r="D59" i="9"/>
  <c r="E59" i="9"/>
  <c r="F59" i="9"/>
  <c r="H60" i="9"/>
  <c r="I60" i="9"/>
  <c r="C61" i="9"/>
  <c r="D61" i="9"/>
  <c r="E61" i="9"/>
  <c r="F61" i="9"/>
  <c r="H62" i="9"/>
  <c r="I62" i="9"/>
  <c r="H63" i="9"/>
  <c r="I63" i="9"/>
  <c r="C64" i="9"/>
  <c r="D64" i="9"/>
  <c r="E64" i="9"/>
  <c r="F64" i="9"/>
  <c r="H65" i="9"/>
  <c r="I65" i="9"/>
  <c r="H66" i="9"/>
  <c r="I66" i="9"/>
  <c r="C67" i="9"/>
  <c r="D67" i="9"/>
  <c r="E67" i="9"/>
  <c r="F67" i="9"/>
  <c r="I67" i="9" s="1"/>
  <c r="H68" i="9"/>
  <c r="I68" i="9"/>
  <c r="H69" i="9"/>
  <c r="I69" i="9"/>
  <c r="H70" i="9"/>
  <c r="I70" i="9"/>
  <c r="H71" i="9"/>
  <c r="I71" i="9"/>
  <c r="H72" i="9"/>
  <c r="I72" i="9"/>
  <c r="H73" i="9"/>
  <c r="I73" i="9"/>
  <c r="H74" i="9"/>
  <c r="I74" i="9"/>
  <c r="C75" i="9"/>
  <c r="D75" i="9"/>
  <c r="E75" i="9"/>
  <c r="F75" i="9"/>
  <c r="H76" i="9"/>
  <c r="I76" i="9"/>
  <c r="H77" i="9"/>
  <c r="I77" i="9"/>
  <c r="H78" i="9"/>
  <c r="I78" i="9"/>
  <c r="H79" i="9"/>
  <c r="I79" i="9"/>
  <c r="H80" i="9"/>
  <c r="I80" i="9"/>
  <c r="H81" i="9"/>
  <c r="I81" i="9"/>
  <c r="H82" i="9"/>
  <c r="I82" i="9"/>
  <c r="H83" i="9"/>
  <c r="I83" i="9"/>
  <c r="H84" i="9"/>
  <c r="I84" i="9"/>
  <c r="H85" i="9"/>
  <c r="I85" i="9"/>
  <c r="C86" i="9"/>
  <c r="D86" i="9"/>
  <c r="E86" i="9"/>
  <c r="F86" i="9"/>
  <c r="H87" i="9"/>
  <c r="I87" i="9"/>
  <c r="C88" i="9"/>
  <c r="D88" i="9"/>
  <c r="E88" i="9"/>
  <c r="F88" i="9"/>
  <c r="G88" i="9"/>
  <c r="H89" i="9"/>
  <c r="I89" i="9"/>
  <c r="C90" i="9"/>
  <c r="D90" i="9"/>
  <c r="E90" i="9"/>
  <c r="F90" i="9"/>
  <c r="H90" i="9" s="1"/>
  <c r="H91" i="9"/>
  <c r="I91" i="9"/>
  <c r="C92" i="9"/>
  <c r="D92" i="9"/>
  <c r="E92" i="9"/>
  <c r="F92" i="9"/>
  <c r="H93" i="9"/>
  <c r="I93" i="9"/>
  <c r="H94" i="9"/>
  <c r="I94" i="9"/>
  <c r="H95" i="9"/>
  <c r="I95" i="9"/>
  <c r="H96" i="9"/>
  <c r="I96" i="9"/>
  <c r="C97" i="9"/>
  <c r="D97" i="9"/>
  <c r="E97" i="9"/>
  <c r="F97" i="9"/>
  <c r="H98" i="9"/>
  <c r="I98" i="9"/>
  <c r="H99" i="9"/>
  <c r="I99" i="9"/>
  <c r="H100" i="9"/>
  <c r="I100" i="9"/>
  <c r="C101" i="9"/>
  <c r="D101" i="9"/>
  <c r="E101" i="9"/>
  <c r="F101" i="9"/>
  <c r="I101" i="9" s="1"/>
  <c r="H102" i="9"/>
  <c r="I102" i="9"/>
  <c r="H103" i="9"/>
  <c r="I103" i="9"/>
  <c r="H104" i="9"/>
  <c r="I104" i="9"/>
  <c r="H105" i="9"/>
  <c r="I105" i="9"/>
  <c r="C106" i="9"/>
  <c r="D106" i="9"/>
  <c r="E106" i="9"/>
  <c r="F106" i="9"/>
  <c r="H107" i="9"/>
  <c r="I107" i="9"/>
  <c r="H108" i="9"/>
  <c r="I108" i="9"/>
  <c r="H109" i="9"/>
  <c r="I109" i="9"/>
  <c r="I59" i="9" l="1"/>
  <c r="H67" i="9"/>
  <c r="H64" i="9"/>
  <c r="I61" i="9"/>
  <c r="I92" i="9"/>
  <c r="I17" i="9"/>
  <c r="H22" i="9"/>
  <c r="H97" i="9"/>
  <c r="H86" i="9"/>
  <c r="I75" i="9"/>
  <c r="H12" i="9"/>
  <c r="I106" i="9"/>
  <c r="H92" i="9"/>
  <c r="I90" i="9"/>
  <c r="I88" i="9"/>
  <c r="H75" i="9"/>
  <c r="H106" i="9"/>
  <c r="I97" i="9"/>
  <c r="I44" i="9"/>
  <c r="H19" i="9"/>
  <c r="I11" i="11"/>
  <c r="J11" i="11"/>
  <c r="H11" i="10"/>
  <c r="I11" i="10"/>
  <c r="H88" i="9"/>
  <c r="C11" i="9"/>
  <c r="I57" i="9"/>
  <c r="H57" i="9"/>
  <c r="E11" i="9"/>
  <c r="H59" i="9"/>
  <c r="H17" i="9"/>
  <c r="H101" i="9"/>
  <c r="H61" i="9"/>
  <c r="H44" i="9"/>
  <c r="I22" i="9"/>
  <c r="D11" i="9"/>
  <c r="I86" i="9"/>
  <c r="I64" i="9"/>
  <c r="I19" i="9"/>
  <c r="I12" i="9"/>
  <c r="F11" i="9"/>
  <c r="C12" i="8"/>
  <c r="D12" i="8"/>
  <c r="E12" i="8"/>
  <c r="F12" i="8"/>
  <c r="H13" i="8"/>
  <c r="I13" i="8"/>
  <c r="C14" i="8"/>
  <c r="D14" i="8"/>
  <c r="E14" i="8"/>
  <c r="F14" i="8"/>
  <c r="H15" i="8"/>
  <c r="I15" i="8"/>
  <c r="H16" i="8"/>
  <c r="I16" i="8"/>
  <c r="C17" i="8"/>
  <c r="D17" i="8"/>
  <c r="E17" i="8"/>
  <c r="F17" i="8"/>
  <c r="H18" i="8"/>
  <c r="I18" i="8"/>
  <c r="C20" i="8"/>
  <c r="D20" i="8"/>
  <c r="E20" i="8"/>
  <c r="F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C29" i="8"/>
  <c r="D29" i="8"/>
  <c r="E29" i="8"/>
  <c r="F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C41" i="8"/>
  <c r="D41" i="8"/>
  <c r="E41" i="8"/>
  <c r="F41" i="8"/>
  <c r="I41" i="8" s="1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C53" i="8"/>
  <c r="D53" i="8"/>
  <c r="E53" i="8"/>
  <c r="F53" i="8"/>
  <c r="H54" i="8"/>
  <c r="I54" i="8"/>
  <c r="H55" i="8"/>
  <c r="I55" i="8"/>
  <c r="C56" i="8"/>
  <c r="D56" i="8"/>
  <c r="E56" i="8"/>
  <c r="F56" i="8"/>
  <c r="H57" i="8"/>
  <c r="I57" i="8"/>
  <c r="H58" i="8"/>
  <c r="I58" i="8"/>
  <c r="C59" i="8"/>
  <c r="D59" i="8"/>
  <c r="E59" i="8"/>
  <c r="I59" i="8" s="1"/>
  <c r="F59" i="8"/>
  <c r="H60" i="8"/>
  <c r="I60" i="8"/>
  <c r="C61" i="8"/>
  <c r="D61" i="8"/>
  <c r="E61" i="8"/>
  <c r="F61" i="8"/>
  <c r="I61" i="8" s="1"/>
  <c r="H62" i="8"/>
  <c r="I62" i="8"/>
  <c r="C63" i="8"/>
  <c r="D63" i="8"/>
  <c r="E63" i="8"/>
  <c r="F63" i="8"/>
  <c r="H64" i="8"/>
  <c r="I64" i="8"/>
  <c r="C65" i="8"/>
  <c r="D65" i="8"/>
  <c r="E65" i="8"/>
  <c r="I65" i="8" s="1"/>
  <c r="F65" i="8"/>
  <c r="H66" i="8"/>
  <c r="I66" i="8"/>
  <c r="C67" i="8"/>
  <c r="D67" i="8"/>
  <c r="E67" i="8"/>
  <c r="F67" i="8"/>
  <c r="H68" i="8"/>
  <c r="I68" i="8"/>
  <c r="H69" i="8"/>
  <c r="I69" i="8"/>
  <c r="C70" i="8"/>
  <c r="D70" i="8"/>
  <c r="E70" i="8"/>
  <c r="F70" i="8"/>
  <c r="H71" i="8"/>
  <c r="I71" i="8"/>
  <c r="C73" i="8"/>
  <c r="D73" i="8"/>
  <c r="E73" i="8"/>
  <c r="F73" i="8"/>
  <c r="H74" i="8"/>
  <c r="I74" i="8"/>
  <c r="H75" i="8"/>
  <c r="I75" i="8"/>
  <c r="H76" i="8"/>
  <c r="I76" i="8"/>
  <c r="H77" i="8"/>
  <c r="I77" i="8"/>
  <c r="H78" i="8"/>
  <c r="I78" i="8"/>
  <c r="H79" i="8"/>
  <c r="I79" i="8"/>
  <c r="C80" i="8"/>
  <c r="D80" i="8"/>
  <c r="E80" i="8"/>
  <c r="F80" i="8"/>
  <c r="H81" i="8"/>
  <c r="I81" i="8"/>
  <c r="H82" i="8"/>
  <c r="I82" i="8"/>
  <c r="C83" i="8"/>
  <c r="D83" i="8"/>
  <c r="E83" i="8"/>
  <c r="F83" i="8"/>
  <c r="H84" i="8"/>
  <c r="I84" i="8"/>
  <c r="C85" i="8"/>
  <c r="D85" i="8"/>
  <c r="E85" i="8"/>
  <c r="F85" i="8"/>
  <c r="H86" i="8"/>
  <c r="I86" i="8"/>
  <c r="C87" i="8"/>
  <c r="D87" i="8"/>
  <c r="E87" i="8"/>
  <c r="F87" i="8"/>
  <c r="H88" i="8"/>
  <c r="I88" i="8"/>
  <c r="C89" i="8"/>
  <c r="D89" i="8"/>
  <c r="E89" i="8"/>
  <c r="F89" i="8"/>
  <c r="H90" i="8"/>
  <c r="I90" i="8"/>
  <c r="C91" i="8"/>
  <c r="D91" i="8"/>
  <c r="E91" i="8"/>
  <c r="F91" i="8"/>
  <c r="H92" i="8"/>
  <c r="I92" i="8"/>
  <c r="H93" i="8"/>
  <c r="I93" i="8"/>
  <c r="C94" i="8"/>
  <c r="D94" i="8"/>
  <c r="E94" i="8"/>
  <c r="F94" i="8"/>
  <c r="H95" i="8"/>
  <c r="I95" i="8"/>
  <c r="H96" i="8"/>
  <c r="I96" i="8"/>
  <c r="H91" i="8" l="1"/>
  <c r="H83" i="8"/>
  <c r="H80" i="8"/>
  <c r="I80" i="8"/>
  <c r="H61" i="8"/>
  <c r="H41" i="8"/>
  <c r="H94" i="8"/>
  <c r="H20" i="8"/>
  <c r="H17" i="8"/>
  <c r="H67" i="8"/>
  <c r="I17" i="8"/>
  <c r="H87" i="8"/>
  <c r="I63" i="8"/>
  <c r="H70" i="8"/>
  <c r="I67" i="8"/>
  <c r="H59" i="8"/>
  <c r="H63" i="8"/>
  <c r="H73" i="8"/>
  <c r="H65" i="8"/>
  <c r="H29" i="8"/>
  <c r="H12" i="8"/>
  <c r="I11" i="9"/>
  <c r="H11" i="9"/>
  <c r="E19" i="8"/>
  <c r="H85" i="8"/>
  <c r="I73" i="8"/>
  <c r="I70" i="8"/>
  <c r="D19" i="8"/>
  <c r="E72" i="8"/>
  <c r="C19" i="8"/>
  <c r="F72" i="8"/>
  <c r="H89" i="8"/>
  <c r="D72" i="8"/>
  <c r="H56" i="8"/>
  <c r="H53" i="8"/>
  <c r="C72" i="8"/>
  <c r="H14" i="8"/>
  <c r="I94" i="8"/>
  <c r="I56" i="8"/>
  <c r="I20" i="8"/>
  <c r="F19" i="8"/>
  <c r="I14" i="8"/>
  <c r="I12" i="8"/>
  <c r="I91" i="8"/>
  <c r="I89" i="8"/>
  <c r="I87" i="8"/>
  <c r="I85" i="8"/>
  <c r="I83" i="8"/>
  <c r="I53" i="8"/>
  <c r="I29" i="8"/>
  <c r="C12" i="7"/>
  <c r="D12" i="7"/>
  <c r="E12" i="7"/>
  <c r="F12" i="7"/>
  <c r="H13" i="7"/>
  <c r="I13" i="7"/>
  <c r="C14" i="7"/>
  <c r="D14" i="7"/>
  <c r="E14" i="7"/>
  <c r="F14" i="7"/>
  <c r="H15" i="7"/>
  <c r="I15" i="7"/>
  <c r="C16" i="7"/>
  <c r="D16" i="7"/>
  <c r="E16" i="7"/>
  <c r="F16" i="7"/>
  <c r="H17" i="7"/>
  <c r="I17" i="7"/>
  <c r="H18" i="7"/>
  <c r="I18" i="7"/>
  <c r="H19" i="7"/>
  <c r="I19" i="7"/>
  <c r="H20" i="7"/>
  <c r="I20" i="7"/>
  <c r="C21" i="7"/>
  <c r="D21" i="7"/>
  <c r="E21" i="7"/>
  <c r="F21" i="7"/>
  <c r="H22" i="7"/>
  <c r="I22" i="7"/>
  <c r="H23" i="7"/>
  <c r="I23" i="7"/>
  <c r="C24" i="7"/>
  <c r="D24" i="7"/>
  <c r="E24" i="7"/>
  <c r="F24" i="7"/>
  <c r="H25" i="7"/>
  <c r="I25" i="7"/>
  <c r="C26" i="7"/>
  <c r="D26" i="7"/>
  <c r="E26" i="7"/>
  <c r="F26" i="7"/>
  <c r="H27" i="7"/>
  <c r="I27" i="7"/>
  <c r="H28" i="7"/>
  <c r="I28" i="7"/>
  <c r="C29" i="7"/>
  <c r="D29" i="7"/>
  <c r="E29" i="7"/>
  <c r="F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C47" i="7"/>
  <c r="D47" i="7"/>
  <c r="E47" i="7"/>
  <c r="F47" i="7"/>
  <c r="H48" i="7"/>
  <c r="I48" i="7"/>
  <c r="H49" i="7"/>
  <c r="I49" i="7"/>
  <c r="H50" i="7"/>
  <c r="I50" i="7"/>
  <c r="H51" i="7"/>
  <c r="I51" i="7"/>
  <c r="H52" i="7"/>
  <c r="I52" i="7"/>
  <c r="H53" i="7"/>
  <c r="I53" i="7"/>
  <c r="C54" i="7"/>
  <c r="D54" i="7"/>
  <c r="E54" i="7"/>
  <c r="F54" i="7"/>
  <c r="H55" i="7"/>
  <c r="I55" i="7"/>
  <c r="C56" i="7"/>
  <c r="D56" i="7"/>
  <c r="E56" i="7"/>
  <c r="F56" i="7"/>
  <c r="H57" i="7"/>
  <c r="I57" i="7"/>
  <c r="H58" i="7"/>
  <c r="I58" i="7"/>
  <c r="C59" i="7"/>
  <c r="D59" i="7"/>
  <c r="E59" i="7"/>
  <c r="F59" i="7"/>
  <c r="H60" i="7"/>
  <c r="I60" i="7"/>
  <c r="C61" i="7"/>
  <c r="D61" i="7"/>
  <c r="E61" i="7"/>
  <c r="F61" i="7"/>
  <c r="H62" i="7"/>
  <c r="I62" i="7"/>
  <c r="H63" i="7"/>
  <c r="I63" i="7"/>
  <c r="C64" i="7"/>
  <c r="D64" i="7"/>
  <c r="E64" i="7"/>
  <c r="F64" i="7"/>
  <c r="H65" i="7"/>
  <c r="I65" i="7"/>
  <c r="C66" i="7"/>
  <c r="D66" i="7"/>
  <c r="E66" i="7"/>
  <c r="F66" i="7"/>
  <c r="H67" i="7"/>
  <c r="I67" i="7"/>
  <c r="H68" i="7"/>
  <c r="I68" i="7"/>
  <c r="C69" i="7"/>
  <c r="D69" i="7"/>
  <c r="E69" i="7"/>
  <c r="F69" i="7"/>
  <c r="H70" i="7"/>
  <c r="I70" i="7"/>
  <c r="H71" i="7"/>
  <c r="I71" i="7"/>
  <c r="H72" i="7"/>
  <c r="I72" i="7"/>
  <c r="H73" i="7"/>
  <c r="I73" i="7"/>
  <c r="H74" i="7"/>
  <c r="I74" i="7"/>
  <c r="D11" i="8" l="1"/>
  <c r="H72" i="8"/>
  <c r="I61" i="7"/>
  <c r="I21" i="7"/>
  <c r="H59" i="7"/>
  <c r="H56" i="7"/>
  <c r="I72" i="8"/>
  <c r="C11" i="8"/>
  <c r="E11" i="8"/>
  <c r="F11" i="8"/>
  <c r="H16" i="7"/>
  <c r="H64" i="7"/>
  <c r="H24" i="7"/>
  <c r="H54" i="7"/>
  <c r="I54" i="7"/>
  <c r="I56" i="7"/>
  <c r="H61" i="7"/>
  <c r="H69" i="7"/>
  <c r="H66" i="7"/>
  <c r="H21" i="7"/>
  <c r="H12" i="7"/>
  <c r="H29" i="7"/>
  <c r="H26" i="7"/>
  <c r="H19" i="8"/>
  <c r="I19" i="8"/>
  <c r="I59" i="7"/>
  <c r="E11" i="7"/>
  <c r="H47" i="7"/>
  <c r="D11" i="7"/>
  <c r="H14" i="7"/>
  <c r="C11" i="7"/>
  <c r="I69" i="7"/>
  <c r="I47" i="7"/>
  <c r="I29" i="7"/>
  <c r="I64" i="7"/>
  <c r="I26" i="7"/>
  <c r="I24" i="7"/>
  <c r="I16" i="7"/>
  <c r="I14" i="7"/>
  <c r="I12" i="7"/>
  <c r="F11" i="7"/>
  <c r="I66" i="7"/>
  <c r="C12" i="6"/>
  <c r="D12" i="6"/>
  <c r="E12" i="6"/>
  <c r="F12" i="6"/>
  <c r="H13" i="6"/>
  <c r="I13" i="6"/>
  <c r="C14" i="6"/>
  <c r="D14" i="6"/>
  <c r="E14" i="6"/>
  <c r="F14" i="6"/>
  <c r="H15" i="6"/>
  <c r="I15" i="6"/>
  <c r="C16" i="6"/>
  <c r="D16" i="6"/>
  <c r="E16" i="6"/>
  <c r="F16" i="6"/>
  <c r="H17" i="6"/>
  <c r="I17" i="6"/>
  <c r="C18" i="6"/>
  <c r="D18" i="6"/>
  <c r="E18" i="6"/>
  <c r="F18" i="6"/>
  <c r="H19" i="6"/>
  <c r="I19" i="6"/>
  <c r="H20" i="6"/>
  <c r="I20" i="6"/>
  <c r="H21" i="6"/>
  <c r="I21" i="6"/>
  <c r="C22" i="6"/>
  <c r="D22" i="6"/>
  <c r="E22" i="6"/>
  <c r="F22" i="6"/>
  <c r="H23" i="6"/>
  <c r="I23" i="6"/>
  <c r="H24" i="6"/>
  <c r="I24" i="6"/>
  <c r="C25" i="6"/>
  <c r="D25" i="6"/>
  <c r="E25" i="6"/>
  <c r="F25" i="6"/>
  <c r="I25" i="6" s="1"/>
  <c r="H26" i="6"/>
  <c r="I26" i="6"/>
  <c r="H11" i="8" l="1"/>
  <c r="I11" i="8"/>
  <c r="H22" i="6"/>
  <c r="H16" i="6"/>
  <c r="H12" i="6"/>
  <c r="H11" i="7"/>
  <c r="I11" i="7"/>
  <c r="H25" i="6"/>
  <c r="H18" i="6"/>
  <c r="C11" i="6"/>
  <c r="E11" i="6"/>
  <c r="H14" i="6"/>
  <c r="D11" i="6"/>
  <c r="I22" i="6"/>
  <c r="I18" i="6"/>
  <c r="I16" i="6"/>
  <c r="I14" i="6"/>
  <c r="I12" i="6"/>
  <c r="F11" i="6"/>
  <c r="H11" i="6" l="1"/>
  <c r="I11" i="6"/>
  <c r="D13" i="4"/>
  <c r="D12" i="4" s="1"/>
  <c r="E13" i="4"/>
  <c r="E12" i="4" s="1"/>
  <c r="F13" i="4"/>
  <c r="F12" i="4" s="1"/>
  <c r="G13" i="4"/>
  <c r="I14" i="4"/>
  <c r="J14" i="4"/>
  <c r="D15" i="4"/>
  <c r="E15" i="4"/>
  <c r="F15" i="4"/>
  <c r="G15" i="4"/>
  <c r="I16" i="4"/>
  <c r="J16" i="4"/>
  <c r="I17" i="4"/>
  <c r="J17" i="4"/>
  <c r="I18" i="4"/>
  <c r="J18" i="4"/>
  <c r="I19" i="4"/>
  <c r="J19" i="4"/>
  <c r="D20" i="4"/>
  <c r="E20" i="4"/>
  <c r="F20" i="4"/>
  <c r="G20" i="4"/>
  <c r="I21" i="4"/>
  <c r="J21" i="4"/>
  <c r="I22" i="4"/>
  <c r="J22" i="4"/>
  <c r="I23" i="4"/>
  <c r="J23" i="4"/>
  <c r="D24" i="4"/>
  <c r="E24" i="4"/>
  <c r="F24" i="4"/>
  <c r="G24" i="4"/>
  <c r="I25" i="4"/>
  <c r="J25" i="4"/>
  <c r="D26" i="4"/>
  <c r="E26" i="4"/>
  <c r="F26" i="4"/>
  <c r="G26" i="4"/>
  <c r="I27" i="4"/>
  <c r="J27" i="4"/>
  <c r="I28" i="4"/>
  <c r="J28" i="4"/>
  <c r="D29" i="4"/>
  <c r="E29" i="4"/>
  <c r="F29" i="4"/>
  <c r="G29" i="4"/>
  <c r="I30" i="4"/>
  <c r="J30" i="4"/>
  <c r="I31" i="4"/>
  <c r="J31" i="4"/>
  <c r="I32" i="4"/>
  <c r="J32" i="4"/>
  <c r="I33" i="4"/>
  <c r="J33" i="4"/>
  <c r="I34" i="4"/>
  <c r="J34" i="4"/>
  <c r="D35" i="4"/>
  <c r="E35" i="4"/>
  <c r="F35" i="4"/>
  <c r="G35" i="4"/>
  <c r="I36" i="4"/>
  <c r="J36" i="4"/>
  <c r="D37" i="4"/>
  <c r="E37" i="4"/>
  <c r="F37" i="4"/>
  <c r="G37" i="4"/>
  <c r="I38" i="4"/>
  <c r="J38" i="4"/>
  <c r="I39" i="4"/>
  <c r="J39" i="4"/>
  <c r="I40" i="4"/>
  <c r="J40" i="4"/>
  <c r="D41" i="4"/>
  <c r="E41" i="4"/>
  <c r="F41" i="4"/>
  <c r="G41" i="4"/>
  <c r="I42" i="4"/>
  <c r="J42" i="4"/>
  <c r="I43" i="4"/>
  <c r="J43" i="4"/>
  <c r="I44" i="4"/>
  <c r="J44" i="4"/>
  <c r="I45" i="4"/>
  <c r="J45" i="4"/>
  <c r="I46" i="4"/>
  <c r="J46" i="4"/>
  <c r="I47" i="4"/>
  <c r="J47" i="4"/>
  <c r="I48" i="4"/>
  <c r="J48" i="4"/>
  <c r="I49" i="4"/>
  <c r="J49" i="4"/>
  <c r="D50" i="4"/>
  <c r="E50" i="4"/>
  <c r="F50" i="4"/>
  <c r="G50" i="4"/>
  <c r="I51" i="4"/>
  <c r="J51" i="4"/>
  <c r="I52" i="4"/>
  <c r="J52" i="4"/>
  <c r="I53" i="4"/>
  <c r="J53" i="4"/>
  <c r="I54" i="4"/>
  <c r="J54" i="4"/>
  <c r="I55" i="4"/>
  <c r="J55" i="4"/>
  <c r="I56" i="4"/>
  <c r="J56" i="4"/>
  <c r="I57" i="4"/>
  <c r="J57" i="4"/>
  <c r="I58" i="4"/>
  <c r="J58" i="4"/>
  <c r="I59" i="4"/>
  <c r="J59" i="4"/>
  <c r="D60" i="4"/>
  <c r="E60" i="4"/>
  <c r="F60" i="4"/>
  <c r="G60" i="4"/>
  <c r="I61" i="4"/>
  <c r="J61" i="4"/>
  <c r="D62" i="4"/>
  <c r="E62" i="4"/>
  <c r="F62" i="4"/>
  <c r="G62" i="4"/>
  <c r="I63" i="4"/>
  <c r="J63" i="4"/>
  <c r="I64" i="4"/>
  <c r="J64" i="4"/>
  <c r="I65" i="4"/>
  <c r="J65" i="4"/>
  <c r="D66" i="4"/>
  <c r="E66" i="4"/>
  <c r="F66" i="4"/>
  <c r="G66" i="4"/>
  <c r="I67" i="4"/>
  <c r="J67" i="4"/>
  <c r="I68" i="4"/>
  <c r="J68" i="4"/>
  <c r="I69" i="4"/>
  <c r="J69" i="4"/>
  <c r="I70" i="4"/>
  <c r="J70" i="4"/>
  <c r="D71" i="4"/>
  <c r="E71" i="4"/>
  <c r="F71" i="4"/>
  <c r="G71" i="4"/>
  <c r="I72" i="4"/>
  <c r="J72" i="4"/>
  <c r="I73" i="4"/>
  <c r="J73" i="4"/>
  <c r="I74" i="4"/>
  <c r="J74" i="4"/>
  <c r="D75" i="4"/>
  <c r="E75" i="4"/>
  <c r="F75" i="4"/>
  <c r="G75" i="4"/>
  <c r="I76" i="4"/>
  <c r="J76" i="4"/>
  <c r="I77" i="4"/>
  <c r="J77" i="4"/>
  <c r="I78" i="4"/>
  <c r="J78" i="4"/>
  <c r="D79" i="4"/>
  <c r="E79" i="4"/>
  <c r="F79" i="4"/>
  <c r="G79" i="4"/>
  <c r="I80" i="4"/>
  <c r="J80" i="4"/>
  <c r="D81" i="4"/>
  <c r="E81" i="4"/>
  <c r="F81" i="4"/>
  <c r="G81" i="4"/>
  <c r="I82" i="4"/>
  <c r="J82" i="4"/>
  <c r="I83" i="4"/>
  <c r="J83" i="4"/>
  <c r="I84" i="4"/>
  <c r="J84" i="4"/>
  <c r="I85" i="4"/>
  <c r="J85" i="4"/>
  <c r="I86" i="4"/>
  <c r="J86" i="4"/>
  <c r="I87" i="4"/>
  <c r="J87" i="4"/>
  <c r="I88" i="4"/>
  <c r="J88" i="4"/>
  <c r="D89" i="4"/>
  <c r="E89" i="4"/>
  <c r="F89" i="4"/>
  <c r="G89" i="4"/>
  <c r="I90" i="4"/>
  <c r="J90" i="4"/>
  <c r="D91" i="4"/>
  <c r="E91" i="4"/>
  <c r="F91" i="4"/>
  <c r="G91" i="4"/>
  <c r="I92" i="4"/>
  <c r="J92" i="4"/>
  <c r="I93" i="4"/>
  <c r="J93" i="4"/>
  <c r="I94" i="4"/>
  <c r="J94" i="4"/>
  <c r="I95" i="4"/>
  <c r="J95" i="4"/>
  <c r="I96" i="4"/>
  <c r="J96" i="4"/>
  <c r="I97" i="4"/>
  <c r="J97" i="4"/>
  <c r="I98" i="4"/>
  <c r="J98" i="4"/>
  <c r="D99" i="4"/>
  <c r="E99" i="4"/>
  <c r="F99" i="4"/>
  <c r="G99" i="4"/>
  <c r="I100" i="4"/>
  <c r="J100" i="4"/>
  <c r="I101" i="4"/>
  <c r="J101" i="4"/>
  <c r="D102" i="4"/>
  <c r="E102" i="4"/>
  <c r="F102" i="4"/>
  <c r="G102" i="4"/>
  <c r="I103" i="4"/>
  <c r="J103" i="4"/>
  <c r="D104" i="4"/>
  <c r="E104" i="4"/>
  <c r="F104" i="4"/>
  <c r="G104" i="4"/>
  <c r="I105" i="4"/>
  <c r="J105" i="4"/>
  <c r="I106" i="4"/>
  <c r="J106" i="4"/>
  <c r="D107" i="4"/>
  <c r="E107" i="4"/>
  <c r="F107" i="4"/>
  <c r="G107" i="4"/>
  <c r="I108" i="4"/>
  <c r="J108" i="4"/>
  <c r="D109" i="4"/>
  <c r="E109" i="4"/>
  <c r="F109" i="4"/>
  <c r="G109" i="4"/>
  <c r="I110" i="4"/>
  <c r="J110" i="4"/>
  <c r="D111" i="4"/>
  <c r="E111" i="4"/>
  <c r="F111" i="4"/>
  <c r="G111" i="4"/>
  <c r="I112" i="4"/>
  <c r="J112" i="4"/>
  <c r="I113" i="4"/>
  <c r="J113" i="4"/>
  <c r="I114" i="4"/>
  <c r="J114" i="4"/>
  <c r="D115" i="4"/>
  <c r="E115" i="4"/>
  <c r="F115" i="4"/>
  <c r="G115" i="4"/>
  <c r="I116" i="4"/>
  <c r="J116" i="4"/>
  <c r="I117" i="4"/>
  <c r="J117" i="4"/>
  <c r="I118" i="4"/>
  <c r="J118" i="4"/>
  <c r="I119" i="4"/>
  <c r="J119" i="4"/>
  <c r="I120" i="4"/>
  <c r="J120" i="4"/>
  <c r="I121" i="4"/>
  <c r="J121" i="4"/>
  <c r="D122" i="4"/>
  <c r="E122" i="4"/>
  <c r="F122" i="4"/>
  <c r="G122" i="4"/>
  <c r="I123" i="4"/>
  <c r="J123" i="4"/>
  <c r="I124" i="4"/>
  <c r="J124" i="4"/>
  <c r="D125" i="4"/>
  <c r="E125" i="4"/>
  <c r="F125" i="4"/>
  <c r="G125" i="4"/>
  <c r="I126" i="4"/>
  <c r="J126" i="4"/>
  <c r="I127" i="4"/>
  <c r="J127" i="4"/>
  <c r="I128" i="4"/>
  <c r="J128" i="4"/>
  <c r="I129" i="4"/>
  <c r="J129" i="4"/>
  <c r="I130" i="4"/>
  <c r="J130" i="4"/>
  <c r="D131" i="4"/>
  <c r="E131" i="4"/>
  <c r="F131" i="4"/>
  <c r="G131" i="4"/>
  <c r="I132" i="4"/>
  <c r="J132" i="4"/>
  <c r="I133" i="4"/>
  <c r="J133" i="4"/>
  <c r="I134" i="4"/>
  <c r="J134" i="4"/>
  <c r="I135" i="4"/>
  <c r="J135" i="4"/>
  <c r="D136" i="4"/>
  <c r="E136" i="4"/>
  <c r="F136" i="4"/>
  <c r="G136" i="4"/>
  <c r="I137" i="4"/>
  <c r="J137" i="4"/>
  <c r="I138" i="4"/>
  <c r="J138" i="4"/>
  <c r="I139" i="4"/>
  <c r="J139" i="4"/>
  <c r="D140" i="4"/>
  <c r="E140" i="4"/>
  <c r="F140" i="4"/>
  <c r="G140" i="4"/>
  <c r="I141" i="4"/>
  <c r="J141" i="4"/>
  <c r="I142" i="4"/>
  <c r="J142" i="4"/>
  <c r="D143" i="4"/>
  <c r="E143" i="4"/>
  <c r="F143" i="4"/>
  <c r="G143" i="4"/>
  <c r="I144" i="4"/>
  <c r="J144" i="4"/>
  <c r="D145" i="4"/>
  <c r="E145" i="4"/>
  <c r="F145" i="4"/>
  <c r="G145" i="4"/>
  <c r="I146" i="4"/>
  <c r="J146" i="4"/>
  <c r="I147" i="4"/>
  <c r="J147" i="4"/>
  <c r="I148" i="4"/>
  <c r="J148" i="4"/>
  <c r="I149" i="4"/>
  <c r="J149" i="4"/>
  <c r="I150" i="4"/>
  <c r="J150" i="4"/>
  <c r="I151" i="4"/>
  <c r="J151" i="4"/>
  <c r="I152" i="4"/>
  <c r="J152" i="4"/>
  <c r="I153" i="4"/>
  <c r="J153" i="4"/>
  <c r="J79" i="4" l="1"/>
  <c r="J107" i="4"/>
  <c r="I81" i="4"/>
  <c r="I75" i="4"/>
  <c r="I62" i="4"/>
  <c r="I41" i="4"/>
  <c r="I145" i="4"/>
  <c r="I115" i="4"/>
  <c r="I20" i="4"/>
  <c r="J109" i="4"/>
  <c r="I71" i="4"/>
  <c r="I15" i="4"/>
  <c r="J111" i="4"/>
  <c r="I50" i="4"/>
  <c r="J143" i="4"/>
  <c r="I140" i="4"/>
  <c r="I99" i="4"/>
  <c r="I89" i="4"/>
  <c r="I66" i="4"/>
  <c r="I60" i="4"/>
  <c r="I29" i="4"/>
  <c r="I26" i="4"/>
  <c r="J20" i="4"/>
  <c r="I104" i="4"/>
  <c r="J115" i="4"/>
  <c r="I91" i="4"/>
  <c r="J81" i="4"/>
  <c r="I79" i="4"/>
  <c r="I143" i="4"/>
  <c r="J41" i="4"/>
  <c r="J145" i="4"/>
  <c r="J71" i="4"/>
  <c r="J62" i="4"/>
  <c r="J60" i="4"/>
  <c r="J50" i="4"/>
  <c r="I13" i="4"/>
  <c r="I102" i="4"/>
  <c r="J99" i="4"/>
  <c r="I37" i="4"/>
  <c r="F11" i="4"/>
  <c r="J140" i="4"/>
  <c r="I131" i="4"/>
  <c r="I35" i="4"/>
  <c r="E11" i="4"/>
  <c r="D11" i="4"/>
  <c r="I107" i="4"/>
  <c r="G12" i="4"/>
  <c r="G11" i="4" s="1"/>
  <c r="I136" i="4"/>
  <c r="I109" i="4"/>
  <c r="I111" i="4"/>
  <c r="I24" i="4"/>
  <c r="J15" i="4"/>
  <c r="J13" i="4"/>
  <c r="I125" i="4"/>
  <c r="I122" i="4"/>
  <c r="J131" i="4"/>
  <c r="J125" i="4"/>
  <c r="J91" i="4"/>
  <c r="J89" i="4"/>
  <c r="J75" i="4"/>
  <c r="J37" i="4"/>
  <c r="J35" i="4"/>
  <c r="J29" i="4"/>
  <c r="J122" i="4"/>
  <c r="J104" i="4"/>
  <c r="J102" i="4"/>
  <c r="J66" i="4"/>
  <c r="J26" i="4"/>
  <c r="J24" i="4"/>
  <c r="J136" i="4"/>
  <c r="C12" i="3"/>
  <c r="D12" i="3"/>
  <c r="E12" i="3"/>
  <c r="F12" i="3"/>
  <c r="H13" i="3"/>
  <c r="I13" i="3"/>
  <c r="C14" i="3"/>
  <c r="D14" i="3"/>
  <c r="E14" i="3"/>
  <c r="F14" i="3"/>
  <c r="H15" i="3"/>
  <c r="I15" i="3"/>
  <c r="H16" i="3"/>
  <c r="I16" i="3"/>
  <c r="H17" i="3"/>
  <c r="I17" i="3"/>
  <c r="H18" i="3"/>
  <c r="I18" i="3"/>
  <c r="C19" i="3"/>
  <c r="D19" i="3"/>
  <c r="E19" i="3"/>
  <c r="F19" i="3"/>
  <c r="H20" i="3"/>
  <c r="I20" i="3"/>
  <c r="H21" i="3"/>
  <c r="I21" i="3"/>
  <c r="C22" i="3"/>
  <c r="D22" i="3"/>
  <c r="E22" i="3"/>
  <c r="F22" i="3"/>
  <c r="H23" i="3"/>
  <c r="I23" i="3"/>
  <c r="H24" i="3"/>
  <c r="I24" i="3"/>
  <c r="H25" i="3"/>
  <c r="I25" i="3"/>
  <c r="H26" i="3"/>
  <c r="I26" i="3"/>
  <c r="C27" i="3"/>
  <c r="D27" i="3"/>
  <c r="E27" i="3"/>
  <c r="F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C44" i="3"/>
  <c r="D44" i="3"/>
  <c r="E44" i="3"/>
  <c r="F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H66" i="3"/>
  <c r="I66" i="3"/>
  <c r="H67" i="3"/>
  <c r="I67" i="3"/>
  <c r="H68" i="3"/>
  <c r="I68" i="3"/>
  <c r="H69" i="3"/>
  <c r="I69" i="3"/>
  <c r="H70" i="3"/>
  <c r="I70" i="3"/>
  <c r="H71" i="3"/>
  <c r="I71" i="3"/>
  <c r="H72" i="3"/>
  <c r="I72" i="3"/>
  <c r="C73" i="3"/>
  <c r="D73" i="3"/>
  <c r="E73" i="3"/>
  <c r="F73" i="3"/>
  <c r="H74" i="3"/>
  <c r="I74" i="3"/>
  <c r="C75" i="3"/>
  <c r="D75" i="3"/>
  <c r="E75" i="3"/>
  <c r="F75" i="3"/>
  <c r="H76" i="3"/>
  <c r="I76" i="3"/>
  <c r="H77" i="3"/>
  <c r="I77" i="3"/>
  <c r="C78" i="3"/>
  <c r="D78" i="3"/>
  <c r="E78" i="3"/>
  <c r="F78" i="3"/>
  <c r="H79" i="3"/>
  <c r="I79" i="3"/>
  <c r="H80" i="3"/>
  <c r="I80" i="3"/>
  <c r="H81" i="3"/>
  <c r="I81" i="3"/>
  <c r="H82" i="3"/>
  <c r="I82" i="3"/>
  <c r="C83" i="3"/>
  <c r="D83" i="3"/>
  <c r="E83" i="3"/>
  <c r="F83" i="3"/>
  <c r="H84" i="3"/>
  <c r="I84" i="3"/>
  <c r="C85" i="3"/>
  <c r="D85" i="3"/>
  <c r="E85" i="3"/>
  <c r="F85" i="3"/>
  <c r="H86" i="3"/>
  <c r="I86" i="3"/>
  <c r="C87" i="3"/>
  <c r="D87" i="3"/>
  <c r="E87" i="3"/>
  <c r="F87" i="3"/>
  <c r="H88" i="3"/>
  <c r="I88" i="3"/>
  <c r="C89" i="3"/>
  <c r="D89" i="3"/>
  <c r="E89" i="3"/>
  <c r="F89" i="3"/>
  <c r="H90" i="3"/>
  <c r="I90" i="3"/>
  <c r="H91" i="3"/>
  <c r="I91" i="3"/>
  <c r="H92" i="3"/>
  <c r="I92" i="3"/>
  <c r="H93" i="3"/>
  <c r="I93" i="3"/>
  <c r="H94" i="3"/>
  <c r="I94" i="3"/>
  <c r="H95" i="3"/>
  <c r="I95" i="3"/>
  <c r="H96" i="3"/>
  <c r="I96" i="3"/>
  <c r="H97" i="3"/>
  <c r="I97" i="3"/>
  <c r="H98" i="3"/>
  <c r="I98" i="3"/>
  <c r="H99" i="3"/>
  <c r="I99" i="3"/>
  <c r="H100" i="3"/>
  <c r="I100" i="3"/>
  <c r="H101" i="3"/>
  <c r="I101" i="3"/>
  <c r="H102" i="3"/>
  <c r="I102" i="3"/>
  <c r="H103" i="3"/>
  <c r="I103" i="3"/>
  <c r="H104" i="3"/>
  <c r="I104" i="3"/>
  <c r="H105" i="3"/>
  <c r="I105" i="3"/>
  <c r="H106" i="3"/>
  <c r="I106" i="3"/>
  <c r="H107" i="3"/>
  <c r="I107" i="3"/>
  <c r="H108" i="3"/>
  <c r="I108" i="3"/>
  <c r="H109" i="3"/>
  <c r="I109" i="3"/>
  <c r="H110" i="3"/>
  <c r="I110" i="3"/>
  <c r="H111" i="3"/>
  <c r="I111" i="3"/>
  <c r="H112" i="3"/>
  <c r="I112" i="3"/>
  <c r="H113" i="3"/>
  <c r="I113" i="3"/>
  <c r="H114" i="3"/>
  <c r="I114" i="3"/>
  <c r="H115" i="3"/>
  <c r="I115" i="3"/>
  <c r="H116" i="3"/>
  <c r="I116" i="3"/>
  <c r="H117" i="3"/>
  <c r="I117" i="3"/>
  <c r="C118" i="3"/>
  <c r="D118" i="3"/>
  <c r="E118" i="3"/>
  <c r="F118" i="3"/>
  <c r="H119" i="3"/>
  <c r="I119" i="3"/>
  <c r="C120" i="3"/>
  <c r="D120" i="3"/>
  <c r="E120" i="3"/>
  <c r="F120" i="3"/>
  <c r="H121" i="3"/>
  <c r="I121" i="3"/>
  <c r="C122" i="3"/>
  <c r="D122" i="3"/>
  <c r="E122" i="3"/>
  <c r="F122" i="3"/>
  <c r="H123" i="3"/>
  <c r="I123" i="3"/>
  <c r="C124" i="3"/>
  <c r="D124" i="3"/>
  <c r="E124" i="3"/>
  <c r="F124" i="3"/>
  <c r="H125" i="3"/>
  <c r="I125" i="3"/>
  <c r="C126" i="3"/>
  <c r="D126" i="3"/>
  <c r="E126" i="3"/>
  <c r="F126" i="3"/>
  <c r="H127" i="3"/>
  <c r="I127" i="3"/>
  <c r="I12" i="4" l="1"/>
  <c r="J12" i="4"/>
  <c r="I78" i="3"/>
  <c r="H85" i="3"/>
  <c r="H44" i="3"/>
  <c r="H124" i="3"/>
  <c r="H83" i="3"/>
  <c r="H12" i="3"/>
  <c r="I126" i="3"/>
  <c r="I118" i="3"/>
  <c r="H73" i="3"/>
  <c r="H120" i="3"/>
  <c r="H87" i="3"/>
  <c r="H78" i="3"/>
  <c r="H75" i="3"/>
  <c r="H89" i="3"/>
  <c r="I44" i="3"/>
  <c r="I11" i="4"/>
  <c r="J11" i="4"/>
  <c r="C11" i="3"/>
  <c r="I120" i="3"/>
  <c r="H122" i="3"/>
  <c r="I89" i="3"/>
  <c r="I87" i="3"/>
  <c r="I85" i="3"/>
  <c r="I83" i="3"/>
  <c r="I75" i="3"/>
  <c r="I73" i="3"/>
  <c r="H22" i="3"/>
  <c r="H19" i="3"/>
  <c r="I122" i="3"/>
  <c r="I22" i="3"/>
  <c r="F11" i="3"/>
  <c r="I124" i="3"/>
  <c r="E11" i="3"/>
  <c r="H126" i="3"/>
  <c r="H118" i="3"/>
  <c r="D11" i="3"/>
  <c r="H27" i="3"/>
  <c r="H14" i="3"/>
  <c r="I14" i="3"/>
  <c r="I12" i="3"/>
  <c r="I27" i="3"/>
  <c r="I19" i="3"/>
  <c r="H14" i="2"/>
  <c r="H13" i="2" s="1"/>
  <c r="H12" i="2" s="1"/>
  <c r="I14" i="2"/>
  <c r="I13" i="2" s="1"/>
  <c r="I12" i="2" s="1"/>
  <c r="J14" i="2"/>
  <c r="J13" i="2" s="1"/>
  <c r="K14" i="2"/>
  <c r="K13" i="2" s="1"/>
  <c r="K12" i="2" s="1"/>
  <c r="M15" i="2"/>
  <c r="N15" i="2"/>
  <c r="M16" i="2"/>
  <c r="N16" i="2"/>
  <c r="M17" i="2"/>
  <c r="N17" i="2"/>
  <c r="M18" i="2"/>
  <c r="N18" i="2"/>
  <c r="M19" i="2"/>
  <c r="N19" i="2"/>
  <c r="H22" i="2"/>
  <c r="I22" i="2"/>
  <c r="J22" i="2"/>
  <c r="K22" i="2"/>
  <c r="M23" i="2"/>
  <c r="N23" i="2"/>
  <c r="M25" i="2"/>
  <c r="N25" i="2"/>
  <c r="H26" i="2"/>
  <c r="H24" i="2" s="1"/>
  <c r="H21" i="2" s="1"/>
  <c r="H20" i="2" s="1"/>
  <c r="I26" i="2"/>
  <c r="I24" i="2" s="1"/>
  <c r="I21" i="2" s="1"/>
  <c r="I20" i="2" s="1"/>
  <c r="J26" i="2"/>
  <c r="J24" i="2" s="1"/>
  <c r="K26" i="2"/>
  <c r="K24" i="2" s="1"/>
  <c r="M27" i="2"/>
  <c r="N27" i="2"/>
  <c r="M28" i="2"/>
  <c r="N28" i="2"/>
  <c r="M29" i="2"/>
  <c r="N29" i="2"/>
  <c r="H32" i="2"/>
  <c r="I32" i="2"/>
  <c r="J32" i="2"/>
  <c r="J31" i="2" s="1"/>
  <c r="J30" i="2" s="1"/>
  <c r="K32" i="2"/>
  <c r="M33" i="2"/>
  <c r="N33" i="2"/>
  <c r="M34" i="2"/>
  <c r="N34" i="2"/>
  <c r="M35" i="2"/>
  <c r="N35" i="2"/>
  <c r="M36" i="2"/>
  <c r="N36" i="2"/>
  <c r="M37" i="2"/>
  <c r="N37" i="2"/>
  <c r="H38" i="2"/>
  <c r="I38" i="2"/>
  <c r="J38" i="2"/>
  <c r="K38" i="2"/>
  <c r="M39" i="2"/>
  <c r="N39" i="2"/>
  <c r="M40" i="2"/>
  <c r="N40" i="2"/>
  <c r="M41" i="2"/>
  <c r="N41" i="2"/>
  <c r="M42" i="2"/>
  <c r="N42" i="2"/>
  <c r="H45" i="2"/>
  <c r="I45" i="2"/>
  <c r="J45" i="2"/>
  <c r="K45" i="2"/>
  <c r="M46" i="2"/>
  <c r="N46" i="2"/>
  <c r="H48" i="2"/>
  <c r="H47" i="2" s="1"/>
  <c r="I48" i="2"/>
  <c r="I47" i="2" s="1"/>
  <c r="J48" i="2"/>
  <c r="J47" i="2" s="1"/>
  <c r="K48" i="2"/>
  <c r="M49" i="2"/>
  <c r="N49" i="2"/>
  <c r="M50" i="2"/>
  <c r="N50" i="2"/>
  <c r="H51" i="2"/>
  <c r="I51" i="2"/>
  <c r="J51" i="2"/>
  <c r="K51" i="2"/>
  <c r="M52" i="2"/>
  <c r="N52" i="2"/>
  <c r="H54" i="2"/>
  <c r="H53" i="2" s="1"/>
  <c r="I54" i="2"/>
  <c r="I53" i="2" s="1"/>
  <c r="J54" i="2"/>
  <c r="J53" i="2" s="1"/>
  <c r="K54" i="2"/>
  <c r="M55" i="2"/>
  <c r="N55" i="2"/>
  <c r="M56" i="2"/>
  <c r="N56" i="2"/>
  <c r="H58" i="2"/>
  <c r="H57" i="2" s="1"/>
  <c r="I58" i="2"/>
  <c r="I57" i="2" s="1"/>
  <c r="J58" i="2"/>
  <c r="J57" i="2" s="1"/>
  <c r="K58" i="2"/>
  <c r="M59" i="2"/>
  <c r="N59" i="2"/>
  <c r="H61" i="2"/>
  <c r="H60" i="2" s="1"/>
  <c r="I61" i="2"/>
  <c r="I60" i="2" s="1"/>
  <c r="J61" i="2"/>
  <c r="J60" i="2" s="1"/>
  <c r="K61" i="2"/>
  <c r="N61" i="2" s="1"/>
  <c r="M62" i="2"/>
  <c r="N62" i="2"/>
  <c r="H66" i="2"/>
  <c r="H65" i="2" s="1"/>
  <c r="I66" i="2"/>
  <c r="I65" i="2" s="1"/>
  <c r="J66" i="2"/>
  <c r="J65" i="2" s="1"/>
  <c r="K66" i="2"/>
  <c r="M67" i="2"/>
  <c r="N67" i="2"/>
  <c r="H68" i="2"/>
  <c r="I68" i="2"/>
  <c r="J68" i="2"/>
  <c r="K68" i="2"/>
  <c r="M69" i="2"/>
  <c r="N69" i="2"/>
  <c r="M70" i="2"/>
  <c r="N70" i="2"/>
  <c r="M71" i="2"/>
  <c r="N71" i="2"/>
  <c r="H72" i="2"/>
  <c r="I72" i="2"/>
  <c r="M72" i="2" s="1"/>
  <c r="J72" i="2"/>
  <c r="K72" i="2"/>
  <c r="M73" i="2"/>
  <c r="N73" i="2"/>
  <c r="M78" i="2"/>
  <c r="N78" i="2"/>
  <c r="H79" i="2"/>
  <c r="H77" i="2" s="1"/>
  <c r="H76" i="2" s="1"/>
  <c r="I79" i="2"/>
  <c r="I77" i="2" s="1"/>
  <c r="I76" i="2" s="1"/>
  <c r="J79" i="2"/>
  <c r="J77" i="2" s="1"/>
  <c r="J76" i="2" s="1"/>
  <c r="K79" i="2"/>
  <c r="M80" i="2"/>
  <c r="N80" i="2"/>
  <c r="H81" i="2"/>
  <c r="I81" i="2"/>
  <c r="J81" i="2"/>
  <c r="K81" i="2"/>
  <c r="M82" i="2"/>
  <c r="N82" i="2"/>
  <c r="M83" i="2"/>
  <c r="N83" i="2"/>
  <c r="H87" i="2"/>
  <c r="H86" i="2" s="1"/>
  <c r="H85" i="2" s="1"/>
  <c r="H84" i="2" s="1"/>
  <c r="I87" i="2"/>
  <c r="I86" i="2" s="1"/>
  <c r="I85" i="2" s="1"/>
  <c r="I84" i="2" s="1"/>
  <c r="J87" i="2"/>
  <c r="J86" i="2" s="1"/>
  <c r="J85" i="2" s="1"/>
  <c r="J84" i="2" s="1"/>
  <c r="K87" i="2"/>
  <c r="K86" i="2" s="1"/>
  <c r="M88" i="2"/>
  <c r="N88" i="2"/>
  <c r="H91" i="2"/>
  <c r="I91" i="2"/>
  <c r="J91" i="2"/>
  <c r="K91" i="2"/>
  <c r="N91" i="2" s="1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H103" i="2"/>
  <c r="I103" i="2"/>
  <c r="J103" i="2"/>
  <c r="K103" i="2"/>
  <c r="M104" i="2"/>
  <c r="N104" i="2"/>
  <c r="H105" i="2"/>
  <c r="I105" i="2"/>
  <c r="J105" i="2"/>
  <c r="K105" i="2"/>
  <c r="M106" i="2"/>
  <c r="N106" i="2"/>
  <c r="M81" i="2" l="1"/>
  <c r="M105" i="2"/>
  <c r="M38" i="2"/>
  <c r="I31" i="2"/>
  <c r="I30" i="2" s="1"/>
  <c r="M22" i="2"/>
  <c r="I11" i="3"/>
  <c r="H11" i="3"/>
  <c r="N103" i="2"/>
  <c r="N81" i="2"/>
  <c r="J75" i="2"/>
  <c r="J74" i="2" s="1"/>
  <c r="N72" i="2"/>
  <c r="M66" i="2"/>
  <c r="M51" i="2"/>
  <c r="K60" i="2"/>
  <c r="M60" i="2" s="1"/>
  <c r="H31" i="2"/>
  <c r="H30" i="2" s="1"/>
  <c r="M79" i="2"/>
  <c r="M103" i="2"/>
  <c r="H75" i="2"/>
  <c r="H74" i="2" s="1"/>
  <c r="M61" i="2"/>
  <c r="J90" i="2"/>
  <c r="J89" i="2" s="1"/>
  <c r="M58" i="2"/>
  <c r="N51" i="2"/>
  <c r="M32" i="2"/>
  <c r="N14" i="2"/>
  <c r="H90" i="2"/>
  <c r="H89" i="2" s="1"/>
  <c r="I75" i="2"/>
  <c r="I74" i="2" s="1"/>
  <c r="K90" i="2"/>
  <c r="K89" i="2" s="1"/>
  <c r="J64" i="2"/>
  <c r="J63" i="2" s="1"/>
  <c r="M68" i="2"/>
  <c r="I44" i="2"/>
  <c r="I43" i="2" s="1"/>
  <c r="H44" i="2"/>
  <c r="H43" i="2" s="1"/>
  <c r="J21" i="2"/>
  <c r="J20" i="2" s="1"/>
  <c r="N105" i="2"/>
  <c r="I64" i="2"/>
  <c r="I63" i="2" s="1"/>
  <c r="M54" i="2"/>
  <c r="M48" i="2"/>
  <c r="M91" i="2"/>
  <c r="N79" i="2"/>
  <c r="H64" i="2"/>
  <c r="H63" i="2" s="1"/>
  <c r="J44" i="2"/>
  <c r="J43" i="2" s="1"/>
  <c r="M24" i="2"/>
  <c r="N24" i="2"/>
  <c r="J12" i="2"/>
  <c r="N13" i="2"/>
  <c r="K85" i="2"/>
  <c r="M86" i="2"/>
  <c r="N86" i="2"/>
  <c r="M13" i="2"/>
  <c r="M12" i="2"/>
  <c r="K77" i="2"/>
  <c r="M14" i="2"/>
  <c r="N87" i="2"/>
  <c r="N45" i="2"/>
  <c r="I90" i="2"/>
  <c r="I89" i="2" s="1"/>
  <c r="M45" i="2"/>
  <c r="N66" i="2"/>
  <c r="K57" i="2"/>
  <c r="K53" i="2"/>
  <c r="N48" i="2"/>
  <c r="K31" i="2"/>
  <c r="N26" i="2"/>
  <c r="N22" i="2"/>
  <c r="M87" i="2"/>
  <c r="N68" i="2"/>
  <c r="K65" i="2"/>
  <c r="N58" i="2"/>
  <c r="N54" i="2"/>
  <c r="K47" i="2"/>
  <c r="N38" i="2"/>
  <c r="N32" i="2"/>
  <c r="K21" i="2"/>
  <c r="M26" i="2"/>
  <c r="I35" i="1"/>
  <c r="J35" i="1"/>
  <c r="I70" i="1"/>
  <c r="J70" i="1"/>
  <c r="I72" i="1"/>
  <c r="J72" i="1"/>
  <c r="E71" i="1"/>
  <c r="F71" i="1"/>
  <c r="G71" i="1"/>
  <c r="D71" i="1"/>
  <c r="D68" i="1"/>
  <c r="E68" i="1"/>
  <c r="F68" i="1"/>
  <c r="G68" i="1"/>
  <c r="I61" i="1"/>
  <c r="J61" i="1"/>
  <c r="E63" i="1"/>
  <c r="F63" i="1"/>
  <c r="G63" i="1"/>
  <c r="I11" i="2" l="1"/>
  <c r="N60" i="2"/>
  <c r="N12" i="2"/>
  <c r="N90" i="2"/>
  <c r="M90" i="2"/>
  <c r="H11" i="2"/>
  <c r="J11" i="2"/>
  <c r="M31" i="2"/>
  <c r="K30" i="2"/>
  <c r="N31" i="2"/>
  <c r="M21" i="2"/>
  <c r="K20" i="2"/>
  <c r="N21" i="2"/>
  <c r="M85" i="2"/>
  <c r="N85" i="2"/>
  <c r="K84" i="2"/>
  <c r="M53" i="2"/>
  <c r="N53" i="2"/>
  <c r="M57" i="2"/>
  <c r="N57" i="2"/>
  <c r="M65" i="2"/>
  <c r="K64" i="2"/>
  <c r="N65" i="2"/>
  <c r="M89" i="2"/>
  <c r="N89" i="2"/>
  <c r="M47" i="2"/>
  <c r="N47" i="2"/>
  <c r="M77" i="2"/>
  <c r="K76" i="2"/>
  <c r="N77" i="2"/>
  <c r="K44" i="2"/>
  <c r="J79" i="1"/>
  <c r="I79" i="1"/>
  <c r="G78" i="1"/>
  <c r="F78" i="1"/>
  <c r="E78" i="1"/>
  <c r="D78" i="1"/>
  <c r="J77" i="1"/>
  <c r="I77" i="1"/>
  <c r="J76" i="1"/>
  <c r="I76" i="1"/>
  <c r="J75" i="1"/>
  <c r="I75" i="1"/>
  <c r="J74" i="1"/>
  <c r="I74" i="1"/>
  <c r="J73" i="1"/>
  <c r="I73" i="1"/>
  <c r="J69" i="1"/>
  <c r="I69" i="1"/>
  <c r="J67" i="1"/>
  <c r="I67" i="1"/>
  <c r="G66" i="1"/>
  <c r="F66" i="1"/>
  <c r="E66" i="1"/>
  <c r="D66" i="1"/>
  <c r="J65" i="1"/>
  <c r="I65" i="1"/>
  <c r="J64" i="1"/>
  <c r="I64" i="1"/>
  <c r="D63" i="1"/>
  <c r="J62" i="1"/>
  <c r="I62" i="1"/>
  <c r="J60" i="1"/>
  <c r="I60" i="1"/>
  <c r="J59" i="1"/>
  <c r="I59" i="1"/>
  <c r="G58" i="1"/>
  <c r="F58" i="1"/>
  <c r="E58" i="1"/>
  <c r="D58" i="1"/>
  <c r="J57" i="1"/>
  <c r="I57" i="1"/>
  <c r="G56" i="1"/>
  <c r="F56" i="1"/>
  <c r="E56" i="1"/>
  <c r="D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G48" i="1"/>
  <c r="F48" i="1"/>
  <c r="E48" i="1"/>
  <c r="D48" i="1"/>
  <c r="J47" i="1"/>
  <c r="I47" i="1"/>
  <c r="J46" i="1"/>
  <c r="I46" i="1"/>
  <c r="J45" i="1"/>
  <c r="I45" i="1"/>
  <c r="J44" i="1"/>
  <c r="I44" i="1"/>
  <c r="G43" i="1"/>
  <c r="F43" i="1"/>
  <c r="E43" i="1"/>
  <c r="D43" i="1"/>
  <c r="J42" i="1"/>
  <c r="I42" i="1"/>
  <c r="J41" i="1"/>
  <c r="I41" i="1"/>
  <c r="J40" i="1"/>
  <c r="I40" i="1"/>
  <c r="J39" i="1"/>
  <c r="I39" i="1"/>
  <c r="J38" i="1"/>
  <c r="I38" i="1"/>
  <c r="G37" i="1"/>
  <c r="F37" i="1"/>
  <c r="E37" i="1"/>
  <c r="D37" i="1"/>
  <c r="J36" i="1"/>
  <c r="I36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G26" i="1"/>
  <c r="F26" i="1"/>
  <c r="E26" i="1"/>
  <c r="D26" i="1"/>
  <c r="J25" i="1"/>
  <c r="I25" i="1"/>
  <c r="G24" i="1"/>
  <c r="F24" i="1"/>
  <c r="E24" i="1"/>
  <c r="D24" i="1"/>
  <c r="J23" i="1"/>
  <c r="I23" i="1"/>
  <c r="J22" i="1"/>
  <c r="I22" i="1"/>
  <c r="J21" i="1"/>
  <c r="I21" i="1"/>
  <c r="G20" i="1"/>
  <c r="F20" i="1"/>
  <c r="E20" i="1"/>
  <c r="D20" i="1"/>
  <c r="J19" i="1"/>
  <c r="I19" i="1"/>
  <c r="J18" i="1"/>
  <c r="I18" i="1"/>
  <c r="J17" i="1"/>
  <c r="I17" i="1"/>
  <c r="J16" i="1"/>
  <c r="I16" i="1"/>
  <c r="J15" i="1"/>
  <c r="I15" i="1"/>
  <c r="G14" i="1"/>
  <c r="F14" i="1"/>
  <c r="E14" i="1"/>
  <c r="D14" i="1"/>
  <c r="J13" i="1"/>
  <c r="I13" i="1"/>
  <c r="G12" i="1"/>
  <c r="F12" i="1"/>
  <c r="E12" i="1"/>
  <c r="D12" i="1"/>
  <c r="I20" i="1" l="1"/>
  <c r="M84" i="2"/>
  <c r="N84" i="2"/>
  <c r="M44" i="2"/>
  <c r="K43" i="2"/>
  <c r="N44" i="2"/>
  <c r="M64" i="2"/>
  <c r="K63" i="2"/>
  <c r="N64" i="2"/>
  <c r="M20" i="2"/>
  <c r="N20" i="2"/>
  <c r="M76" i="2"/>
  <c r="N76" i="2"/>
  <c r="K75" i="2"/>
  <c r="M30" i="2"/>
  <c r="N30" i="2"/>
  <c r="J68" i="1"/>
  <c r="J78" i="1"/>
  <c r="J12" i="1"/>
  <c r="J20" i="1"/>
  <c r="J43" i="1"/>
  <c r="D11" i="1"/>
  <c r="E11" i="1"/>
  <c r="J26" i="1"/>
  <c r="F11" i="1"/>
  <c r="I71" i="1"/>
  <c r="I66" i="1"/>
  <c r="I63" i="1"/>
  <c r="J58" i="1"/>
  <c r="I56" i="1"/>
  <c r="J48" i="1"/>
  <c r="I37" i="1"/>
  <c r="I24" i="1"/>
  <c r="I14" i="1"/>
  <c r="G11" i="1"/>
  <c r="I12" i="1"/>
  <c r="J14" i="1"/>
  <c r="J24" i="1"/>
  <c r="I26" i="1"/>
  <c r="J37" i="1"/>
  <c r="I43" i="1"/>
  <c r="I48" i="1"/>
  <c r="J56" i="1"/>
  <c r="I58" i="1"/>
  <c r="J63" i="1"/>
  <c r="J66" i="1"/>
  <c r="I68" i="1"/>
  <c r="J71" i="1"/>
  <c r="I78" i="1"/>
  <c r="M43" i="2" l="1"/>
  <c r="N43" i="2"/>
  <c r="M63" i="2"/>
  <c r="N63" i="2"/>
  <c r="M75" i="2"/>
  <c r="K74" i="2"/>
  <c r="N75" i="2"/>
  <c r="K11" i="2"/>
  <c r="J11" i="1"/>
  <c r="I11" i="1"/>
  <c r="M11" i="2" l="1"/>
  <c r="N11" i="2"/>
  <c r="N74" i="2"/>
  <c r="M74" i="2"/>
</calcChain>
</file>

<file path=xl/sharedStrings.xml><?xml version="1.0" encoding="utf-8"?>
<sst xmlns="http://schemas.openxmlformats.org/spreadsheetml/2006/main" count="1139" uniqueCount="553">
  <si>
    <t>Informes Sobre la Situación Económica, las Finanzas Públicas y la Deuda Pública, Anexos</t>
  </si>
  <si>
    <t>Ramo</t>
  </si>
  <si>
    <t xml:space="preserve">Programa Presupuestario </t>
  </si>
  <si>
    <t>Avance en el ejercicio del presupuesto</t>
  </si>
  <si>
    <t>Porcentaje de avance</t>
  </si>
  <si>
    <t>Aprobado 
anual</t>
  </si>
  <si>
    <t>Autorizado 
anual</t>
  </si>
  <si>
    <t>Autorizado al 
periodo</t>
  </si>
  <si>
    <r>
      <t xml:space="preserve">Gasto pagado </t>
    </r>
    <r>
      <rPr>
        <b/>
        <vertAlign val="superscript"/>
        <sz val="8"/>
        <color indexed="9"/>
        <rFont val="Montserrat"/>
      </rPr>
      <t>1/</t>
    </r>
  </si>
  <si>
    <t>Autorizado al periodo</t>
  </si>
  <si>
    <t>(a)</t>
  </si>
  <si>
    <t>(b)</t>
  </si>
  <si>
    <t>(c)</t>
  </si>
  <si>
    <t>(d)</t>
  </si>
  <si>
    <t>(d)/(b)*100</t>
  </si>
  <si>
    <t>(d)/(c)*100</t>
  </si>
  <si>
    <t>Total</t>
  </si>
  <si>
    <t>04 Gobernación</t>
  </si>
  <si>
    <t>Conducción de la política interior</t>
  </si>
  <si>
    <t>08 Agricultura y Desarrollo Rural</t>
  </si>
  <si>
    <t>Programa de Abasto Social de Leche a cargo de Liconsa, S.A. de C.V.</t>
  </si>
  <si>
    <t>Programa de Abasto Rural a cargo de Diconsa, S.A. de C.V. (DICONSA)</t>
  </si>
  <si>
    <t>Precios de Garantía a Productos Alimentarios Básicos</t>
  </si>
  <si>
    <t>Producción para el Bienestar</t>
  </si>
  <si>
    <t>Programa de Fomento a la Agricultura, Ganadería, Pesca y Acuicultura</t>
  </si>
  <si>
    <t>09 Comunicaciones y Transportes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</si>
  <si>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</si>
  <si>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</si>
  <si>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</si>
  <si>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10 Economía</t>
  </si>
  <si>
    <t>Programa de Microcréditos para el Bienestar</t>
  </si>
  <si>
    <t>11 Educación Pública</t>
  </si>
  <si>
    <t>Educación para Adultos (INEA)</t>
  </si>
  <si>
    <t>Educación Inicial y Básica Comunitaria</t>
  </si>
  <si>
    <t>Normar los servicios educativos</t>
  </si>
  <si>
    <t>Programa de Becas de Educación Básica para el Bienestar Benito Juárez</t>
  </si>
  <si>
    <t>Programa de Becas Elisa Acuña</t>
  </si>
  <si>
    <t>Jóvenes Escribiendo el Futuro</t>
  </si>
  <si>
    <t>Beca Universal para Estudiantes de Educación Media Superior Benito Juárez</t>
  </si>
  <si>
    <t>Universidades para el Bienestar Benito Juárez García</t>
  </si>
  <si>
    <t>La Escuela es Nuestra</t>
  </si>
  <si>
    <t>12 Salud</t>
  </si>
  <si>
    <t>Rectoría en Salud</t>
  </si>
  <si>
    <t>Prevención y control de enfermedades</t>
  </si>
  <si>
    <t>Salud materna, sexual y reproductiva</t>
  </si>
  <si>
    <t>Fortalecimiento a la atención médica</t>
  </si>
  <si>
    <t>Atención a la Salud y Medicamentos Gratuitos para la Población sin Seguridad Social Laboral</t>
  </si>
  <si>
    <t>15 Desarrollo Agrario, Territorial y Urbano</t>
  </si>
  <si>
    <t>Procuración de justicia agraria</t>
  </si>
  <si>
    <t>Programa de Atención de Conflictos Agrarios</t>
  </si>
  <si>
    <t>Programa de Mejoramiento Urbano (PMU)</t>
  </si>
  <si>
    <t>Programa Nacional de Reconstrucción</t>
  </si>
  <si>
    <t>16 Medio Ambiente y Recursos Naturales</t>
  </si>
  <si>
    <t>Rehabilitación y Modernización de Presas y Estructuras de Cabeza</t>
  </si>
  <si>
    <t>Infraestructura para la modernización y rehabilitación de riego y temporal tecnificado</t>
  </si>
  <si>
    <t>Planeación, Dirección y Evaluación Ambiental</t>
  </si>
  <si>
    <t>Programa de Conservación para el Desarrollo Sostenible</t>
  </si>
  <si>
    <t>Agua Potable, Drenaje y Tratamiento</t>
  </si>
  <si>
    <t>Programa de Apoyo a la Infraestructura Hidroagrícola</t>
  </si>
  <si>
    <t>Apoyos para el Desarrollo Forestal Sustentable</t>
  </si>
  <si>
    <t>19 Aportaciones a Seguridad Social</t>
  </si>
  <si>
    <t>Programa IMSS-BIENESTAR</t>
  </si>
  <si>
    <t>20 Bienestar</t>
  </si>
  <si>
    <t xml:space="preserve">Programa de Apoyo para el Bienestar de las Niñas y Niños, Hijos de Madres Trabajadoras </t>
  </si>
  <si>
    <t>Pensión para el Bienestar de las Personas Adultas Mayores</t>
  </si>
  <si>
    <t>Sembrando Vida</t>
  </si>
  <si>
    <t>33 Aportaciones Federales para Entidades Federativas y Municipios</t>
  </si>
  <si>
    <t>FAIS Municipal y de las Demarcaciones Territoriales del Distrito Federal</t>
  </si>
  <si>
    <t xml:space="preserve">FAM Asistencia Social </t>
  </si>
  <si>
    <t>35 Comisión Nacional de los Derechos Humanos</t>
  </si>
  <si>
    <t>Proteger, promover y difundir los Derechos Humanos de los integrantes de pueblos y comunidades indígenas y afrodescendientes, y atender asuntos de personas indígenas privadas de su libertad.</t>
  </si>
  <si>
    <t>38 Consejo Nacional de Ciencia y Tecnología</t>
  </si>
  <si>
    <t>Programas nacionales estratégicos de ciencia, tecnología y vinculación con el sector social, público y privado</t>
  </si>
  <si>
    <t>47 Entidades no Sectorizadas</t>
  </si>
  <si>
    <t>Actividades de apoyo Administrativo</t>
  </si>
  <si>
    <t>Actividades de apoyo a la función pública y buen gobierno</t>
  </si>
  <si>
    <t>Planeación y Articulación de la Acción Pública hacia los Pueblos Indígenas</t>
  </si>
  <si>
    <t>Programa de Apoyo a la Educación Indígena</t>
  </si>
  <si>
    <t>Programa para el Bienestar Integral de los Pueblos Indígenas</t>
  </si>
  <si>
    <t>48 Cultura</t>
  </si>
  <si>
    <t>Educación y cultura indígena</t>
  </si>
  <si>
    <t>Nota: Las sumas parciales pueden no coincidir con el total, así como los cálculos porcentuales, debido al redondeo de las cifras.</t>
  </si>
  <si>
    <t>n.a.: No aplica.</t>
  </si>
  <si>
    <t xml:space="preserve">1/ De acuerdo con la Ley General de Contabilidad Gubernamental, corresponde al momento contable del gasto que refleja la cancelación total o parcial de las obligaciones de pago, que se concreta mediante el desembolso de efectivo o cualquier otro medio de pago. </t>
  </si>
  <si>
    <t>Fuente: Dependencias y Entidades de la Administración Pública Federal.</t>
  </si>
  <si>
    <t>Becas de posgrado y apoyos a la calidad</t>
  </si>
  <si>
    <t>Otros proyectos de infraestructura social</t>
  </si>
  <si>
    <t>Cuarto Trimestre de 2021</t>
  </si>
  <si>
    <r>
      <rPr>
        <sz val="9"/>
        <color theme="1"/>
        <rFont val="Montserrat Bold"/>
      </rPr>
      <t>ANEXO</t>
    </r>
    <r>
      <rPr>
        <sz val="9"/>
        <color rgb="FFFF0000"/>
        <rFont val="Montserrat Bold"/>
      </rPr>
      <t xml:space="preserve"> </t>
    </r>
    <r>
      <rPr>
        <sz val="9"/>
        <rFont val="Montserrat Bold"/>
      </rPr>
      <t>10</t>
    </r>
    <r>
      <rPr>
        <sz val="9"/>
        <color theme="1"/>
        <rFont val="Montserrat Bold"/>
      </rPr>
      <t xml:space="preserve"> DEL DPEF 2021
</t>
    </r>
    <r>
      <rPr>
        <b/>
        <sz val="9"/>
        <rFont val="Montserrat Bold"/>
      </rPr>
      <t>EROGACIONES PARA EL DESARROLLO INTEGRAL DE LOS PUEBLOS Y COMUNIDADES INDÍGENAS</t>
    </r>
    <r>
      <rPr>
        <sz val="9"/>
        <color theme="1"/>
        <rFont val="Montserrat Bold"/>
      </rPr>
      <t xml:space="preserve">
Enero-diciembre</t>
    </r>
    <r>
      <rPr>
        <sz val="9"/>
        <color theme="1"/>
        <rFont val="Montserrat"/>
      </rPr>
      <t xml:space="preserve">
(Pesos)</t>
    </r>
  </si>
  <si>
    <t>Enero - diciembre</t>
  </si>
  <si>
    <t>Tribunales Agrarios</t>
  </si>
  <si>
    <t>Dependencia SEDATU</t>
  </si>
  <si>
    <t>Desarrollo Agrario, Territorial y Urbano</t>
  </si>
  <si>
    <t>SNICS</t>
  </si>
  <si>
    <t>SIAP</t>
  </si>
  <si>
    <t>SENASICA</t>
  </si>
  <si>
    <t>INCA RURAL</t>
  </si>
  <si>
    <t>FIRCO</t>
  </si>
  <si>
    <t>FEESA</t>
  </si>
  <si>
    <t>Dependencia SADER</t>
  </si>
  <si>
    <t>CONAZA</t>
  </si>
  <si>
    <t>CONAPESCA</t>
  </si>
  <si>
    <t>Comité Nacional para el Desarrollo Sustentable de la Caña de Azúcar</t>
  </si>
  <si>
    <t>ASERCA</t>
  </si>
  <si>
    <t>Agricultura y Desarrollo Rural</t>
  </si>
  <si>
    <t>Gasto Administrativo</t>
  </si>
  <si>
    <t>Administrativa</t>
  </si>
  <si>
    <t>Archivo General Agrario</t>
  </si>
  <si>
    <t>Atención de aspectos agrarios</t>
  </si>
  <si>
    <t>Programa para la atención de aspectos agrarios</t>
  </si>
  <si>
    <t>Agraria</t>
  </si>
  <si>
    <t>Seguridad Social Cañeros</t>
  </si>
  <si>
    <t>IMSS-BIENESTAR</t>
  </si>
  <si>
    <t>Aportaciones a Seguridad Social</t>
  </si>
  <si>
    <t>Programa de atención a la salud y medicamentos gratuitos para la población sin seguridad social laboral</t>
  </si>
  <si>
    <t>Sistema de Protección Social en Salud (SPSS)</t>
  </si>
  <si>
    <t>Desarrollo de Capacidades Salud</t>
  </si>
  <si>
    <t>Salud en población rural</t>
  </si>
  <si>
    <t>Salud</t>
  </si>
  <si>
    <t>Programa de atención a las condiciones de salud en el medio rural</t>
  </si>
  <si>
    <t>Aportaciones Federales para Entidades Federativas y Municipios</t>
  </si>
  <si>
    <t>Programas Hidráulicos</t>
  </si>
  <si>
    <t>Infraestructura Hidroagrícola</t>
  </si>
  <si>
    <t>IMTA</t>
  </si>
  <si>
    <t>Medio Ambiente y Recursos Naturales</t>
  </si>
  <si>
    <t>Mantenimiento de Caminos Rurales</t>
  </si>
  <si>
    <t>Infraestructura</t>
  </si>
  <si>
    <t>Comunicaciones y Transportes</t>
  </si>
  <si>
    <t>Programa de infraestructura en el medio rural</t>
  </si>
  <si>
    <t>Programa de Apoyo a las Instancias de Mujeres en las Entidades Federativas, PAIMEF</t>
  </si>
  <si>
    <t>Bienestar</t>
  </si>
  <si>
    <t>Programa de atención a las mujeres en situación de violencia</t>
  </si>
  <si>
    <t>Adquisición de leche nacional</t>
  </si>
  <si>
    <t>Programa de apoyo a la adquisición de leche</t>
  </si>
  <si>
    <t>Programa de Abasto Rural a cargo de DICONSA S.A. de C.V.</t>
  </si>
  <si>
    <t>Programa de Derecho a la Alimentación</t>
  </si>
  <si>
    <t>Atención a la población indígena y afromexicana (INPI)</t>
  </si>
  <si>
    <t>Entidades no Sectorizadas</t>
  </si>
  <si>
    <t>Atención a la población agraria</t>
  </si>
  <si>
    <t>Atención a migrantes</t>
  </si>
  <si>
    <t>Relaciones Exteriores</t>
  </si>
  <si>
    <t>Programa de atención a la pobreza en el medio rural</t>
  </si>
  <si>
    <t>Social</t>
  </si>
  <si>
    <t>Universidad Autónoma Agraria Antonio Narro</t>
  </si>
  <si>
    <t>Educación Tecnológica Agropecuaria y Ciencias del Mar</t>
  </si>
  <si>
    <t>Educación Básica para el Bienestar Benito Juárez</t>
  </si>
  <si>
    <t>Desarrollo de Capacidades Educación</t>
  </si>
  <si>
    <t>Educación Pública</t>
  </si>
  <si>
    <t>Universidad Autónoma Chapingo</t>
  </si>
  <si>
    <t>Instituto Nacional de Pesca y Acuacultura (INAPESCA)</t>
  </si>
  <si>
    <t>Instituto Nacional de Investigaciones Forestales, Agrícolas y Pecuarias (INIFAP)</t>
  </si>
  <si>
    <t>Colegio Superior Agropecuario del Estado de Guerrero (CSAEGRO)</t>
  </si>
  <si>
    <t>Colegio de Postgraduados</t>
  </si>
  <si>
    <t>Programa de Educación e Investigación</t>
  </si>
  <si>
    <t>Educativa</t>
  </si>
  <si>
    <t>Vida Silvestre</t>
  </si>
  <si>
    <t>PROFEPA</t>
  </si>
  <si>
    <t>Desarrollo Regional Sustentable</t>
  </si>
  <si>
    <t>Protección al medio ambiente en el medio rural</t>
  </si>
  <si>
    <t>Forestal</t>
  </si>
  <si>
    <t>Programa de Sustentabilidad de los Recursos Naturales</t>
  </si>
  <si>
    <t>Medio Ambiente</t>
  </si>
  <si>
    <t>Programa de Sanidad e Inocuidad Agroalimentaria</t>
  </si>
  <si>
    <t>Fertilizantes</t>
  </si>
  <si>
    <t>Programa de Fomento a la Inversión y Productividad</t>
  </si>
  <si>
    <t>Competitividad</t>
  </si>
  <si>
    <t xml:space="preserve">Programa PEC / Ramo / Componente / Subcomponente / Rama Productiva  </t>
  </si>
  <si>
    <t>Vertiente/</t>
  </si>
  <si>
    <t>Fuente: Dependencias y entidades de la Administración Pública Federal.</t>
  </si>
  <si>
    <t>CFE Consolidado</t>
  </si>
  <si>
    <t>Instituto de Seguridad y Servicios Sociales de los Trabajadores del Estado</t>
  </si>
  <si>
    <t>Instituto Mexicano del Seguro Social</t>
  </si>
  <si>
    <t>Instituto Nacional de Ciencias Penales</t>
  </si>
  <si>
    <t>49 Fiscalía General de la República</t>
  </si>
  <si>
    <t>Instituto Nacional de Antropología e Historia</t>
  </si>
  <si>
    <t>Centro de Investigación en Alimentación y Desarrollo, A.C.</t>
  </si>
  <si>
    <t>Centro de Investigación Científica y de Educación Superior de Ensenada, Baja California</t>
  </si>
  <si>
    <t>Centro de Ingeniería y Desarrollo Industrial</t>
  </si>
  <si>
    <t>Instituto Potosino de Investigación Científica y Tecnológica, A.C.</t>
  </si>
  <si>
    <t>Instituto Nacional de Astrofísica, Óptica y Electrónica</t>
  </si>
  <si>
    <t>Instituto de Investigaciones "Dr. José María Luis Mora"</t>
  </si>
  <si>
    <t>Instituto de Ecología, A.C.</t>
  </si>
  <si>
    <t>Fondo para el Desarrollo de Recursos Humanos</t>
  </si>
  <si>
    <t>INFOTEC Centro de Investigación e Innovación en Tecnologías de la Información y Comunicación</t>
  </si>
  <si>
    <t>El Colegio de San Luis, A.C.</t>
  </si>
  <si>
    <t>El Colegio de Michoacán, A.C.</t>
  </si>
  <si>
    <t>El Colegio de la Frontera Sur</t>
  </si>
  <si>
    <t>El Colegio de la Frontera Norte, A.C.</t>
  </si>
  <si>
    <t>Corporación Mexicana de Investigación en Materiales, S.A. de C.V.</t>
  </si>
  <si>
    <t>CIATEQ, A.C. Centro de Tecnología Avanzada</t>
  </si>
  <si>
    <t>Consejo Nacional de Ciencia y Tecnología</t>
  </si>
  <si>
    <t>Centro de Investigaciones y Estudios Superiores en Antropología Social</t>
  </si>
  <si>
    <t>Centro de Investigación en Química Aplicada</t>
  </si>
  <si>
    <t>Centro de Investigaciones en Óptica, A.C.</t>
  </si>
  <si>
    <t>Centro de Investigación Científica de Yucatán, A.C.</t>
  </si>
  <si>
    <t>Centro de Investigaciones Biológicas del Noroeste, S.C.</t>
  </si>
  <si>
    <t>Centro de Investigación y Docencia Económicas, A.C.</t>
  </si>
  <si>
    <t>Centro de Investigación y Desarrollo Tecnológico en Electroquímica, S.C.</t>
  </si>
  <si>
    <t>Centro de Investigación y Asistencia en Tecnología y Diseño del Estado de Jalisco, A.C.</t>
  </si>
  <si>
    <t>CIATEC, A.C. "Centro de Innovación Aplicada en Tecnologías Competitivas"</t>
  </si>
  <si>
    <t>Centro de Investigación en Materiales Avanzados, S.C.</t>
  </si>
  <si>
    <t>Centro de Investigación en Matemáticas, A.C.</t>
  </si>
  <si>
    <t>Centro de Investigación en Ciencias de Información Geoespacial, A.C.</t>
  </si>
  <si>
    <t>Centro Nacional de Prevención de Desastres</t>
  </si>
  <si>
    <t>36 Seguridad y Protección Ciudadana</t>
  </si>
  <si>
    <t>Unidad de Política y Control Presupuestario</t>
  </si>
  <si>
    <t>23 Provisiones Salariales y Económicas</t>
  </si>
  <si>
    <t>Instituto de Competitividad Turística</t>
  </si>
  <si>
    <t>21 Turismo</t>
  </si>
  <si>
    <t>Instituto Nacional de Investigaciones Nucleares</t>
  </si>
  <si>
    <t>Instituto Mexicano del Petróleo</t>
  </si>
  <si>
    <t>Instituto Nacional de Electricidad y Energías Limpias</t>
  </si>
  <si>
    <t>Dirección General de Energías Limpias</t>
  </si>
  <si>
    <t>18 Energía</t>
  </si>
  <si>
    <t>Instituto Nacional de Ecología y Cambio Climático</t>
  </si>
  <si>
    <t>Instituto Mexicano de Tecnología del Agua</t>
  </si>
  <si>
    <t>Secretaría</t>
  </si>
  <si>
    <t>13 Marina</t>
  </si>
  <si>
    <t>Sistema Nacional para el Desarrollo Integral de la Familia</t>
  </si>
  <si>
    <t>Laboratorios de Biológicos y Reactivos de México, S.A. de C.V.</t>
  </si>
  <si>
    <t>Instituto Nacional de Salud Pública</t>
  </si>
  <si>
    <t>Instituto Nacional de Rehabilitación Luis Guillermo Ibarra Ibarra</t>
  </si>
  <si>
    <t>Instituto Nacional de Perinatología Isidro Espinosa de los Reyes</t>
  </si>
  <si>
    <t>Instituto Nacional de Pediatría</t>
  </si>
  <si>
    <t>Instituto Nacional de Neurología y Neurocirugía Manuel Velasco Suárez</t>
  </si>
  <si>
    <t>Instituto Nacional de Medicina Genómica</t>
  </si>
  <si>
    <t>Instituto Nacional de Ciencias Médicas y Nutrición Salvador Zubirán</t>
  </si>
  <si>
    <t>Instituto Nacional de Geriatría</t>
  </si>
  <si>
    <t>Instituto Nacional de Enfermedades Respiratorias Ismael Cosío Villegas</t>
  </si>
  <si>
    <t>Instituto Nacional de Cardiología Ignacio Chávez</t>
  </si>
  <si>
    <t>Instituto Nacional de Cancerología</t>
  </si>
  <si>
    <t>Hospital Regional de Alta Especialidad de Ixtapaluca</t>
  </si>
  <si>
    <t>Hospital Regional de Alta Especialidad de Ciudad Victoria "Bicentenario 2010"</t>
  </si>
  <si>
    <t>Hospital Regional de Alta Especialidad de la Península de Yucatán</t>
  </si>
  <si>
    <t>Hospital Regional de Alta Especialidad de Oaxaca</t>
  </si>
  <si>
    <t>Hospital Regional de Alta Especialidad del Bajío</t>
  </si>
  <si>
    <t>Hospital Infantil de México Federico Gómez</t>
  </si>
  <si>
    <t>Hospital General de México "Dr. Eduardo Liceaga"</t>
  </si>
  <si>
    <t>Hospital General "Dr. Manuel Gea González"</t>
  </si>
  <si>
    <t>Hospital Juárez de México</t>
  </si>
  <si>
    <t>Servicios de Atención Psiquiátrica</t>
  </si>
  <si>
    <t>Centros de Integración Juvenil, A.C.</t>
  </si>
  <si>
    <t>Instituto Nacional de Psiquiatría Ramón de la Fuente Muñiz</t>
  </si>
  <si>
    <t>Centro Regional de Alta Especialidad de Chiapas</t>
  </si>
  <si>
    <t>Dirección General de Calidad y Educación en Salud</t>
  </si>
  <si>
    <t>Comisión Coordinadora de Institutos Nacionales de Salud y Hospitales de Alta Especialidad</t>
  </si>
  <si>
    <t>Organismo Coordinador de las Universidades para el Bienestar Benito Juárez García</t>
  </si>
  <si>
    <t>Tecnológico Nacional de México</t>
  </si>
  <si>
    <t>El Colegio de México, A.C.</t>
  </si>
  <si>
    <t>Comisión de Operación y Fomento de Actividades Académicas del Instituto Politécnico Nacional</t>
  </si>
  <si>
    <t>Centro de Investigación y de Estudios Avanzados del Instituto Politécnico Nacional</t>
  </si>
  <si>
    <t>Centro de Enseñanza Técnica Industrial</t>
  </si>
  <si>
    <t>Universidad Abierta y a Distancia de México</t>
  </si>
  <si>
    <t>Instituto Politécnico Nacional</t>
  </si>
  <si>
    <t>Universidad Nacional Autónoma de México</t>
  </si>
  <si>
    <t>Universidad Autónoma Metropolitana</t>
  </si>
  <si>
    <t>Universidad Pedagógica Nacional</t>
  </si>
  <si>
    <t>Unidad de Educación Media Superior Tecnológica Industrial y de Servicios</t>
  </si>
  <si>
    <t>Subsecretaría de Educación Media Superior</t>
  </si>
  <si>
    <t>Coordinación General de Universidades Tecnológicas y Politécnicas</t>
  </si>
  <si>
    <t>Dirección General de Educación Superior Universitaria</t>
  </si>
  <si>
    <t>Servicio Geológico Mexicano</t>
  </si>
  <si>
    <t>Procuraduría Federal del Consumidor</t>
  </si>
  <si>
    <t>Instituto Mexicano de la Propiedad Industrial</t>
  </si>
  <si>
    <t>Centro Nacional de Metrología</t>
  </si>
  <si>
    <t>Agencia Espacial Mexicana</t>
  </si>
  <si>
    <t>Instituto Mexicano del Transporte</t>
  </si>
  <si>
    <t>Instituto Nacional de Investigaciones Forestales, Agrícolas y Pecuarias</t>
  </si>
  <si>
    <t>Colegio Superior Agropecuario del Estado de Guerrero</t>
  </si>
  <si>
    <t>08 Agricultura y Desarrollo Rural</t>
  </si>
  <si>
    <t>Agencia Mexicana de Cooperación Internacional para el Desarrollo</t>
  </si>
  <si>
    <t>05 Relaciones Exteriores</t>
  </si>
  <si>
    <t xml:space="preserve">2/ El presupuesto no suma en el total, por ser recursos propios. </t>
  </si>
  <si>
    <t>Coordinación de las funciones y recursos para la infraestructura eléctrica</t>
  </si>
  <si>
    <t>Actividades de apoyo administrativo</t>
  </si>
  <si>
    <t>Funciones en relación con Estrategias de Negocios Comerciales, así como potenciales nuevos negocios</t>
  </si>
  <si>
    <t>Prestación de servicios corporativos</t>
  </si>
  <si>
    <t>Comercialización de energía eléctrica y productos asociados</t>
  </si>
  <si>
    <t>Operación y mantenimiento de la infraestructura del proceso de distribución de energía eléctrica</t>
  </si>
  <si>
    <t>Operación y mantenimiento de la Red Nacional de Transmisión</t>
  </si>
  <si>
    <t>Operación y mantenimiento de las centrales generadoras de energía eléctrica</t>
  </si>
  <si>
    <t>Equidad de Género</t>
  </si>
  <si>
    <r>
      <t xml:space="preserve">GYN Instituto de Seguridad y Servicios Sociales de los Trabajadores del Estado   </t>
    </r>
    <r>
      <rPr>
        <b/>
        <vertAlign val="superscript"/>
        <sz val="8"/>
        <rFont val="Montserrat"/>
      </rPr>
      <t>2/</t>
    </r>
  </si>
  <si>
    <t>Atención a la Salud</t>
  </si>
  <si>
    <t>Servicios de guardería</t>
  </si>
  <si>
    <r>
      <t xml:space="preserve">GYR Instituto Mexicano del Seguro Social   </t>
    </r>
    <r>
      <rPr>
        <b/>
        <vertAlign val="superscript"/>
        <sz val="8"/>
        <rFont val="Montserrat"/>
      </rPr>
      <t xml:space="preserve">2/  </t>
    </r>
  </si>
  <si>
    <t>Dirección, coordinación y control de la operación del Sistema Eléctrico Nacional</t>
  </si>
  <si>
    <t>Distribución de petróleo, gas, petrolíferos y petroquímicos</t>
  </si>
  <si>
    <r>
      <t xml:space="preserve">18 Energía  </t>
    </r>
    <r>
      <rPr>
        <b/>
        <vertAlign val="superscript"/>
        <sz val="8"/>
        <rFont val="Montserrat"/>
      </rPr>
      <t>2/</t>
    </r>
  </si>
  <si>
    <t>Promover la formación profesional y capacitación del capital humano</t>
  </si>
  <si>
    <t>Investigar, perseguir y prevenir delitos del orden electoral</t>
  </si>
  <si>
    <t>Realizar investigación académica en el marco de las ciencias penales</t>
  </si>
  <si>
    <t>Investigar y perseguir los delitos cometidos en materia de derechos humanos</t>
  </si>
  <si>
    <t>Programa Nacional de Becas Artísticas y Culturales</t>
  </si>
  <si>
    <t>Desarrollo Cultural</t>
  </si>
  <si>
    <t>Fortalecimiento a la Transversalidad de la Perspectiva de Género</t>
  </si>
  <si>
    <t>Fortalecimiento de la Igualdad Sustantiva entre Mujeres y Hombres</t>
  </si>
  <si>
    <t>Atención a Víctimas</t>
  </si>
  <si>
    <t>Regulación y permisos de Hidrocarburos</t>
  </si>
  <si>
    <t>Regulación y permisos de electricidad</t>
  </si>
  <si>
    <t xml:space="preserve">45 Comisión Reguladora de Energía  </t>
  </si>
  <si>
    <t>43 Instituto Federal de Telecomunicaciones</t>
  </si>
  <si>
    <t>Producción y difusión de información estadística y geográfica</t>
  </si>
  <si>
    <t>40 Información Nacional Estadística y Geográfica</t>
  </si>
  <si>
    <t>Implementar las políticas, programas y acciones tendientes a garantizar la seguridad pública de la Nación y sus habitantes</t>
  </si>
  <si>
    <t>Realizar la promoción y observancia en el monitoreo, seguimiento y evaluación del impacto de la política nacional en materia de igualdad entre mujeres y hombres</t>
  </si>
  <si>
    <t xml:space="preserve">35 Comisión Nacional de los Derechos Humanos  </t>
  </si>
  <si>
    <t>Tecnologías de información y comunicaciones</t>
  </si>
  <si>
    <t>Vinculación con la sociedad</t>
  </si>
  <si>
    <t>Otorgamiento de prerrogativas a partidos políticos, fiscalización de sus recursos y administración de los tiempos del estado en radio y televisión</t>
  </si>
  <si>
    <t>Dirección, soporte jurídico electoral y apoyo logístico</t>
  </si>
  <si>
    <t>Actualización del padrón electoral y expedición de la credencial para votar</t>
  </si>
  <si>
    <t>Capacitación y educación para el ejercicio democrático de la ciudadanía</t>
  </si>
  <si>
    <t>Gestión Administrativa</t>
  </si>
  <si>
    <t xml:space="preserve">22 Instituto Nacional Electoral </t>
  </si>
  <si>
    <t>Planeación y conducción de la política de turismo</t>
  </si>
  <si>
    <t xml:space="preserve">21 Turismo </t>
  </si>
  <si>
    <t>Programa de Apoyo para Refugios Especializados para Mujeres Víctimas de Violencia de Género, sus hijas e hijos</t>
  </si>
  <si>
    <t>Programa de Apoyo a las Instancias de Mujeres en las Entidades Federativas (PAIMEF)</t>
  </si>
  <si>
    <t>Articulación de Políticas Integrales de Juventud</t>
  </si>
  <si>
    <t>Apoyo Económico a Viudas de Veteranos de la Revolución Mexicana</t>
  </si>
  <si>
    <t>Gestión, promoción, supervisión y evaluación del aprovechamiento sustentable de la energía</t>
  </si>
  <si>
    <t>Regulación y supervisión de actividades nucleares y radiológicas</t>
  </si>
  <si>
    <t xml:space="preserve">18 Energía  </t>
  </si>
  <si>
    <t>Programa de Vivienda Social</t>
  </si>
  <si>
    <t>Política de Desarrollo Urbano y Ordenamiento del Territorio</t>
  </si>
  <si>
    <t>Jóvenes Construyendo el Futuro</t>
  </si>
  <si>
    <t>Ejecución de los programas y acciones de la Política Laboral</t>
  </si>
  <si>
    <t>Procuración de justicia laboral</t>
  </si>
  <si>
    <t>14 Trabajo y Previsión Social</t>
  </si>
  <si>
    <t>Sistema Educativo naval y programa de becas</t>
  </si>
  <si>
    <t>Prevención y Control de Sobrepeso, Obesidad y Diabetes</t>
  </si>
  <si>
    <t>Prevención y atención de VIH/SIDA y otras ITS</t>
  </si>
  <si>
    <t>Programa de vacunación</t>
  </si>
  <si>
    <t>Prevención y atención contra las adicciones</t>
  </si>
  <si>
    <t>Investigación y desarrollo tecnológico en salud</t>
  </si>
  <si>
    <t>Formación y capacitación de recursos humanos para la salud</t>
  </si>
  <si>
    <t>Programa para el Desarrollo Profesional Docente</t>
  </si>
  <si>
    <t>Políticas de igualdad de género en el sector educativo</t>
  </si>
  <si>
    <t>Investigación Científica y Desarrollo Tecnológico</t>
  </si>
  <si>
    <t>Servicios de Educación Superior y Posgrado</t>
  </si>
  <si>
    <t xml:space="preserve">11 Educación Pública  </t>
  </si>
  <si>
    <t>Programa de Apoyo Financiero a Microempresas Familiares</t>
  </si>
  <si>
    <t>Definición, conducción y supervisión de la política de comunicaciones y transportes</t>
  </si>
  <si>
    <t>08  Agricultura y Desarrollo Rural</t>
  </si>
  <si>
    <t>Programa de igualdad entre mujeres y hombres SDN</t>
  </si>
  <si>
    <t>07 Defensa Nacional</t>
  </si>
  <si>
    <t xml:space="preserve">06 Hacienda y Crédito Público </t>
  </si>
  <si>
    <t>Promoción y defensa de los intereses de México en el ámbito multilateral</t>
  </si>
  <si>
    <t>Atención, protección, servicios y asistencia consulares</t>
  </si>
  <si>
    <t>Promover la Protección de los Derechos Humanos y Prevenir la Discriminación</t>
  </si>
  <si>
    <t>Protección y defensa de los derechos humanos</t>
  </si>
  <si>
    <t>Planeación demográfica del país</t>
  </si>
  <si>
    <t>Promover la atención y prevención de la violencia contra las mujeres</t>
  </si>
  <si>
    <t xml:space="preserve">04 Gobernación </t>
  </si>
  <si>
    <t xml:space="preserve">H. Cámara de Senadores </t>
  </si>
  <si>
    <t xml:space="preserve">Actividades derivadas del trabajo legislativo   </t>
  </si>
  <si>
    <t>01 Poder Legislativo</t>
  </si>
  <si>
    <t xml:space="preserve"> </t>
  </si>
  <si>
    <r>
      <rPr>
        <sz val="9"/>
        <color theme="1"/>
        <rFont val="Montserrat Bold"/>
      </rPr>
      <t>ANEXO</t>
    </r>
    <r>
      <rPr>
        <sz val="9"/>
        <color rgb="FFFF0000"/>
        <rFont val="Montserrat Bold"/>
      </rPr>
      <t xml:space="preserve"> </t>
    </r>
    <r>
      <rPr>
        <sz val="9"/>
        <rFont val="Montserrat Bold"/>
      </rPr>
      <t>13</t>
    </r>
    <r>
      <rPr>
        <sz val="9"/>
        <color theme="1"/>
        <rFont val="Montserrat Bold"/>
      </rPr>
      <t xml:space="preserve"> DEL DPEF 2021
</t>
    </r>
    <r>
      <rPr>
        <b/>
        <sz val="9"/>
        <rFont val="Montserrat Bold"/>
      </rPr>
      <t>EROGACIONES PARA LA IGUALDAD ENTRE MUJERES Y HOMBRES</t>
    </r>
    <r>
      <rPr>
        <sz val="9"/>
        <color theme="1"/>
        <rFont val="Montserrat Bold"/>
      </rPr>
      <t xml:space="preserve">
Enero-diciembre</t>
    </r>
    <r>
      <rPr>
        <sz val="9"/>
        <color theme="1"/>
        <rFont val="Montserrat"/>
      </rPr>
      <t xml:space="preserve">
(Pesos)</t>
    </r>
  </si>
  <si>
    <t>Atención a Personas con Discapacidad</t>
  </si>
  <si>
    <t>Programa para el fortalecimiento económico de los Pueblos y Comunidades Indígenas</t>
  </si>
  <si>
    <r>
      <t xml:space="preserve">Otros Proyectos de Infraestructura Social </t>
    </r>
    <r>
      <rPr>
        <vertAlign val="superscript"/>
        <sz val="8"/>
        <rFont val="Montserrat"/>
      </rPr>
      <t>4/</t>
    </r>
  </si>
  <si>
    <t>Atender asuntos relativos a la aplicación del Mecanismo Independiente de Monitoreo Nacional de la Convención sobre los Derechos de las Personas con Discapacidad</t>
  </si>
  <si>
    <t>Atender asuntos relacionados con víctimas del delito y de violaciones a derechos humanos</t>
  </si>
  <si>
    <t>Servicios a grupos con necesidades especiales</t>
  </si>
  <si>
    <t>Pensión para el Bienestar de las Personas con Discapacidad Permanente</t>
  </si>
  <si>
    <t>Desarrollo integral de las personas con discapacidad</t>
  </si>
  <si>
    <t>Programa IMSS-Bienestar</t>
  </si>
  <si>
    <t xml:space="preserve">14 Trabajo y Previsión Social </t>
  </si>
  <si>
    <t>Servicios de asistencia social integral</t>
  </si>
  <si>
    <t>Programa de Atención a Personas con Discapacidad</t>
  </si>
  <si>
    <t>Asistencia social y protección del paciente</t>
  </si>
  <si>
    <t xml:space="preserve">12 Salud </t>
  </si>
  <si>
    <r>
      <t>La Escuela es Nuestra</t>
    </r>
    <r>
      <rPr>
        <vertAlign val="superscript"/>
        <sz val="8"/>
        <rFont val="Montserrat"/>
      </rPr>
      <t xml:space="preserve"> 3/</t>
    </r>
  </si>
  <si>
    <t>Fortalecimiento de los Servicios de Educación Especial (PFSEE)</t>
  </si>
  <si>
    <t>Consejo Nacional para Prevenir la Discriminación</t>
  </si>
  <si>
    <t xml:space="preserve">Autorizado al periodo </t>
  </si>
  <si>
    <r>
      <t>Gasto pagado</t>
    </r>
    <r>
      <rPr>
        <b/>
        <vertAlign val="superscript"/>
        <sz val="8"/>
        <color rgb="FFFFFFFF"/>
        <rFont val="Montserrat"/>
      </rPr>
      <t xml:space="preserve"> 1/</t>
    </r>
  </si>
  <si>
    <t xml:space="preserve">Autorizado 
anual </t>
  </si>
  <si>
    <r>
      <t xml:space="preserve">Porcentaje de avance </t>
    </r>
    <r>
      <rPr>
        <b/>
        <vertAlign val="superscript"/>
        <sz val="8"/>
        <color rgb="FFFFFFFF"/>
        <rFont val="Montserrat"/>
      </rPr>
      <t>2/</t>
    </r>
  </si>
  <si>
    <t>2/ Incluye la Inversión Financiada de los Proyectos de Infraestructura Productiva de Largo Plazo.</t>
  </si>
  <si>
    <t>1/ De acuerdo con la Ley General de Contabilidad Gubernamental, corresponde al momento contable del gasto que refleja la cancelación total o parcial de las obligaciones de pago, que se concreta mediante el desembolso de efectivo o cualquier otro medio de pago.</t>
  </si>
  <si>
    <t>TVV Comisión Federal de Electricidad</t>
  </si>
  <si>
    <t>Pemex Transformación Industrial</t>
  </si>
  <si>
    <t>Pemex-Exploración y Producción</t>
  </si>
  <si>
    <t>TYY Petróleos Mexicanos</t>
  </si>
  <si>
    <t>Comisión Nacional para el Uso Eficiente de la Energía</t>
  </si>
  <si>
    <t>Secretaría de Energía</t>
  </si>
  <si>
    <t>Procuraduría Federal de Protección al Ambiente</t>
  </si>
  <si>
    <t>Dirección General de Desarrollo de la Infraestructura Física</t>
  </si>
  <si>
    <t>Dirección General de Recursos Materiales y Servicios Generales</t>
  </si>
  <si>
    <t>Unidad Responsable</t>
  </si>
  <si>
    <r>
      <rPr>
        <b/>
        <sz val="9"/>
        <color theme="1"/>
        <rFont val="Montserrat"/>
      </rPr>
      <t>ANEXO</t>
    </r>
    <r>
      <rPr>
        <b/>
        <sz val="9"/>
        <color rgb="FFFF0000"/>
        <rFont val="Montserrat"/>
      </rPr>
      <t xml:space="preserve"> </t>
    </r>
    <r>
      <rPr>
        <b/>
        <sz val="9"/>
        <rFont val="Montserrat"/>
      </rPr>
      <t xml:space="preserve">15 </t>
    </r>
    <r>
      <rPr>
        <b/>
        <sz val="9"/>
        <color theme="1"/>
        <rFont val="Montserrat"/>
      </rPr>
      <t xml:space="preserve">DEL DPEF 2021
</t>
    </r>
    <r>
      <rPr>
        <b/>
        <sz val="9"/>
        <rFont val="Montserrat"/>
      </rPr>
      <t>ESTRATEGIA DE TRANSICIÓN PARA PROMOVER EL USO DE TECNOLOGÍAS Y COMBUSTIBLES MÁS LIMPIOS</t>
    </r>
    <r>
      <rPr>
        <b/>
        <sz val="9"/>
        <color theme="1"/>
        <rFont val="Montserrat"/>
      </rPr>
      <t xml:space="preserve">
Enero-diciembre</t>
    </r>
    <r>
      <rPr>
        <sz val="9"/>
        <color theme="1"/>
        <rFont val="Montserrat"/>
      </rPr>
      <t xml:space="preserve">
(Pesos)</t>
    </r>
  </si>
  <si>
    <t>Mantenimiento de infraestructura</t>
  </si>
  <si>
    <t>Proyectos de infraestructura económica de electricidad</t>
  </si>
  <si>
    <t>Promoción de medidas para el ahorro y uso eficiente de la energía eléctrica</t>
  </si>
  <si>
    <t>Servicio de transporte de gas natural</t>
  </si>
  <si>
    <t>Proyectos de infraestructura económica de hidrocarburos</t>
  </si>
  <si>
    <t>47   Entidades no Sectorizadas</t>
  </si>
  <si>
    <t>Investigación científica, desarrollo e innovación</t>
  </si>
  <si>
    <t>38   Consejo Nacional de Ciencia y Tecnología</t>
  </si>
  <si>
    <t>Coordinación del Sistema Nacional de Protección Civil</t>
  </si>
  <si>
    <t>Fondo de Prevención de Desastres Naturales (FOPREDEN)</t>
  </si>
  <si>
    <t>Fondo de Desastres Naturales (FONDEN)</t>
  </si>
  <si>
    <t>23   Provisiones Salariales y Económicas</t>
  </si>
  <si>
    <t>21   Turismo</t>
  </si>
  <si>
    <t>Fondos de Diversificación Energética</t>
  </si>
  <si>
    <t>Coordinación de la política energética en hidrocarburos</t>
  </si>
  <si>
    <t>Coordinación de la política energética en electricidad</t>
  </si>
  <si>
    <t>Conducción de la política energética</t>
  </si>
  <si>
    <t>18   Energía</t>
  </si>
  <si>
    <t>Programa para la Protección y Restauración de Ecosistemas y Especies Prioritarias</t>
  </si>
  <si>
    <t>Normativa Ambiental e Instrumentos para el Desarrollo Sustentable</t>
  </si>
  <si>
    <t>Gestión integral y sustentable del agua</t>
  </si>
  <si>
    <t>Inspección y Vigilancia del Medio Ambiente y Recursos Naturales</t>
  </si>
  <si>
    <t>Regulación Ambiental</t>
  </si>
  <si>
    <t>Conservación y Manejo de Áreas Naturales Protegidas</t>
  </si>
  <si>
    <t>Investigación en Cambio Climático, Sustentabilidad y Crecimiento Verde</t>
  </si>
  <si>
    <t>Protección Forestal</t>
  </si>
  <si>
    <t>Investigación científica y tecnológica</t>
  </si>
  <si>
    <t>Capacitación Ambiental y Desarrollo Sustentable</t>
  </si>
  <si>
    <t xml:space="preserve">16   Medio Ambiente y Recursos Naturales </t>
  </si>
  <si>
    <t xml:space="preserve"> 15   Desarrollo Agrario, Territorial y Urbano</t>
  </si>
  <si>
    <t>Emplear el Poder Naval de la Federación para salvaguardar la soberanía y seguridad nacionales</t>
  </si>
  <si>
    <t>13   Marina</t>
  </si>
  <si>
    <t>Vigilancia epidemiológica</t>
  </si>
  <si>
    <t>Protección Contra Riesgos Sanitarios</t>
  </si>
  <si>
    <t>12   Salud</t>
  </si>
  <si>
    <t>Subsidios para organismos descentralizados estatales</t>
  </si>
  <si>
    <t>Reconstrucción y Conservación de Carreteras</t>
  </si>
  <si>
    <t>09   Comunicaciones y Transportes</t>
  </si>
  <si>
    <t>08   Agricultura y Desarrollo Rural</t>
  </si>
  <si>
    <t>Autorizado  al periodo</t>
  </si>
  <si>
    <r>
      <t xml:space="preserve">Gasto pagado </t>
    </r>
    <r>
      <rPr>
        <b/>
        <vertAlign val="superscript"/>
        <sz val="10"/>
        <color indexed="9"/>
        <rFont val="Montserrat"/>
      </rPr>
      <t>1_/</t>
    </r>
  </si>
  <si>
    <t>Programa Presupuestario</t>
  </si>
  <si>
    <r>
      <rPr>
        <sz val="10"/>
        <color theme="1"/>
        <rFont val="Montserrat Bold"/>
      </rPr>
      <t>ANEXO 16 DEL DPEF 2021
EVOLUCIÓN DE LAS EROGACIONES PARA LA ADAPTACIÓN Y MITIGACIÓN DE LOS EFECTOS DEL CAMBIO CLIMÁTICO 
Enero-diciembre</t>
    </r>
    <r>
      <rPr>
        <sz val="10"/>
        <color theme="1"/>
        <rFont val="Montserrat"/>
      </rPr>
      <t xml:space="preserve">
(Pesos)</t>
    </r>
  </si>
  <si>
    <t>Atención a la Salud</t>
  </si>
  <si>
    <t>Prevención y Control de Enfermedades</t>
  </si>
  <si>
    <t xml:space="preserve">FAM Infraestructura Educativa Media Superior y Superior </t>
  </si>
  <si>
    <t>Educación Superior</t>
  </si>
  <si>
    <t>FAETA Educación Tecnológica</t>
  </si>
  <si>
    <t>Educación Media Superior</t>
  </si>
  <si>
    <t>FAETA Educación de Adultos</t>
  </si>
  <si>
    <t>FONE Fondo de Compensación</t>
  </si>
  <si>
    <t>FONE Gasto de Operación</t>
  </si>
  <si>
    <t>FONE Otros de Gasto Corriente</t>
  </si>
  <si>
    <t>FONE Servicios Personales</t>
  </si>
  <si>
    <t>FAM Infraestructura Educativa Básica</t>
  </si>
  <si>
    <t>Educación Básica</t>
  </si>
  <si>
    <t>Servicios de educación normal en la Ciudad de México</t>
  </si>
  <si>
    <t>25 Previsiones y Aportaciones para los Sistemas de Educación Básica, Normal, Tecnológica y de Adultos</t>
  </si>
  <si>
    <t>Instituto Mexicano de la Juventud</t>
  </si>
  <si>
    <t>Seguro de Enfermedad y Maternidad</t>
  </si>
  <si>
    <t>Posgrado</t>
  </si>
  <si>
    <t>Apoyos a centros y organizaciones de educación</t>
  </si>
  <si>
    <t>Programa de Cultura Física y Deporte</t>
  </si>
  <si>
    <t>Proyectos de infraestructura social del sector educativo</t>
  </si>
  <si>
    <t>Educación Física de Excelencia</t>
  </si>
  <si>
    <t>Atención de Planteles Federales de Educación Media Superior con estudiantes con discapacidad (PAPFEMS)</t>
  </si>
  <si>
    <t>Programa de mantenimiento e infraestructura física educativa</t>
  </si>
  <si>
    <t>Normalización y certificación en competencias laborales</t>
  </si>
  <si>
    <t>Servicios de Educación Media Superior</t>
  </si>
  <si>
    <t>Producción y transmisión de materiales educativos</t>
  </si>
  <si>
    <t>Producción y distribución de libros y materiales educativos</t>
  </si>
  <si>
    <t>Desarrollo, aplicación de programas educativos e investigación en materia agroalimentaria</t>
  </si>
  <si>
    <t>Sistema Educativo Militar</t>
  </si>
  <si>
    <r>
      <t xml:space="preserve">Gasto pagado </t>
    </r>
    <r>
      <rPr>
        <b/>
        <vertAlign val="superscript"/>
        <sz val="8"/>
        <color indexed="9"/>
        <rFont val="Montserrat"/>
      </rPr>
      <t>1_/</t>
    </r>
  </si>
  <si>
    <r>
      <rPr>
        <sz val="9"/>
        <color theme="1"/>
        <rFont val="Montserrat Bold"/>
      </rPr>
      <t>ANEXO</t>
    </r>
    <r>
      <rPr>
        <sz val="9"/>
        <color rgb="FFFF0000"/>
        <rFont val="Montserrat Bold"/>
      </rPr>
      <t xml:space="preserve"> </t>
    </r>
    <r>
      <rPr>
        <sz val="9"/>
        <rFont val="Montserrat Bold"/>
      </rPr>
      <t>17</t>
    </r>
    <r>
      <rPr>
        <sz val="9"/>
        <color theme="1"/>
        <rFont val="Montserrat Bold"/>
      </rPr>
      <t xml:space="preserve"> DEL DPEF 2021
</t>
    </r>
    <r>
      <rPr>
        <b/>
        <sz val="9"/>
        <rFont val="Montserrat Bold"/>
      </rPr>
      <t>EROGACIONES PARA EL DESARROLLO DE LOS JÓVENES</t>
    </r>
    <r>
      <rPr>
        <sz val="9"/>
        <color theme="1"/>
        <rFont val="Montserrat Bold"/>
      </rPr>
      <t xml:space="preserve">
Enero-diciembre</t>
    </r>
    <r>
      <rPr>
        <sz val="9"/>
        <color theme="1"/>
        <rFont val="Montserrat"/>
      </rPr>
      <t xml:space="preserve">
(Pesos)</t>
    </r>
  </si>
  <si>
    <t>Servicios de Estancias de Bienestar y Desarrollo Infantil</t>
  </si>
  <si>
    <t>Prestaciones sociales</t>
  </si>
  <si>
    <t>Servicios educativos culturales y artísticos</t>
  </si>
  <si>
    <t>Servicios Cinematográficos</t>
  </si>
  <si>
    <t>Producción y distribución de libros y materiales artísticos y culturales</t>
  </si>
  <si>
    <t>Regulación y Supervisión de los sectores Telecomunicaciones y Radiodifusión</t>
  </si>
  <si>
    <t>Atender asuntos relacionados con niñas, niños y adolescentes</t>
  </si>
  <si>
    <t>FASSA</t>
  </si>
  <si>
    <t>FAM Infraestructura Educativa Media Superior y Superior</t>
  </si>
  <si>
    <t>Servicios de educación básica en la Ciudad de México</t>
  </si>
  <si>
    <t>Programa Nacional de Inglés</t>
  </si>
  <si>
    <t>Previsiones salariales y económicas del Fondo de Aportaciones para la Nómina Educativa y Gasto Operativo (FONE)</t>
  </si>
  <si>
    <t>Expansión de la Educación Inicial</t>
  </si>
  <si>
    <t>Becas para la población atendida por el sector educativo</t>
  </si>
  <si>
    <t>22 Instituto Nacional Electoral</t>
  </si>
  <si>
    <t>Protección y restitución de los derechos de las niñas, niños y adolescentes</t>
  </si>
  <si>
    <t>Registro e Identificación de Población</t>
  </si>
  <si>
    <t>Coordinación con las instancias que integran el Sistema Nacional de Protección Integral de Niñas, Niños y Adolescentes</t>
  </si>
  <si>
    <t>Atención a refugiados en el país</t>
  </si>
  <si>
    <t>Programa de Apoyos a la Cultura</t>
  </si>
  <si>
    <t>Cultura</t>
  </si>
  <si>
    <t>Servicios de protección, custodia, vigilancia y seguridad de personas, bienes e instalaciones</t>
  </si>
  <si>
    <t>Operación de la Guardia Nacional para la prevención, investigación y persecución de delitos</t>
  </si>
  <si>
    <t>Coordinación con las instancias que integran el Sistema Nacional de Seguridad Pública</t>
  </si>
  <si>
    <t>Seguridad y Protección Ciudadana</t>
  </si>
  <si>
    <t>FORTAMUN</t>
  </si>
  <si>
    <t>FASP</t>
  </si>
  <si>
    <t>Ejecución a nivel nacional de acciones de promoción y vigilancia de los derechos laborales</t>
  </si>
  <si>
    <t>Capacitación para Incrementar la Productividad</t>
  </si>
  <si>
    <t>Trabajo y Previsión Social</t>
  </si>
  <si>
    <t>Operación y desarrollo de los cuerpos de seguridad de las Fuerzas Armadas</t>
  </si>
  <si>
    <t>Marina</t>
  </si>
  <si>
    <t>12</t>
  </si>
  <si>
    <t>Producción y distribución de libros y materiales culturales</t>
  </si>
  <si>
    <t>Atención al deporte</t>
  </si>
  <si>
    <t>Educación</t>
  </si>
  <si>
    <t>11</t>
  </si>
  <si>
    <t>Sistema educativo militar</t>
  </si>
  <si>
    <t>Programa de la Secretaría de la Defensa Nacional en Apoyo a la Seguridad Pública</t>
  </si>
  <si>
    <t>Derechos humanos</t>
  </si>
  <si>
    <t>Defensa Nacional</t>
  </si>
  <si>
    <t>07</t>
  </si>
  <si>
    <t>Detección y prevención de ilícitos financieros</t>
  </si>
  <si>
    <t>Hacienda</t>
  </si>
  <si>
    <t>06</t>
  </si>
  <si>
    <t>Participación Social para la Reconstrucción del Tejido Social en México</t>
  </si>
  <si>
    <t>Gobernación</t>
  </si>
  <si>
    <t>04</t>
  </si>
  <si>
    <r>
      <rPr>
        <sz val="9"/>
        <color theme="1"/>
        <rFont val="Montserrat Bold"/>
      </rPr>
      <t>ANEXO</t>
    </r>
    <r>
      <rPr>
        <sz val="9"/>
        <color rgb="FFFF0000"/>
        <rFont val="Montserrat Bold"/>
      </rPr>
      <t xml:space="preserve"> </t>
    </r>
    <r>
      <rPr>
        <sz val="9"/>
        <rFont val="Montserrat Bold"/>
      </rPr>
      <t xml:space="preserve">19 </t>
    </r>
    <r>
      <rPr>
        <sz val="9"/>
        <color theme="1"/>
        <rFont val="Montserrat Bold"/>
      </rPr>
      <t xml:space="preserve">DEL DPEF 2021
</t>
    </r>
    <r>
      <rPr>
        <b/>
        <sz val="9"/>
        <rFont val="Montserrat Bold"/>
      </rPr>
      <t>ACCIONES PARA LA PREVENCIÓN DEL DELITO, COMBATE A LAS ADICCIONES, RESCATE DE ESPACIOS PÚBLICOS Y PROMOCIÓN DE PROYECTOS PRODUCTIVOS</t>
    </r>
    <r>
      <rPr>
        <sz val="9"/>
        <color theme="1"/>
        <rFont val="Montserrat Bold"/>
      </rPr>
      <t xml:space="preserve">
Enero-diciembre</t>
    </r>
    <r>
      <rPr>
        <sz val="9"/>
        <color theme="1"/>
        <rFont val="Montserrat"/>
      </rPr>
      <t xml:space="preserve">
(Pesos)</t>
    </r>
  </si>
  <si>
    <r>
      <rPr>
        <vertAlign val="superscript"/>
        <sz val="7"/>
        <color theme="1"/>
        <rFont val="Montserrat"/>
      </rPr>
      <t xml:space="preserve">1/ </t>
    </r>
    <r>
      <rPr>
        <sz val="7"/>
        <color theme="1"/>
        <rFont val="Montserrat"/>
      </rPr>
      <t>De acuerdo con la Ley General de Contabilidad Gubernamental, corresponde al momento contable del gasto que refleja la cancelación total o parcial de las obligaciones de pago, que se concreta mediante el desembolso de efectivo o cualquier otro medio de pago.</t>
    </r>
  </si>
  <si>
    <t>44 Instituto Nacional de Transparencia, Acceso a la Información y Protección de Datos Personales</t>
  </si>
  <si>
    <t>27 Función Pública</t>
  </si>
  <si>
    <t>Consejo de la Judicatura Federal</t>
  </si>
  <si>
    <t>03 Poder Judicial</t>
  </si>
  <si>
    <t>4. Involucrar a la sociedad y el sector privado</t>
  </si>
  <si>
    <t>Secretaría Ejecutiva del Sistema Nacional Anticorrupción</t>
  </si>
  <si>
    <t>3. Promover la mejora de la gestión pública y de los puntos de contacto gobierno-sociedad</t>
  </si>
  <si>
    <t>2. Combatir la arbitrariedad y el abuso de poder</t>
  </si>
  <si>
    <t>Fiscalía Especializada en Combate a la Corrupción</t>
  </si>
  <si>
    <t>32 Tribunal Federal de Justicia Administrativa</t>
  </si>
  <si>
    <t>Servicio de Administración Tributaria</t>
  </si>
  <si>
    <t>Comisión Nacional Bancaria y de Valores</t>
  </si>
  <si>
    <t>Subprocuraduría Fiscal Federal de Investigaciones</t>
  </si>
  <si>
    <t>Unidad de Inteligencia Financiera</t>
  </si>
  <si>
    <t>06 Hacienda y Crédito Público</t>
  </si>
  <si>
    <t>1. Combatir la corrupción y la impunidad</t>
  </si>
  <si>
    <t>Eje / Ramo / Unidad Responsable</t>
  </si>
  <si>
    <r>
      <rPr>
        <b/>
        <sz val="9"/>
        <color theme="1"/>
        <rFont val="Montserrat Bold"/>
      </rPr>
      <t>ANEXO</t>
    </r>
    <r>
      <rPr>
        <b/>
        <sz val="9"/>
        <rFont val="Montserrat Bold"/>
      </rPr>
      <t xml:space="preserve"> 18 </t>
    </r>
    <r>
      <rPr>
        <b/>
        <sz val="9"/>
        <color theme="1"/>
        <rFont val="Montserrat Bold"/>
      </rPr>
      <t>DEL DPEF 2021
RECURSOS PARA LA ATENCIÓN DE NIÑAS, NIÑOS Y ADOLESCENTES</t>
    </r>
    <r>
      <rPr>
        <b/>
        <sz val="9"/>
        <rFont val="Montserrat Bold"/>
      </rPr>
      <t xml:space="preserve"> </t>
    </r>
    <r>
      <rPr>
        <b/>
        <sz val="9"/>
        <color theme="1"/>
        <rFont val="Montserrat"/>
      </rPr>
      <t xml:space="preserve">
Enero-diciembre
</t>
    </r>
    <r>
      <rPr>
        <sz val="9"/>
        <color theme="1"/>
        <rFont val="Montserrat"/>
      </rPr>
      <t>(Pesos)</t>
    </r>
  </si>
  <si>
    <r>
      <rPr>
        <b/>
        <sz val="9"/>
        <color theme="1"/>
        <rFont val="Montserrat"/>
      </rPr>
      <t>ANEXO</t>
    </r>
    <r>
      <rPr>
        <b/>
        <sz val="9"/>
        <color rgb="FFFF0000"/>
        <rFont val="Montserrat"/>
      </rPr>
      <t xml:space="preserve"> </t>
    </r>
    <r>
      <rPr>
        <b/>
        <sz val="9"/>
        <rFont val="Montserrat"/>
      </rPr>
      <t xml:space="preserve">12 </t>
    </r>
    <r>
      <rPr>
        <b/>
        <sz val="9"/>
        <color theme="1"/>
        <rFont val="Montserrat"/>
      </rPr>
      <t xml:space="preserve">DEL DPEF 2021
</t>
    </r>
    <r>
      <rPr>
        <b/>
        <sz val="9"/>
        <rFont val="Montserrat"/>
      </rPr>
      <t>PROGRAMA DE CIENCIA, TECNOLOGÍA E INNOVACIÓN
Enero-diciembre</t>
    </r>
    <r>
      <rPr>
        <sz val="9"/>
        <color theme="1"/>
        <rFont val="Montserrat"/>
      </rPr>
      <t xml:space="preserve">
(Pesos)</t>
    </r>
  </si>
  <si>
    <r>
      <rPr>
        <b/>
        <sz val="9"/>
        <color theme="1"/>
        <rFont val="Montserrat Bold"/>
      </rPr>
      <t>ANEXO</t>
    </r>
    <r>
      <rPr>
        <b/>
        <sz val="9"/>
        <color rgb="FFFF0000"/>
        <rFont val="Montserrat Bold"/>
      </rPr>
      <t xml:space="preserve"> </t>
    </r>
    <r>
      <rPr>
        <b/>
        <sz val="9"/>
        <rFont val="Montserrat Bold"/>
      </rPr>
      <t>11</t>
    </r>
    <r>
      <rPr>
        <b/>
        <sz val="9"/>
        <color theme="1"/>
        <rFont val="Montserrat Bold"/>
      </rPr>
      <t xml:space="preserve"> DEL DPEF 2021
</t>
    </r>
    <r>
      <rPr>
        <b/>
        <sz val="9"/>
        <rFont val="Montserrat Bold"/>
      </rPr>
      <t>PROGRAMA ESPECIAL CONCURRENTE PARA EL DESARROLLO RURAL SUSTENTABLE</t>
    </r>
    <r>
      <rPr>
        <b/>
        <sz val="9"/>
        <color theme="1"/>
        <rFont val="Montserrat Bold"/>
      </rPr>
      <t xml:space="preserve">
Enero-diciembre</t>
    </r>
    <r>
      <rPr>
        <b/>
        <sz val="9"/>
        <color theme="1"/>
        <rFont val="Montserrat"/>
      </rPr>
      <t xml:space="preserve">
</t>
    </r>
    <r>
      <rPr>
        <sz val="9"/>
        <color theme="1"/>
        <rFont val="Montserrat"/>
      </rPr>
      <t>(Millones de pesos)</t>
    </r>
  </si>
  <si>
    <r>
      <rPr>
        <b/>
        <sz val="9"/>
        <color theme="1"/>
        <rFont val="Montserrat"/>
      </rPr>
      <t>ANE</t>
    </r>
    <r>
      <rPr>
        <b/>
        <sz val="9"/>
        <rFont val="Montserrat"/>
      </rPr>
      <t>XO 31 DEL DPEF 2021</t>
    </r>
    <r>
      <rPr>
        <b/>
        <sz val="9"/>
        <color theme="1"/>
        <rFont val="Montserrat"/>
      </rPr>
      <t xml:space="preserve">
</t>
    </r>
    <r>
      <rPr>
        <b/>
        <sz val="9"/>
        <rFont val="Montserrat"/>
      </rPr>
      <t>ANEXO TRANSVERSAL ANTICORRUPCIÓN</t>
    </r>
    <r>
      <rPr>
        <b/>
        <sz val="9"/>
        <color theme="1"/>
        <rFont val="Montserrat"/>
      </rPr>
      <t xml:space="preserve">
Enero-diciembre</t>
    </r>
    <r>
      <rPr>
        <sz val="9"/>
        <color theme="1"/>
        <rFont val="Montserrat"/>
      </rPr>
      <t xml:space="preserve">
(Pesos)</t>
    </r>
  </si>
  <si>
    <t>GYR Instituto Mexicano del Seguro Social</t>
  </si>
  <si>
    <r>
      <t xml:space="preserve">GYN Instituto de Seguridad y Servicios Sociales de los Trabajadores del Estado </t>
    </r>
    <r>
      <rPr>
        <b/>
        <vertAlign val="superscript"/>
        <sz val="8"/>
        <rFont val="Montserrat"/>
      </rPr>
      <t>3/</t>
    </r>
  </si>
  <si>
    <r>
      <t xml:space="preserve">TYY PEMEX </t>
    </r>
    <r>
      <rPr>
        <b/>
        <vertAlign val="superscript"/>
        <sz val="8"/>
        <rFont val="Montserrat"/>
      </rPr>
      <t>2/</t>
    </r>
  </si>
  <si>
    <r>
      <t xml:space="preserve">TVV Comisión Federal de Electricidad  </t>
    </r>
    <r>
      <rPr>
        <b/>
        <vertAlign val="superscript"/>
        <sz val="8"/>
        <rFont val="Montserrat"/>
      </rPr>
      <t>2/</t>
    </r>
  </si>
  <si>
    <t>GYN Instituto de Seguridad y Servicios Sociales de los Trabajadores del Estado</t>
  </si>
  <si>
    <t>1/   De acuerdo con la Ley General de Contabilidad Gubernamental, corresponde al momento contable del gasto que refleja la cancelación total o parcial de las obligaciones de pago, que se concreta mediante el desembolso de efectivo o cualquier otro medio de pago.</t>
  </si>
  <si>
    <t>2/  Las cifras reportadas son preliminares debido a que algunos programas presupuestarios aún tienen montos pendientes de pago, las cifras definitivas se reflejarán en el informe de la Cuenta de la Hacienda Pública Federal 2021.</t>
  </si>
  <si>
    <t>3/ Programa presupuestario no considerado originalmente, cuyo objetivo es dignificar las condiciones materiales de las escuelas localizadas en zonas de muy alta y alta marginación.</t>
  </si>
  <si>
    <r>
      <t xml:space="preserve">CFE Consolidado  </t>
    </r>
    <r>
      <rPr>
        <vertAlign val="superscript"/>
        <sz val="8"/>
        <rFont val="Montserrat"/>
      </rPr>
      <t>2/</t>
    </r>
  </si>
  <si>
    <t>TYY   Petróleos Mexicanos</t>
  </si>
  <si>
    <t>TVV   Comisión Federal de Electricidad</t>
  </si>
  <si>
    <t>4/ La variación del presupuesto modificado anual respecto al presupuesto aprobado anual, se debe a la ampliación líquida autorizada al Instituto Nacional de los Pueblos Indígenas (INPI), para llevar a cabo la Construcción y Equipamiento de una Radiodifusora Pública Indígena en Frecuencia Modulada (FM), en el municipio de Guaymas, Sonora.</t>
  </si>
  <si>
    <r>
      <rPr>
        <sz val="9"/>
        <color theme="1"/>
        <rFont val="Montserrat Bold"/>
      </rPr>
      <t>ANEXO</t>
    </r>
    <r>
      <rPr>
        <sz val="9"/>
        <color rgb="FFFF0000"/>
        <rFont val="Montserrat Bold"/>
      </rPr>
      <t xml:space="preserve"> </t>
    </r>
    <r>
      <rPr>
        <sz val="9"/>
        <rFont val="Montserrat Bold"/>
      </rPr>
      <t>14</t>
    </r>
    <r>
      <rPr>
        <sz val="9"/>
        <color theme="1"/>
        <rFont val="Montserrat Bold"/>
      </rPr>
      <t xml:space="preserve"> DEL DPEF 2021
</t>
    </r>
    <r>
      <rPr>
        <b/>
        <sz val="9"/>
        <rFont val="Montserrat Bold"/>
      </rPr>
      <t>RECURSOS PARA LA ATENCIÓN DE GRUPOS VULNERABLES</t>
    </r>
    <r>
      <rPr>
        <sz val="9"/>
        <color theme="1"/>
        <rFont val="Montserrat Bold"/>
      </rPr>
      <t xml:space="preserve">
Enero-diciembre</t>
    </r>
    <r>
      <rPr>
        <sz val="9"/>
        <color theme="1"/>
        <rFont val="Montserrat"/>
      </rPr>
      <t xml:space="preserve">
(Pesos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</si>
</sst>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#,##0_ ;[Red]\-#,##0\ "/>
    <numFmt numFmtId="166" formatCode="#,##0.0_ ;[Red]\-#,##0.0\ "/>
    <numFmt numFmtId="167" formatCode="0.0"/>
    <numFmt numFmtId="168" formatCode="00"/>
    <numFmt numFmtId="169" formatCode="#,##0_ ;\-#,##0\ "/>
    <numFmt numFmtId="170" formatCode="_-* #,##0_-;\-* #,##0_-;_-* &quot;-&quot;??_-;_-@_-"/>
    <numFmt numFmtId="171" formatCode="0.0_ ;[Red]\-0.0\ "/>
    <numFmt numFmtId="172" formatCode="#,##0.00_ ;[Red]\-#,##0.00\ "/>
    <numFmt numFmtId="173" formatCode="#,##0.000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0"/>
      <color theme="0"/>
      <name val="Montserrat"/>
    </font>
    <font>
      <b/>
      <sz val="10"/>
      <name val="Montserrat"/>
    </font>
    <font>
      <sz val="9"/>
      <color theme="1"/>
      <name val="Montserrat"/>
    </font>
    <font>
      <sz val="9"/>
      <color theme="1"/>
      <name val="Montserrat Bold"/>
    </font>
    <font>
      <sz val="9"/>
      <color rgb="FFFF0000"/>
      <name val="Montserrat Bold"/>
    </font>
    <font>
      <sz val="9"/>
      <name val="Montserrat Bold"/>
    </font>
    <font>
      <b/>
      <sz val="9"/>
      <name val="Montserrat Bold"/>
    </font>
    <font>
      <sz val="8"/>
      <color theme="1"/>
      <name val="Montserrat"/>
    </font>
    <font>
      <b/>
      <sz val="8"/>
      <color indexed="9"/>
      <name val="Montserrat"/>
    </font>
    <font>
      <b/>
      <sz val="8"/>
      <color theme="1"/>
      <name val="Montserrat"/>
    </font>
    <font>
      <b/>
      <vertAlign val="superscript"/>
      <sz val="8"/>
      <color indexed="9"/>
      <name val="Montserrat"/>
    </font>
    <font>
      <b/>
      <sz val="10"/>
      <color indexed="9"/>
      <name val="Montserrat"/>
    </font>
    <font>
      <sz val="10"/>
      <name val="Arial Narrow"/>
      <family val="2"/>
    </font>
    <font>
      <b/>
      <sz val="8"/>
      <name val="Montserrat"/>
    </font>
    <font>
      <sz val="8"/>
      <name val="Montserrat"/>
    </font>
    <font>
      <sz val="10"/>
      <name val="Montserrat"/>
    </font>
    <font>
      <sz val="7"/>
      <color theme="1"/>
      <name val="Montserrat"/>
    </font>
    <font>
      <sz val="7"/>
      <name val="Montserrat"/>
    </font>
    <font>
      <sz val="10"/>
      <name val="Arial"/>
      <family val="2"/>
    </font>
    <font>
      <sz val="6"/>
      <color theme="1"/>
      <name val="Montserrat"/>
    </font>
    <font>
      <sz val="8"/>
      <name val="Montserrat"/>
      <family val="3"/>
    </font>
    <font>
      <b/>
      <sz val="8"/>
      <name val="Montserrat"/>
      <family val="3"/>
    </font>
    <font>
      <b/>
      <vertAlign val="superscript"/>
      <sz val="8"/>
      <name val="Montserrat"/>
    </font>
    <font>
      <b/>
      <sz val="8"/>
      <color indexed="9"/>
      <name val="Montserrat"/>
      <family val="3"/>
    </font>
    <font>
      <b/>
      <sz val="8"/>
      <color theme="0"/>
      <name val="Montserrat"/>
      <family val="3"/>
    </font>
    <font>
      <b/>
      <sz val="9"/>
      <color theme="1"/>
      <name val="Montserrat"/>
    </font>
    <font>
      <b/>
      <sz val="9"/>
      <color rgb="FFFF0000"/>
      <name val="Montserrat"/>
    </font>
    <font>
      <b/>
      <sz val="9"/>
      <name val="Montserrat"/>
    </font>
    <font>
      <vertAlign val="superscript"/>
      <sz val="8"/>
      <name val="Montserrat"/>
    </font>
    <font>
      <b/>
      <vertAlign val="superscript"/>
      <sz val="8"/>
      <color rgb="FFFFFFFF"/>
      <name val="Montserrat"/>
    </font>
    <font>
      <b/>
      <sz val="10"/>
      <color theme="1"/>
      <name val="Montserrat"/>
    </font>
    <font>
      <sz val="11"/>
      <color theme="1"/>
      <name val="Gill Sans"/>
      <family val="2"/>
    </font>
    <font>
      <b/>
      <vertAlign val="superscript"/>
      <sz val="10"/>
      <color indexed="9"/>
      <name val="Montserrat"/>
    </font>
    <font>
      <sz val="10"/>
      <color theme="1"/>
      <name val="Montserrat Bold"/>
    </font>
    <font>
      <b/>
      <sz val="9"/>
      <color theme="1"/>
      <name val="Montserrat Bold"/>
    </font>
    <font>
      <vertAlign val="superscript"/>
      <sz val="7"/>
      <color theme="1"/>
      <name val="Montserrat"/>
    </font>
    <font>
      <b/>
      <sz val="9"/>
      <color rgb="FFFF0000"/>
      <name val="Montserrat Bold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2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/>
  </cellStyleXfs>
  <cellXfs count="20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0" fillId="0" borderId="0" xfId="0" applyFont="1" applyAlignment="1">
      <alignment vertical="top"/>
    </xf>
    <xf numFmtId="0" fontId="16" fillId="3" borderId="0" xfId="2" applyFont="1" applyFill="1" applyAlignment="1">
      <alignment vertical="top"/>
    </xf>
    <xf numFmtId="166" fontId="16" fillId="3" borderId="0" xfId="2" applyNumberFormat="1" applyFont="1" applyFill="1" applyAlignment="1">
      <alignment vertical="top" wrapText="1"/>
    </xf>
    <xf numFmtId="3" fontId="16" fillId="3" borderId="0" xfId="1" applyNumberFormat="1" applyFont="1" applyFill="1" applyBorder="1" applyAlignment="1">
      <alignment vertical="top"/>
    </xf>
    <xf numFmtId="165" fontId="16" fillId="3" borderId="0" xfId="1" applyNumberFormat="1" applyFont="1" applyFill="1" applyBorder="1" applyAlignment="1">
      <alignment vertical="top"/>
    </xf>
    <xf numFmtId="167" fontId="12" fillId="3" borderId="0" xfId="0" applyNumberFormat="1" applyFont="1" applyFill="1" applyAlignment="1">
      <alignment horizontal="right" vertical="top"/>
    </xf>
    <xf numFmtId="0" fontId="17" fillId="3" borderId="0" xfId="2" applyFont="1" applyFill="1" applyAlignment="1">
      <alignment vertical="top"/>
    </xf>
    <xf numFmtId="168" fontId="17" fillId="3" borderId="0" xfId="2" applyNumberFormat="1" applyFont="1" applyFill="1" applyAlignment="1">
      <alignment vertical="top"/>
    </xf>
    <xf numFmtId="165" fontId="17" fillId="3" borderId="0" xfId="1" applyNumberFormat="1" applyFont="1" applyFill="1" applyBorder="1" applyAlignment="1">
      <alignment vertical="top" wrapText="1"/>
    </xf>
    <xf numFmtId="3" fontId="17" fillId="3" borderId="0" xfId="1" applyNumberFormat="1" applyFont="1" applyFill="1" applyBorder="1" applyAlignment="1">
      <alignment vertical="top" wrapText="1"/>
    </xf>
    <xf numFmtId="167" fontId="10" fillId="3" borderId="0" xfId="0" applyNumberFormat="1" applyFont="1" applyFill="1" applyAlignment="1">
      <alignment horizontal="right" vertical="top"/>
    </xf>
    <xf numFmtId="165" fontId="16" fillId="3" borderId="0" xfId="1" applyNumberFormat="1" applyFont="1" applyFill="1" applyBorder="1" applyAlignment="1">
      <alignment vertical="top" wrapText="1"/>
    </xf>
    <xf numFmtId="168" fontId="17" fillId="3" borderId="0" xfId="2" applyNumberFormat="1" applyFont="1" applyFill="1" applyAlignment="1">
      <alignment horizontal="left" vertical="top" wrapText="1"/>
    </xf>
    <xf numFmtId="3" fontId="17" fillId="3" borderId="0" xfId="1" applyNumberFormat="1" applyFont="1" applyFill="1" applyBorder="1" applyAlignment="1">
      <alignment vertical="top"/>
    </xf>
    <xf numFmtId="0" fontId="17" fillId="0" borderId="0" xfId="0" applyFont="1" applyAlignment="1">
      <alignment vertical="top"/>
    </xf>
    <xf numFmtId="169" fontId="17" fillId="3" borderId="0" xfId="1" applyNumberFormat="1" applyFont="1" applyFill="1" applyBorder="1" applyAlignment="1">
      <alignment vertical="top" wrapText="1"/>
    </xf>
    <xf numFmtId="0" fontId="17" fillId="3" borderId="0" xfId="2" applyFont="1" applyFill="1" applyAlignment="1">
      <alignment vertical="top" wrapText="1"/>
    </xf>
    <xf numFmtId="0" fontId="5" fillId="0" borderId="0" xfId="0" applyFont="1" applyAlignment="1">
      <alignment vertical="top"/>
    </xf>
    <xf numFmtId="0" fontId="17" fillId="3" borderId="0" xfId="2" applyFont="1" applyFill="1" applyAlignment="1">
      <alignment horizontal="left" vertical="top"/>
    </xf>
    <xf numFmtId="168" fontId="17" fillId="3" borderId="0" xfId="2" applyNumberFormat="1" applyFont="1" applyFill="1" applyAlignment="1">
      <alignment vertical="top" wrapText="1"/>
    </xf>
    <xf numFmtId="0" fontId="17" fillId="3" borderId="0" xfId="2" applyFont="1" applyFill="1" applyAlignment="1">
      <alignment horizontal="left" vertical="top" wrapText="1"/>
    </xf>
    <xf numFmtId="167" fontId="10" fillId="0" borderId="0" xfId="0" applyNumberFormat="1" applyFont="1" applyAlignment="1">
      <alignment vertical="top"/>
    </xf>
    <xf numFmtId="0" fontId="10" fillId="3" borderId="0" xfId="0" applyFont="1" applyFill="1" applyAlignment="1">
      <alignment vertical="top"/>
    </xf>
    <xf numFmtId="0" fontId="17" fillId="3" borderId="0" xfId="0" applyFont="1" applyFill="1" applyAlignment="1">
      <alignment vertical="top"/>
    </xf>
    <xf numFmtId="0" fontId="10" fillId="3" borderId="0" xfId="0" applyFont="1" applyFill="1" applyAlignment="1">
      <alignment vertical="top" wrapText="1"/>
    </xf>
    <xf numFmtId="3" fontId="16" fillId="3" borderId="0" xfId="1" applyNumberFormat="1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/>
    </xf>
    <xf numFmtId="0" fontId="18" fillId="3" borderId="1" xfId="2" applyFont="1" applyFill="1" applyBorder="1" applyAlignment="1">
      <alignment horizontal="left" vertical="top" wrapText="1"/>
    </xf>
    <xf numFmtId="3" fontId="18" fillId="3" borderId="1" xfId="1" applyNumberFormat="1" applyFont="1" applyFill="1" applyBorder="1" applyAlignment="1">
      <alignment vertical="top" wrapText="1"/>
    </xf>
    <xf numFmtId="165" fontId="18" fillId="3" borderId="1" xfId="1" applyNumberFormat="1" applyFont="1" applyFill="1" applyBorder="1" applyAlignment="1">
      <alignment vertical="top" wrapText="1"/>
    </xf>
    <xf numFmtId="167" fontId="2" fillId="3" borderId="1" xfId="0" applyNumberFormat="1" applyFont="1" applyFill="1" applyBorder="1" applyAlignment="1">
      <alignment horizontal="right" vertical="top"/>
    </xf>
    <xf numFmtId="0" fontId="19" fillId="0" borderId="0" xfId="0" applyFont="1" applyAlignment="1">
      <alignment vertical="top"/>
    </xf>
    <xf numFmtId="170" fontId="2" fillId="0" borderId="0" xfId="1" applyNumberFormat="1" applyFont="1" applyFill="1" applyAlignment="1">
      <alignment vertical="top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170" fontId="18" fillId="0" borderId="0" xfId="1" applyNumberFormat="1" applyFont="1" applyFill="1" applyAlignment="1">
      <alignment vertical="top"/>
    </xf>
    <xf numFmtId="164" fontId="18" fillId="0" borderId="0" xfId="0" applyNumberFormat="1" applyFont="1" applyAlignment="1">
      <alignment vertical="top"/>
    </xf>
    <xf numFmtId="171" fontId="2" fillId="0" borderId="0" xfId="0" applyNumberFormat="1" applyFont="1" applyAlignment="1">
      <alignment vertical="top"/>
    </xf>
    <xf numFmtId="167" fontId="18" fillId="3" borderId="1" xfId="0" applyNumberFormat="1" applyFont="1" applyFill="1" applyBorder="1" applyAlignment="1">
      <alignment horizontal="right" vertical="top"/>
    </xf>
    <xf numFmtId="171" fontId="10" fillId="0" borderId="0" xfId="0" applyNumberFormat="1" applyFont="1" applyAlignment="1">
      <alignment vertical="top"/>
    </xf>
    <xf numFmtId="167" fontId="17" fillId="3" borderId="0" xfId="0" applyNumberFormat="1" applyFont="1" applyFill="1" applyAlignment="1">
      <alignment horizontal="right" vertical="top"/>
    </xf>
    <xf numFmtId="164" fontId="17" fillId="3" borderId="0" xfId="3" applyNumberFormat="1" applyFont="1" applyFill="1" applyAlignment="1">
      <alignment horizontal="right" vertical="top"/>
    </xf>
    <xf numFmtId="0" fontId="17" fillId="3" borderId="0" xfId="4" applyFont="1" applyFill="1" applyAlignment="1">
      <alignment vertical="top"/>
    </xf>
    <xf numFmtId="0" fontId="17" fillId="3" borderId="0" xfId="5" applyFont="1" applyFill="1" applyAlignment="1">
      <alignment vertical="top"/>
    </xf>
    <xf numFmtId="167" fontId="16" fillId="3" borderId="0" xfId="0" applyNumberFormat="1" applyFont="1" applyFill="1" applyAlignment="1">
      <alignment horizontal="right" vertical="top"/>
    </xf>
    <xf numFmtId="164" fontId="16" fillId="3" borderId="0" xfId="6" applyNumberFormat="1" applyFont="1" applyFill="1" applyBorder="1" applyAlignment="1">
      <alignment horizontal="right" vertical="top"/>
    </xf>
    <xf numFmtId="0" fontId="16" fillId="3" borderId="0" xfId="4" applyFont="1" applyFill="1" applyAlignment="1">
      <alignment vertical="top"/>
    </xf>
    <xf numFmtId="0" fontId="16" fillId="3" borderId="0" xfId="5" applyFont="1" applyFill="1" applyAlignment="1">
      <alignment vertical="top"/>
    </xf>
    <xf numFmtId="164" fontId="17" fillId="3" borderId="0" xfId="7" applyNumberFormat="1" applyFont="1" applyFill="1" applyAlignment="1">
      <alignment horizontal="right" vertical="top"/>
    </xf>
    <xf numFmtId="0" fontId="17" fillId="3" borderId="0" xfId="4" applyFont="1" applyFill="1" applyAlignment="1">
      <alignment horizontal="left" vertical="top"/>
    </xf>
    <xf numFmtId="0" fontId="17" fillId="3" borderId="0" xfId="3" applyFont="1" applyFill="1" applyAlignment="1">
      <alignment vertical="top"/>
    </xf>
    <xf numFmtId="164" fontId="17" fillId="3" borderId="0" xfId="6" applyNumberFormat="1" applyFont="1" applyFill="1" applyBorder="1" applyAlignment="1">
      <alignment horizontal="right" vertical="top"/>
    </xf>
    <xf numFmtId="164" fontId="16" fillId="3" borderId="0" xfId="7" applyNumberFormat="1" applyFont="1" applyFill="1" applyAlignment="1">
      <alignment horizontal="right" vertical="top"/>
    </xf>
    <xf numFmtId="164" fontId="16" fillId="3" borderId="0" xfId="8" applyNumberFormat="1" applyFont="1" applyFill="1" applyBorder="1" applyAlignment="1">
      <alignment horizontal="right" vertical="top"/>
    </xf>
    <xf numFmtId="164" fontId="10" fillId="0" borderId="0" xfId="0" applyNumberFormat="1" applyFont="1" applyAlignment="1">
      <alignment vertical="top"/>
    </xf>
    <xf numFmtId="0" fontId="17" fillId="3" borderId="0" xfId="4" applyFont="1" applyFill="1" applyAlignment="1">
      <alignment vertical="top" wrapText="1"/>
    </xf>
    <xf numFmtId="0" fontId="16" fillId="0" borderId="0" xfId="0" applyFont="1" applyAlignment="1">
      <alignment vertical="top"/>
    </xf>
    <xf numFmtId="0" fontId="12" fillId="0" borderId="0" xfId="0" applyFont="1" applyAlignment="1">
      <alignment vertical="top"/>
    </xf>
    <xf numFmtId="171" fontId="12" fillId="0" borderId="0" xfId="0" applyNumberFormat="1" applyFont="1" applyAlignment="1">
      <alignment vertical="top"/>
    </xf>
    <xf numFmtId="164" fontId="16" fillId="3" borderId="0" xfId="3" applyNumberFormat="1" applyFont="1" applyFill="1" applyAlignment="1">
      <alignment horizontal="right" vertical="top"/>
    </xf>
    <xf numFmtId="0" fontId="17" fillId="0" borderId="0" xfId="0" applyFont="1" applyAlignment="1">
      <alignment horizontal="left" vertical="top"/>
    </xf>
    <xf numFmtId="0" fontId="17" fillId="0" borderId="0" xfId="2" applyFont="1" applyAlignment="1">
      <alignment vertical="top"/>
    </xf>
    <xf numFmtId="0" fontId="16" fillId="3" borderId="0" xfId="5" applyFont="1" applyFill="1" applyAlignment="1">
      <alignment horizontal="left" vertical="top"/>
    </xf>
    <xf numFmtId="0" fontId="16" fillId="0" borderId="0" xfId="2" applyFont="1" applyAlignment="1">
      <alignment vertical="top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top"/>
    </xf>
    <xf numFmtId="169" fontId="16" fillId="3" borderId="0" xfId="1" applyNumberFormat="1" applyFont="1" applyFill="1" applyBorder="1" applyAlignment="1">
      <alignment vertical="top" wrapText="1"/>
    </xf>
    <xf numFmtId="169" fontId="23" fillId="3" borderId="0" xfId="1" applyNumberFormat="1" applyFont="1" applyFill="1" applyBorder="1" applyAlignment="1">
      <alignment vertical="top" wrapText="1"/>
    </xf>
    <xf numFmtId="169" fontId="24" fillId="3" borderId="0" xfId="1" applyNumberFormat="1" applyFont="1" applyFill="1" applyBorder="1" applyAlignment="1">
      <alignment vertical="top" wrapText="1"/>
    </xf>
    <xf numFmtId="169" fontId="16" fillId="3" borderId="0" xfId="1" applyNumberFormat="1" applyFont="1" applyFill="1" applyBorder="1" applyAlignment="1">
      <alignment vertical="top"/>
    </xf>
    <xf numFmtId="169" fontId="24" fillId="3" borderId="0" xfId="1" applyNumberFormat="1" applyFont="1" applyFill="1" applyBorder="1" applyAlignment="1">
      <alignment vertical="top"/>
    </xf>
    <xf numFmtId="0" fontId="26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172" fontId="10" fillId="0" borderId="0" xfId="0" applyNumberFormat="1" applyFont="1" applyAlignment="1">
      <alignment vertical="top"/>
    </xf>
    <xf numFmtId="3" fontId="17" fillId="3" borderId="0" xfId="9" applyNumberFormat="1" applyFont="1" applyFill="1" applyBorder="1" applyAlignment="1">
      <alignment vertical="top"/>
    </xf>
    <xf numFmtId="3" fontId="16" fillId="3" borderId="0" xfId="3" applyNumberFormat="1" applyFont="1" applyFill="1" applyAlignment="1">
      <alignment vertical="top" wrapText="1"/>
    </xf>
    <xf numFmtId="0" fontId="16" fillId="3" borderId="0" xfId="0" applyFont="1" applyFill="1" applyAlignment="1">
      <alignment vertical="top"/>
    </xf>
    <xf numFmtId="3" fontId="16" fillId="3" borderId="0" xfId="9" applyNumberFormat="1" applyFont="1" applyFill="1" applyBorder="1" applyAlignment="1">
      <alignment vertical="top"/>
    </xf>
    <xf numFmtId="0" fontId="10" fillId="3" borderId="0" xfId="0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3" fontId="10" fillId="0" borderId="0" xfId="0" applyNumberFormat="1" applyFont="1" applyAlignment="1">
      <alignment vertical="top"/>
    </xf>
    <xf numFmtId="3" fontId="16" fillId="3" borderId="0" xfId="0" applyNumberFormat="1" applyFont="1" applyFill="1" applyAlignment="1">
      <alignment vertical="top"/>
    </xf>
    <xf numFmtId="0" fontId="10" fillId="3" borderId="0" xfId="0" applyFont="1" applyFill="1" applyAlignment="1">
      <alignment horizontal="left" vertical="top" wrapText="1"/>
    </xf>
    <xf numFmtId="3" fontId="17" fillId="3" borderId="0" xfId="3" applyNumberFormat="1" applyFont="1" applyFill="1" applyAlignment="1">
      <alignment horizontal="right" vertical="top" wrapText="1"/>
    </xf>
    <xf numFmtId="41" fontId="16" fillId="3" borderId="0" xfId="1" applyNumberFormat="1" applyFont="1" applyFill="1" applyBorder="1" applyAlignment="1">
      <alignment vertical="top" wrapText="1"/>
    </xf>
    <xf numFmtId="3" fontId="17" fillId="3" borderId="0" xfId="3" applyNumberFormat="1" applyFont="1" applyFill="1" applyAlignment="1">
      <alignment vertical="top" wrapText="1"/>
    </xf>
    <xf numFmtId="0" fontId="17" fillId="3" borderId="0" xfId="2" applyFont="1" applyFill="1" applyAlignment="1">
      <alignment horizontal="left" vertical="top" indent="2"/>
    </xf>
    <xf numFmtId="3" fontId="2" fillId="0" borderId="0" xfId="0" applyNumberFormat="1" applyFont="1" applyAlignment="1">
      <alignment horizontal="center" vertical="center"/>
    </xf>
    <xf numFmtId="170" fontId="2" fillId="0" borderId="0" xfId="1" applyNumberFormat="1" applyFont="1" applyAlignment="1">
      <alignment horizontal="center" vertical="center"/>
    </xf>
    <xf numFmtId="170" fontId="2" fillId="0" borderId="0" xfId="1" applyNumberFormat="1" applyFont="1" applyFill="1" applyBorder="1" applyAlignment="1">
      <alignment vertical="top"/>
    </xf>
    <xf numFmtId="0" fontId="19" fillId="0" borderId="0" xfId="0" applyFont="1" applyAlignment="1">
      <alignment vertical="top" wrapText="1"/>
    </xf>
    <xf numFmtId="171" fontId="2" fillId="0" borderId="0" xfId="1" applyNumberFormat="1" applyFont="1" applyAlignment="1">
      <alignment vertical="top"/>
    </xf>
    <xf numFmtId="166" fontId="10" fillId="0" borderId="0" xfId="1" applyNumberFormat="1" applyFont="1" applyAlignment="1">
      <alignment vertical="top"/>
    </xf>
    <xf numFmtId="171" fontId="10" fillId="0" borderId="0" xfId="1" applyNumberFormat="1" applyFont="1" applyAlignment="1">
      <alignment vertical="top"/>
    </xf>
    <xf numFmtId="0" fontId="16" fillId="3" borderId="0" xfId="2" applyFont="1" applyFill="1" applyAlignment="1">
      <alignment vertical="top" wrapText="1"/>
    </xf>
    <xf numFmtId="166" fontId="17" fillId="3" borderId="0" xfId="2" applyNumberFormat="1" applyFont="1" applyFill="1" applyAlignment="1">
      <alignment vertical="top" wrapText="1"/>
    </xf>
    <xf numFmtId="0" fontId="4" fillId="0" borderId="0" xfId="2" applyFont="1" applyAlignment="1">
      <alignment vertical="top"/>
    </xf>
    <xf numFmtId="0" fontId="18" fillId="0" borderId="0" xfId="2" applyFont="1" applyAlignment="1">
      <alignment horizontal="left" vertical="top" wrapText="1"/>
    </xf>
    <xf numFmtId="0" fontId="18" fillId="0" borderId="0" xfId="2" applyFont="1" applyAlignment="1">
      <alignment vertical="top"/>
    </xf>
    <xf numFmtId="41" fontId="2" fillId="0" borderId="0" xfId="0" applyNumberFormat="1" applyFont="1" applyAlignment="1">
      <alignment vertical="top"/>
    </xf>
    <xf numFmtId="164" fontId="18" fillId="3" borderId="1" xfId="1" applyNumberFormat="1" applyFont="1" applyFill="1" applyBorder="1" applyAlignment="1">
      <alignment horizontal="right" vertical="top"/>
    </xf>
    <xf numFmtId="3" fontId="18" fillId="3" borderId="1" xfId="0" applyNumberFormat="1" applyFont="1" applyFill="1" applyBorder="1" applyAlignment="1">
      <alignment vertical="top"/>
    </xf>
    <xf numFmtId="3" fontId="18" fillId="3" borderId="5" xfId="1" applyNumberFormat="1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top"/>
    </xf>
    <xf numFmtId="3" fontId="18" fillId="3" borderId="0" xfId="0" applyNumberFormat="1" applyFont="1" applyFill="1" applyAlignment="1">
      <alignment vertical="top"/>
    </xf>
    <xf numFmtId="0" fontId="17" fillId="3" borderId="0" xfId="0" applyFont="1" applyFill="1" applyAlignment="1">
      <alignment horizontal="left" vertical="top" wrapText="1"/>
    </xf>
    <xf numFmtId="0" fontId="17" fillId="3" borderId="0" xfId="0" applyFont="1" applyFill="1" applyAlignment="1">
      <alignment horizontal="center" vertical="top"/>
    </xf>
    <xf numFmtId="3" fontId="33" fillId="3" borderId="0" xfId="0" applyNumberFormat="1" applyFont="1" applyFill="1" applyAlignment="1">
      <alignment vertical="top"/>
    </xf>
    <xf numFmtId="0" fontId="16" fillId="3" borderId="0" xfId="10" applyFont="1" applyFill="1" applyAlignment="1">
      <alignment horizontal="left" vertical="top" wrapText="1"/>
    </xf>
    <xf numFmtId="0" fontId="17" fillId="3" borderId="0" xfId="10" applyFont="1" applyFill="1" applyAlignment="1">
      <alignment horizontal="center" vertical="top"/>
    </xf>
    <xf numFmtId="3" fontId="18" fillId="3" borderId="0" xfId="1" applyNumberFormat="1" applyFont="1" applyFill="1" applyBorder="1" applyAlignment="1">
      <alignment vertical="top" wrapText="1"/>
    </xf>
    <xf numFmtId="164" fontId="18" fillId="3" borderId="0" xfId="1" applyNumberFormat="1" applyFont="1" applyFill="1" applyBorder="1" applyAlignment="1">
      <alignment horizontal="right" vertical="top"/>
    </xf>
    <xf numFmtId="0" fontId="16" fillId="3" borderId="0" xfId="0" applyFont="1" applyFill="1" applyAlignment="1">
      <alignment horizontal="left" vertical="top" wrapText="1"/>
    </xf>
    <xf numFmtId="3" fontId="2" fillId="0" borderId="0" xfId="0" applyNumberFormat="1" applyFont="1" applyAlignment="1">
      <alignment vertical="top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top"/>
    </xf>
    <xf numFmtId="170" fontId="14" fillId="2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3" fontId="2" fillId="4" borderId="0" xfId="1" applyNumberFormat="1" applyFont="1" applyFill="1" applyBorder="1" applyAlignment="1">
      <alignment horizontal="center" vertical="center"/>
    </xf>
    <xf numFmtId="173" fontId="2" fillId="0" borderId="0" xfId="0" applyNumberFormat="1" applyFont="1" applyAlignment="1">
      <alignment vertical="top"/>
    </xf>
    <xf numFmtId="167" fontId="19" fillId="0" borderId="0" xfId="0" applyNumberFormat="1" applyFont="1" applyAlignment="1">
      <alignment horizontal="right" vertical="top"/>
    </xf>
    <xf numFmtId="49" fontId="16" fillId="3" borderId="0" xfId="2" applyNumberFormat="1" applyFont="1" applyFill="1" applyAlignment="1">
      <alignment vertical="top"/>
    </xf>
    <xf numFmtId="0" fontId="33" fillId="0" borderId="3" xfId="0" applyFont="1" applyBorder="1" applyAlignment="1">
      <alignment horizontal="center"/>
    </xf>
    <xf numFmtId="0" fontId="33" fillId="0" borderId="3" xfId="0" applyFont="1" applyBorder="1" applyAlignment="1">
      <alignment horizontal="center" wrapText="1"/>
    </xf>
    <xf numFmtId="43" fontId="2" fillId="0" borderId="0" xfId="1" applyFont="1" applyFill="1" applyAlignment="1">
      <alignment vertical="top"/>
    </xf>
    <xf numFmtId="43" fontId="10" fillId="0" borderId="0" xfId="1" applyFont="1" applyFill="1" applyAlignment="1">
      <alignment vertical="top"/>
    </xf>
    <xf numFmtId="0" fontId="16" fillId="3" borderId="0" xfId="2" applyFont="1" applyFill="1" applyAlignment="1">
      <alignment horizontal="left" vertical="top" wrapText="1"/>
    </xf>
    <xf numFmtId="0" fontId="16" fillId="3" borderId="0" xfId="0" applyFont="1" applyFill="1" applyAlignment="1">
      <alignment horizontal="center" vertical="top"/>
    </xf>
    <xf numFmtId="170" fontId="17" fillId="3" borderId="0" xfId="1" applyNumberFormat="1" applyFont="1" applyFill="1" applyBorder="1" applyAlignment="1">
      <alignment horizontal="right" vertical="top" wrapText="1"/>
    </xf>
    <xf numFmtId="170" fontId="16" fillId="3" borderId="0" xfId="1" applyNumberFormat="1" applyFont="1" applyFill="1" applyBorder="1" applyAlignment="1">
      <alignment horizontal="right" vertical="top" wrapText="1"/>
    </xf>
    <xf numFmtId="170" fontId="16" fillId="3" borderId="0" xfId="1" applyNumberFormat="1" applyFont="1" applyFill="1" applyBorder="1" applyAlignment="1">
      <alignment vertical="top" wrapText="1"/>
    </xf>
    <xf numFmtId="0" fontId="16" fillId="3" borderId="0" xfId="2" quotePrefix="1" applyFont="1" applyFill="1" applyAlignment="1">
      <alignment horizontal="center" vertical="top"/>
    </xf>
    <xf numFmtId="0" fontId="12" fillId="3" borderId="0" xfId="2" quotePrefix="1" applyFont="1" applyFill="1" applyAlignment="1">
      <alignment horizontal="left" vertical="center"/>
    </xf>
    <xf numFmtId="0" fontId="12" fillId="3" borderId="0" xfId="2" quotePrefix="1" applyFont="1" applyFill="1" applyAlignment="1">
      <alignment horizontal="center" vertical="center"/>
    </xf>
    <xf numFmtId="166" fontId="17" fillId="3" borderId="0" xfId="2" applyNumberFormat="1" applyFont="1" applyFill="1" applyAlignment="1">
      <alignment vertical="top"/>
    </xf>
    <xf numFmtId="0" fontId="16" fillId="3" borderId="0" xfId="2" applyFont="1" applyFill="1" applyAlignment="1">
      <alignment vertical="top" wrapText="1"/>
    </xf>
    <xf numFmtId="3" fontId="16" fillId="3" borderId="4" xfId="1" applyNumberFormat="1" applyFont="1" applyFill="1" applyBorder="1" applyAlignment="1">
      <alignment vertical="top"/>
    </xf>
    <xf numFmtId="166" fontId="2" fillId="0" borderId="0" xfId="0" applyNumberFormat="1" applyFont="1" applyAlignment="1">
      <alignment vertical="top"/>
    </xf>
    <xf numFmtId="166" fontId="10" fillId="0" borderId="0" xfId="0" applyNumberFormat="1" applyFont="1" applyAlignment="1">
      <alignment vertical="top"/>
    </xf>
    <xf numFmtId="3" fontId="17" fillId="3" borderId="0" xfId="2" applyNumberFormat="1" applyFont="1" applyFill="1" applyAlignment="1">
      <alignment vertical="top" wrapText="1"/>
    </xf>
    <xf numFmtId="0" fontId="11" fillId="2" borderId="0" xfId="0" applyFont="1" applyFill="1" applyAlignment="1">
      <alignment horizontal="center"/>
    </xf>
    <xf numFmtId="0" fontId="19" fillId="0" borderId="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11" fillId="2" borderId="0" xfId="0" applyFont="1" applyFill="1" applyAlignment="1">
      <alignment horizontal="left" vertical="center" wrapText="1"/>
    </xf>
    <xf numFmtId="0" fontId="20" fillId="0" borderId="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19" fillId="0" borderId="0" xfId="0" applyFont="1" applyAlignment="1">
      <alignment horizontal="justify" vertical="top" wrapText="1"/>
    </xf>
    <xf numFmtId="0" fontId="0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left" vertical="top" wrapText="1"/>
    </xf>
    <xf numFmtId="0" fontId="16" fillId="3" borderId="0" xfId="10" applyFont="1" applyFill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6" fillId="3" borderId="0" xfId="2" applyFont="1" applyFill="1" applyAlignment="1">
      <alignment vertical="top" wrapText="1"/>
    </xf>
    <xf numFmtId="0" fontId="11" fillId="2" borderId="0" xfId="0" applyFont="1" applyFill="1" applyAlignment="1">
      <alignment horizontal="left" vertical="center"/>
    </xf>
  </cellXfs>
  <cellStyles count="11">
    <cellStyle name="Millares" xfId="1" builtinId="3"/>
    <cellStyle name="Millares 2" xfId="6"/>
    <cellStyle name="Millares 2 2" xfId="9"/>
    <cellStyle name="Millares 2 3" xfId="8"/>
    <cellStyle name="Normal" xfId="0" builtinId="0"/>
    <cellStyle name="Normal 2 2" xfId="5"/>
    <cellStyle name="Normal 2 2 3" xfId="3"/>
    <cellStyle name="Normal 2 3" xfId="7"/>
    <cellStyle name="Normal 2 5" xfId="10"/>
    <cellStyle name="Normal 3 2 2 2" xfId="4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showGridLines="0" tabSelected="1" topLeftCell="B1" workbookViewId="0">
      <selection activeCell="B1" sqref="B1:D1"/>
    </sheetView>
  </sheetViews>
  <sheetFormatPr baseColWidth="10" defaultRowHeight="15"/>
  <cols>
    <col min="1" max="1" width="5.28515625" style="4" hidden="1" customWidth="1"/>
    <col min="2" max="2" width="6.7109375" style="4" customWidth="1"/>
    <col min="3" max="3" width="56" style="5" customWidth="1"/>
    <col min="4" max="7" width="17.7109375" style="4" customWidth="1"/>
    <col min="8" max="8" width="1.7109375" style="4" customWidth="1"/>
    <col min="9" max="10" width="16.7109375" style="4" customWidth="1"/>
    <col min="11" max="11" width="9" style="4" customWidth="1"/>
    <col min="12" max="12" width="11.42578125" style="4"/>
    <col min="13" max="13" width="33.7109375" style="4" customWidth="1"/>
    <col min="14" max="16384" width="11.42578125" style="4"/>
  </cols>
  <sheetData>
    <row r="1" spans="2:13" s="1" customFormat="1" ht="53.25" customHeight="1">
      <c r="B1" s="183" t="s">
        <v>0</v>
      </c>
      <c r="C1" s="183"/>
      <c r="D1" s="183"/>
      <c r="E1" s="2" t="s">
        <v>87</v>
      </c>
      <c r="G1" s="3"/>
      <c r="I1" s="3"/>
    </row>
    <row r="2" spans="2:13" ht="12" customHeight="1">
      <c r="D2" s="6"/>
      <c r="E2" s="6"/>
      <c r="F2" s="6"/>
      <c r="G2" s="6"/>
    </row>
    <row r="3" spans="2:13" ht="60" customHeight="1" thickBot="1">
      <c r="B3" s="184" t="s">
        <v>88</v>
      </c>
      <c r="C3" s="184"/>
      <c r="D3" s="184"/>
      <c r="E3" s="184"/>
      <c r="F3" s="184"/>
      <c r="G3" s="184"/>
      <c r="H3" s="184"/>
      <c r="I3" s="184"/>
      <c r="J3" s="184"/>
      <c r="M3" s="7"/>
    </row>
    <row r="4" spans="2:13" ht="5.25" customHeight="1">
      <c r="B4" s="8"/>
      <c r="C4" s="8"/>
      <c r="D4" s="8"/>
      <c r="E4" s="8"/>
      <c r="F4" s="8"/>
      <c r="G4" s="8"/>
      <c r="H4" s="8"/>
      <c r="I4" s="8"/>
      <c r="J4" s="8"/>
    </row>
    <row r="5" spans="2:13" s="9" customFormat="1" ht="18" customHeight="1">
      <c r="B5" s="185" t="s">
        <v>1</v>
      </c>
      <c r="C5" s="186" t="s">
        <v>2</v>
      </c>
      <c r="D5" s="10"/>
      <c r="E5" s="11"/>
      <c r="F5" s="187" t="s">
        <v>3</v>
      </c>
      <c r="G5" s="187"/>
      <c r="H5" s="11"/>
      <c r="I5" s="185" t="s">
        <v>4</v>
      </c>
      <c r="J5" s="185"/>
      <c r="K5" s="12"/>
    </row>
    <row r="6" spans="2:13" s="9" customFormat="1" ht="18" customHeight="1">
      <c r="B6" s="185"/>
      <c r="C6" s="186"/>
      <c r="D6" s="186" t="s">
        <v>5</v>
      </c>
      <c r="E6" s="186" t="s">
        <v>6</v>
      </c>
      <c r="F6" s="186" t="s">
        <v>7</v>
      </c>
      <c r="G6" s="14" t="s">
        <v>8</v>
      </c>
      <c r="H6" s="13"/>
      <c r="I6" s="188"/>
      <c r="J6" s="188"/>
      <c r="K6" s="12"/>
    </row>
    <row r="7" spans="2:13" s="9" customFormat="1" ht="24" customHeight="1">
      <c r="B7" s="185"/>
      <c r="C7" s="186"/>
      <c r="D7" s="186"/>
      <c r="E7" s="186"/>
      <c r="F7" s="186"/>
      <c r="G7" s="11" t="s">
        <v>89</v>
      </c>
      <c r="H7" s="11"/>
      <c r="I7" s="13" t="s">
        <v>6</v>
      </c>
      <c r="J7" s="13" t="s">
        <v>9</v>
      </c>
      <c r="K7" s="12"/>
    </row>
    <row r="8" spans="2:13" s="9" customFormat="1" ht="13.5" customHeight="1">
      <c r="B8" s="185"/>
      <c r="C8" s="186"/>
      <c r="D8" s="13" t="s">
        <v>10</v>
      </c>
      <c r="E8" s="13" t="s">
        <v>11</v>
      </c>
      <c r="F8" s="13" t="s">
        <v>12</v>
      </c>
      <c r="G8" s="11" t="s">
        <v>13</v>
      </c>
      <c r="H8" s="11"/>
      <c r="I8" s="11" t="s">
        <v>14</v>
      </c>
      <c r="J8" s="11" t="s">
        <v>15</v>
      </c>
      <c r="K8" s="12"/>
    </row>
    <row r="9" spans="2:13" ht="5.25" customHeight="1" thickBot="1">
      <c r="B9" s="15"/>
      <c r="C9" s="16"/>
      <c r="D9" s="17"/>
      <c r="E9" s="17"/>
      <c r="F9" s="17"/>
      <c r="G9" s="18"/>
      <c r="H9" s="18"/>
      <c r="I9" s="18"/>
      <c r="J9" s="18"/>
      <c r="K9" s="19"/>
    </row>
    <row r="10" spans="2:13" ht="5.25" customHeight="1" thickBot="1">
      <c r="B10" s="20"/>
      <c r="C10" s="21"/>
      <c r="D10" s="22"/>
      <c r="E10" s="22"/>
      <c r="F10" s="22"/>
      <c r="G10" s="23"/>
      <c r="H10" s="23"/>
      <c r="I10" s="23"/>
      <c r="J10" s="23"/>
      <c r="K10" s="19"/>
    </row>
    <row r="11" spans="2:13" s="24" customFormat="1" ht="12.75">
      <c r="B11" s="25" t="s">
        <v>16</v>
      </c>
      <c r="C11" s="26"/>
      <c r="D11" s="27">
        <f>D12+D14+D20+D24+D26+D37+D43+D48+D56+D58+D63+D66+D68+D71+D78</f>
        <v>111474967485.52945</v>
      </c>
      <c r="E11" s="27">
        <f>E12+E14+E20+E24+E26+E37+E43+E48+E56+E58+E63+E66+E68+E71+E78</f>
        <v>118018250829.24002</v>
      </c>
      <c r="F11" s="27">
        <f>F12+F14+F20+F24+F26+F37+F43+F48+F56+F58+F63+F66+F68+F71+F78</f>
        <v>118018250829.24002</v>
      </c>
      <c r="G11" s="27">
        <f>G12+G14+G20+G24+G26+G37+G43+G48+G56+G58+G63+G66+G68+G71+G78</f>
        <v>117527414061.50002</v>
      </c>
      <c r="H11" s="28"/>
      <c r="I11" s="29">
        <f t="shared" ref="I11:I78" si="0">IFERROR(+G11/E11*100,"n.a")</f>
        <v>99.584100963799074</v>
      </c>
      <c r="J11" s="29">
        <f t="shared" ref="J11:J78" si="1">IFERROR(+G11/F11*100,"n.a.")</f>
        <v>99.584100963799074</v>
      </c>
    </row>
    <row r="12" spans="2:13" s="24" customFormat="1" ht="12.75">
      <c r="B12" s="25" t="s">
        <v>17</v>
      </c>
      <c r="C12" s="25"/>
      <c r="D12" s="27">
        <f t="shared" ref="D12:G12" si="2">+D13</f>
        <v>14942762</v>
      </c>
      <c r="E12" s="27">
        <f t="shared" si="2"/>
        <v>17852985.739999998</v>
      </c>
      <c r="F12" s="27">
        <f t="shared" si="2"/>
        <v>17852985.739999998</v>
      </c>
      <c r="G12" s="27">
        <f t="shared" si="2"/>
        <v>17849462.879999995</v>
      </c>
      <c r="H12" s="28"/>
      <c r="I12" s="29">
        <f t="shared" si="0"/>
        <v>99.98026739027685</v>
      </c>
      <c r="J12" s="29">
        <f t="shared" si="1"/>
        <v>99.98026739027685</v>
      </c>
    </row>
    <row r="13" spans="2:13" s="24" customFormat="1" ht="12.75">
      <c r="B13" s="30"/>
      <c r="C13" s="31" t="s">
        <v>18</v>
      </c>
      <c r="D13" s="32">
        <v>14942762</v>
      </c>
      <c r="E13" s="33">
        <v>17852985.739999998</v>
      </c>
      <c r="F13" s="33">
        <v>17852985.739999998</v>
      </c>
      <c r="G13" s="33">
        <v>17849462.879999995</v>
      </c>
      <c r="H13" s="32"/>
      <c r="I13" s="34">
        <f t="shared" si="0"/>
        <v>99.98026739027685</v>
      </c>
      <c r="J13" s="34">
        <f t="shared" si="1"/>
        <v>99.98026739027685</v>
      </c>
    </row>
    <row r="14" spans="2:13" s="24" customFormat="1" ht="12.75">
      <c r="B14" s="25" t="s">
        <v>19</v>
      </c>
      <c r="C14" s="25"/>
      <c r="D14" s="27">
        <f>SUM(D15:D19)</f>
        <v>5182753182.0537758</v>
      </c>
      <c r="E14" s="27">
        <f t="shared" ref="E14:G14" si="3">SUM(E15:E19)</f>
        <v>4937019593.0600004</v>
      </c>
      <c r="F14" s="27">
        <f t="shared" si="3"/>
        <v>4937019593.0600004</v>
      </c>
      <c r="G14" s="27">
        <f t="shared" si="3"/>
        <v>4937006051.3800001</v>
      </c>
      <c r="H14" s="35"/>
      <c r="I14" s="29">
        <f t="shared" si="0"/>
        <v>99.999725711438955</v>
      </c>
      <c r="J14" s="29">
        <f t="shared" si="1"/>
        <v>99.999725711438955</v>
      </c>
    </row>
    <row r="15" spans="2:13" s="24" customFormat="1" ht="12.75">
      <c r="B15" s="30"/>
      <c r="C15" s="31" t="s">
        <v>20</v>
      </c>
      <c r="D15" s="32">
        <v>248150202.39999998</v>
      </c>
      <c r="E15" s="33">
        <v>248150202.40000001</v>
      </c>
      <c r="F15" s="33">
        <v>248150202.40000001</v>
      </c>
      <c r="G15" s="33">
        <v>248150202.40000001</v>
      </c>
      <c r="H15" s="35"/>
      <c r="I15" s="34">
        <f t="shared" si="0"/>
        <v>100</v>
      </c>
      <c r="J15" s="34">
        <f t="shared" si="1"/>
        <v>100</v>
      </c>
    </row>
    <row r="16" spans="2:13" s="24" customFormat="1" ht="12.75">
      <c r="B16" s="30"/>
      <c r="C16" s="31" t="s">
        <v>21</v>
      </c>
      <c r="D16" s="32">
        <v>1245338331.9000001</v>
      </c>
      <c r="E16" s="33">
        <v>1244381331.9000001</v>
      </c>
      <c r="F16" s="33">
        <v>1244381331.9000001</v>
      </c>
      <c r="G16" s="33">
        <v>1244381331.9000001</v>
      </c>
      <c r="H16" s="35"/>
      <c r="I16" s="34">
        <f t="shared" si="0"/>
        <v>100</v>
      </c>
      <c r="J16" s="34">
        <f t="shared" si="1"/>
        <v>100</v>
      </c>
    </row>
    <row r="17" spans="2:10" s="24" customFormat="1" ht="12.75">
      <c r="B17" s="30"/>
      <c r="C17" s="31" t="s">
        <v>22</v>
      </c>
      <c r="D17" s="32">
        <v>219235137.36000001</v>
      </c>
      <c r="E17" s="33">
        <v>145263996.99000001</v>
      </c>
      <c r="F17" s="33">
        <v>145263996.99000001</v>
      </c>
      <c r="G17" s="33">
        <v>145263996.99000001</v>
      </c>
      <c r="H17" s="35"/>
      <c r="I17" s="34">
        <f t="shared" si="0"/>
        <v>100</v>
      </c>
      <c r="J17" s="34">
        <f t="shared" si="1"/>
        <v>100</v>
      </c>
    </row>
    <row r="18" spans="2:10" s="24" customFormat="1" ht="12.75">
      <c r="B18" s="30"/>
      <c r="C18" s="31" t="s">
        <v>23</v>
      </c>
      <c r="D18" s="32">
        <v>3374999996.48</v>
      </c>
      <c r="E18" s="33">
        <v>3204775573.0100002</v>
      </c>
      <c r="F18" s="33">
        <v>3204775573.0100002</v>
      </c>
      <c r="G18" s="33">
        <v>3204762031.3299999</v>
      </c>
      <c r="H18" s="35"/>
      <c r="I18" s="34">
        <f t="shared" si="0"/>
        <v>99.999577453094872</v>
      </c>
      <c r="J18" s="34">
        <f t="shared" si="1"/>
        <v>99.999577453094872</v>
      </c>
    </row>
    <row r="19" spans="2:10" s="24" customFormat="1" ht="12.75">
      <c r="B19" s="30"/>
      <c r="C19" s="31" t="s">
        <v>24</v>
      </c>
      <c r="D19" s="32">
        <v>95029513.913775757</v>
      </c>
      <c r="E19" s="33">
        <v>94448488.760000005</v>
      </c>
      <c r="F19" s="33">
        <v>94448488.760000005</v>
      </c>
      <c r="G19" s="33">
        <v>94448488.760000005</v>
      </c>
      <c r="H19" s="35"/>
      <c r="I19" s="34">
        <f t="shared" si="0"/>
        <v>100</v>
      </c>
      <c r="J19" s="34">
        <f t="shared" si="1"/>
        <v>100</v>
      </c>
    </row>
    <row r="20" spans="2:10" s="24" customFormat="1" ht="12.75">
      <c r="B20" s="25" t="s">
        <v>25</v>
      </c>
      <c r="C20" s="25"/>
      <c r="D20" s="27">
        <f>SUM(D21:D23)</f>
        <v>2282492083.0500002</v>
      </c>
      <c r="E20" s="27">
        <f t="shared" ref="E20:G20" si="4">SUM(E21:E23)</f>
        <v>1400246552.1400003</v>
      </c>
      <c r="F20" s="27">
        <f t="shared" si="4"/>
        <v>1400246552.1400003</v>
      </c>
      <c r="G20" s="27">
        <f t="shared" si="4"/>
        <v>1374178801.6800005</v>
      </c>
      <c r="H20" s="35"/>
      <c r="I20" s="29">
        <f t="shared" si="0"/>
        <v>98.138345677755083</v>
      </c>
      <c r="J20" s="29">
        <f t="shared" si="1"/>
        <v>98.138345677755083</v>
      </c>
    </row>
    <row r="21" spans="2:10" s="24" customFormat="1" ht="25.5">
      <c r="B21" s="30"/>
      <c r="C21" s="36" t="s">
        <v>26</v>
      </c>
      <c r="D21" s="32">
        <v>975800000</v>
      </c>
      <c r="E21" s="33">
        <v>1164136480.3000002</v>
      </c>
      <c r="F21" s="33">
        <v>1164136480.3000002</v>
      </c>
      <c r="G21" s="33">
        <v>1146685109.3200004</v>
      </c>
      <c r="H21" s="35"/>
      <c r="I21" s="34">
        <f t="shared" si="0"/>
        <v>98.500917093887267</v>
      </c>
      <c r="J21" s="34">
        <f t="shared" si="1"/>
        <v>98.500917093887267</v>
      </c>
    </row>
    <row r="22" spans="2:10" s="24" customFormat="1" ht="25.5">
      <c r="B22" s="30"/>
      <c r="C22" s="36" t="s">
        <v>27</v>
      </c>
      <c r="D22" s="32">
        <v>1226692083.05</v>
      </c>
      <c r="E22" s="33">
        <v>236109324.16</v>
      </c>
      <c r="F22" s="33">
        <v>236109324.16</v>
      </c>
      <c r="G22" s="33">
        <v>227492944.68000001</v>
      </c>
      <c r="H22" s="35"/>
      <c r="I22" s="34">
        <f t="shared" si="0"/>
        <v>96.350682248295669</v>
      </c>
      <c r="J22" s="34">
        <f t="shared" si="1"/>
        <v>96.350682248295669</v>
      </c>
    </row>
    <row r="23" spans="2:10" s="24" customFormat="1" ht="25.5">
      <c r="B23" s="30"/>
      <c r="C23" s="36" t="s">
        <v>28</v>
      </c>
      <c r="D23" s="32">
        <v>80000000</v>
      </c>
      <c r="E23" s="33">
        <v>747.68</v>
      </c>
      <c r="F23" s="33">
        <v>747.68</v>
      </c>
      <c r="G23" s="33">
        <v>747.68</v>
      </c>
      <c r="H23" s="35"/>
      <c r="I23" s="34">
        <f t="shared" si="0"/>
        <v>100</v>
      </c>
      <c r="J23" s="34">
        <f t="shared" si="1"/>
        <v>100</v>
      </c>
    </row>
    <row r="24" spans="2:10" s="24" customFormat="1" ht="12.75">
      <c r="B24" s="25" t="s">
        <v>29</v>
      </c>
      <c r="C24" s="25"/>
      <c r="D24" s="27">
        <f>SUM(D25:D25)</f>
        <v>144000000</v>
      </c>
      <c r="E24" s="27">
        <f>SUM(E25:E25)</f>
        <v>0</v>
      </c>
      <c r="F24" s="27">
        <f>SUM(F25:F25)</f>
        <v>0</v>
      </c>
      <c r="G24" s="27">
        <f>SUM(G25:G25)</f>
        <v>0</v>
      </c>
      <c r="H24" s="35"/>
      <c r="I24" s="29" t="str">
        <f t="shared" si="0"/>
        <v>n.a</v>
      </c>
      <c r="J24" s="29" t="str">
        <f t="shared" si="1"/>
        <v>n.a.</v>
      </c>
    </row>
    <row r="25" spans="2:10" s="24" customFormat="1" ht="12.75">
      <c r="B25" s="25"/>
      <c r="C25" s="36" t="s">
        <v>30</v>
      </c>
      <c r="D25" s="37">
        <v>144000000</v>
      </c>
      <c r="E25" s="37">
        <v>0</v>
      </c>
      <c r="F25" s="37">
        <v>0</v>
      </c>
      <c r="G25" s="37">
        <v>0</v>
      </c>
      <c r="H25" s="35"/>
      <c r="I25" s="34" t="str">
        <f t="shared" si="0"/>
        <v>n.a</v>
      </c>
      <c r="J25" s="34" t="str">
        <f t="shared" si="1"/>
        <v>n.a.</v>
      </c>
    </row>
    <row r="26" spans="2:10" s="24" customFormat="1" ht="12.75">
      <c r="B26" s="25" t="s">
        <v>31</v>
      </c>
      <c r="C26" s="25"/>
      <c r="D26" s="27">
        <f>SUM(D27:D36)</f>
        <v>15308819121.240002</v>
      </c>
      <c r="E26" s="27">
        <f>SUM(E27:E36)</f>
        <v>15320827756.62001</v>
      </c>
      <c r="F26" s="27">
        <f>SUM(F27:F36)</f>
        <v>15320827756.62001</v>
      </c>
      <c r="G26" s="27">
        <f>SUM(G27:G36)</f>
        <v>15280574848.660013</v>
      </c>
      <c r="H26" s="27"/>
      <c r="I26" s="29">
        <f t="shared" si="0"/>
        <v>99.737266754776982</v>
      </c>
      <c r="J26" s="29">
        <f t="shared" si="1"/>
        <v>99.737266754776982</v>
      </c>
    </row>
    <row r="27" spans="2:10" s="24" customFormat="1" ht="12.75">
      <c r="B27" s="30"/>
      <c r="C27" s="31" t="s">
        <v>32</v>
      </c>
      <c r="D27" s="32">
        <v>90106492.199999973</v>
      </c>
      <c r="E27" s="33">
        <v>102561486.22999997</v>
      </c>
      <c r="F27" s="33">
        <v>102561486.22999997</v>
      </c>
      <c r="G27" s="33">
        <v>102243376.06999996</v>
      </c>
      <c r="H27" s="35"/>
      <c r="I27" s="34">
        <f t="shared" si="0"/>
        <v>99.689834681913027</v>
      </c>
      <c r="J27" s="34">
        <f t="shared" si="1"/>
        <v>99.689834681913027</v>
      </c>
    </row>
    <row r="28" spans="2:10" s="24" customFormat="1" ht="12.75">
      <c r="B28" s="30"/>
      <c r="C28" s="31" t="s">
        <v>33</v>
      </c>
      <c r="D28" s="32">
        <v>766050380.60000014</v>
      </c>
      <c r="E28" s="33">
        <v>924708535.25000024</v>
      </c>
      <c r="F28" s="33">
        <v>924708535.25000024</v>
      </c>
      <c r="G28" s="33">
        <v>924606884.12000012</v>
      </c>
      <c r="H28" s="35"/>
      <c r="I28" s="34">
        <f t="shared" si="0"/>
        <v>99.989007224857872</v>
      </c>
      <c r="J28" s="34">
        <f t="shared" si="1"/>
        <v>99.989007224857872</v>
      </c>
    </row>
    <row r="29" spans="2:10" s="24" customFormat="1" ht="12.75">
      <c r="B29" s="30"/>
      <c r="C29" s="31" t="s">
        <v>34</v>
      </c>
      <c r="D29" s="32">
        <v>101550645</v>
      </c>
      <c r="E29" s="33">
        <v>68199392.700000003</v>
      </c>
      <c r="F29" s="33">
        <v>68199392.700000003</v>
      </c>
      <c r="G29" s="33">
        <v>67180958.409999996</v>
      </c>
      <c r="H29" s="35"/>
      <c r="I29" s="34">
        <f t="shared" si="0"/>
        <v>98.50668129189954</v>
      </c>
      <c r="J29" s="34">
        <f t="shared" si="1"/>
        <v>98.50668129189954</v>
      </c>
    </row>
    <row r="30" spans="2:10" s="24" customFormat="1" ht="12.75">
      <c r="B30" s="30"/>
      <c r="C30" s="31" t="s">
        <v>35</v>
      </c>
      <c r="D30" s="32">
        <v>8942351566.1200008</v>
      </c>
      <c r="E30" s="33">
        <v>8783862242.5900116</v>
      </c>
      <c r="F30" s="33">
        <v>8783862242.5900116</v>
      </c>
      <c r="G30" s="33">
        <v>8778840019.940012</v>
      </c>
      <c r="H30" s="35"/>
      <c r="I30" s="34">
        <f t="shared" si="0"/>
        <v>99.942824437459322</v>
      </c>
      <c r="J30" s="34">
        <f t="shared" si="1"/>
        <v>99.942824437459322</v>
      </c>
    </row>
    <row r="31" spans="2:10" s="24" customFormat="1" ht="12.75">
      <c r="B31" s="30"/>
      <c r="C31" s="31" t="s">
        <v>36</v>
      </c>
      <c r="D31" s="32">
        <v>200572989.12</v>
      </c>
      <c r="E31" s="33">
        <v>191446303.64999998</v>
      </c>
      <c r="F31" s="33">
        <v>191446303.64999998</v>
      </c>
      <c r="G31" s="33">
        <v>190972853.10999998</v>
      </c>
      <c r="H31" s="35"/>
      <c r="I31" s="34">
        <f t="shared" si="0"/>
        <v>99.75269799887829</v>
      </c>
      <c r="J31" s="34">
        <f t="shared" si="1"/>
        <v>99.75269799887829</v>
      </c>
    </row>
    <row r="32" spans="2:10" s="24" customFormat="1" ht="12.75">
      <c r="B32" s="30"/>
      <c r="C32" s="31" t="s">
        <v>37</v>
      </c>
      <c r="D32" s="32">
        <v>1017635340</v>
      </c>
      <c r="E32" s="33">
        <v>996811480</v>
      </c>
      <c r="F32" s="33">
        <v>996811480</v>
      </c>
      <c r="G32" s="33">
        <v>977762180.53999996</v>
      </c>
      <c r="H32" s="35"/>
      <c r="I32" s="34">
        <f t="shared" si="0"/>
        <v>98.088976718045018</v>
      </c>
      <c r="J32" s="34">
        <f t="shared" si="1"/>
        <v>98.088976718045018</v>
      </c>
    </row>
    <row r="33" spans="1:10" s="24" customFormat="1" ht="12.75">
      <c r="B33" s="30"/>
      <c r="C33" s="31" t="s">
        <v>38</v>
      </c>
      <c r="D33" s="32">
        <v>3317156000</v>
      </c>
      <c r="E33" s="33">
        <v>3309735785.9099998</v>
      </c>
      <c r="F33" s="33">
        <v>3309735785.9099998</v>
      </c>
      <c r="G33" s="33">
        <v>3295484348.8400002</v>
      </c>
      <c r="H33" s="35"/>
      <c r="I33" s="34">
        <f t="shared" si="0"/>
        <v>99.569408617731057</v>
      </c>
      <c r="J33" s="34">
        <f t="shared" si="1"/>
        <v>99.569408617731057</v>
      </c>
    </row>
    <row r="34" spans="1:10" s="24" customFormat="1" ht="12.75">
      <c r="B34" s="30"/>
      <c r="C34" s="31" t="s">
        <v>39</v>
      </c>
      <c r="D34" s="32">
        <v>296223958.19999999</v>
      </c>
      <c r="E34" s="33">
        <v>296223958.22999996</v>
      </c>
      <c r="F34" s="33">
        <v>296223958.22999996</v>
      </c>
      <c r="G34" s="33">
        <v>296223958.22999996</v>
      </c>
      <c r="H34" s="35"/>
      <c r="I34" s="34">
        <f t="shared" si="0"/>
        <v>100</v>
      </c>
      <c r="J34" s="34">
        <f t="shared" si="1"/>
        <v>100</v>
      </c>
    </row>
    <row r="35" spans="1:10" s="24" customFormat="1" ht="12.75">
      <c r="A35" s="38"/>
      <c r="B35" s="30"/>
      <c r="C35" s="31" t="s">
        <v>51</v>
      </c>
      <c r="D35" s="32">
        <v>0</v>
      </c>
      <c r="E35" s="33">
        <v>8512907</v>
      </c>
      <c r="F35" s="33">
        <v>8512907</v>
      </c>
      <c r="G35" s="33">
        <v>8512907</v>
      </c>
      <c r="H35" s="35"/>
      <c r="I35" s="34">
        <f t="shared" ref="I35" si="5">IFERROR(+G35/E35*100,"n.a")</f>
        <v>100</v>
      </c>
      <c r="J35" s="34">
        <f t="shared" ref="J35" si="6">IFERROR(+G35/F35*100,"n.a.")</f>
        <v>100</v>
      </c>
    </row>
    <row r="36" spans="1:10" s="24" customFormat="1" ht="12.75">
      <c r="A36" s="38"/>
      <c r="B36" s="30"/>
      <c r="C36" s="31" t="s">
        <v>40</v>
      </c>
      <c r="D36" s="32">
        <v>577171750</v>
      </c>
      <c r="E36" s="33">
        <v>638765665.05999994</v>
      </c>
      <c r="F36" s="33">
        <v>638765665.05999994</v>
      </c>
      <c r="G36" s="33">
        <v>638747362.4000001</v>
      </c>
      <c r="H36" s="35"/>
      <c r="I36" s="34">
        <f t="shared" si="0"/>
        <v>99.997134683186488</v>
      </c>
      <c r="J36" s="34">
        <f t="shared" si="1"/>
        <v>99.997134683186488</v>
      </c>
    </row>
    <row r="37" spans="1:10" s="24" customFormat="1" ht="12.75" customHeight="1">
      <c r="B37" s="25" t="s">
        <v>41</v>
      </c>
      <c r="C37" s="25"/>
      <c r="D37" s="27">
        <f>SUM(D38:D42)</f>
        <v>8015244695.8599997</v>
      </c>
      <c r="E37" s="27">
        <f>SUM(E38:E42)</f>
        <v>13579434560.23</v>
      </c>
      <c r="F37" s="27">
        <f>SUM(F38:F42)</f>
        <v>13579434560.23</v>
      </c>
      <c r="G37" s="27">
        <f>SUM(G38:G42)</f>
        <v>13513078193.009998</v>
      </c>
      <c r="H37" s="35"/>
      <c r="I37" s="29">
        <f t="shared" si="0"/>
        <v>99.511346610746671</v>
      </c>
      <c r="J37" s="29">
        <f t="shared" si="1"/>
        <v>99.511346610746671</v>
      </c>
    </row>
    <row r="38" spans="1:10" s="24" customFormat="1" ht="12.75">
      <c r="B38" s="30"/>
      <c r="C38" s="31" t="s">
        <v>42</v>
      </c>
      <c r="D38" s="32">
        <v>9800000</v>
      </c>
      <c r="E38" s="33">
        <v>9800000</v>
      </c>
      <c r="F38" s="33">
        <v>9800000</v>
      </c>
      <c r="G38" s="33">
        <v>9800000</v>
      </c>
      <c r="H38" s="35"/>
      <c r="I38" s="34">
        <f t="shared" si="0"/>
        <v>100</v>
      </c>
      <c r="J38" s="34">
        <f t="shared" si="1"/>
        <v>100</v>
      </c>
    </row>
    <row r="39" spans="1:10" s="24" customFormat="1" ht="12.75">
      <c r="B39" s="30"/>
      <c r="C39" s="31" t="s">
        <v>43</v>
      </c>
      <c r="D39" s="39">
        <v>41497762.400000006</v>
      </c>
      <c r="E39" s="33">
        <v>41497762.400000006</v>
      </c>
      <c r="F39" s="33">
        <v>41497762.400000006</v>
      </c>
      <c r="G39" s="33">
        <v>41497762.400000006</v>
      </c>
      <c r="H39" s="35"/>
      <c r="I39" s="34">
        <f t="shared" si="0"/>
        <v>100</v>
      </c>
      <c r="J39" s="34">
        <f t="shared" si="1"/>
        <v>100</v>
      </c>
    </row>
    <row r="40" spans="1:10" s="24" customFormat="1" ht="12.75">
      <c r="B40" s="30"/>
      <c r="C40" s="31" t="s">
        <v>44</v>
      </c>
      <c r="D40" s="32">
        <v>16716608.279999999</v>
      </c>
      <c r="E40" s="33">
        <v>20044002.530000001</v>
      </c>
      <c r="F40" s="33">
        <v>20044002.530000001</v>
      </c>
      <c r="G40" s="33">
        <v>19622610.190000001</v>
      </c>
      <c r="H40" s="35"/>
      <c r="I40" s="34">
        <f t="shared" si="0"/>
        <v>97.897663705792809</v>
      </c>
      <c r="J40" s="34">
        <f t="shared" si="1"/>
        <v>97.897663705792809</v>
      </c>
    </row>
    <row r="41" spans="1:10" s="24" customFormat="1" ht="12.75">
      <c r="B41" s="30"/>
      <c r="C41" s="31" t="s">
        <v>45</v>
      </c>
      <c r="D41" s="32">
        <v>295544083.01999998</v>
      </c>
      <c r="E41" s="33">
        <v>295544083.02000004</v>
      </c>
      <c r="F41" s="33">
        <v>295544083.02000004</v>
      </c>
      <c r="G41" s="33">
        <v>295544083.02000004</v>
      </c>
      <c r="H41" s="35"/>
      <c r="I41" s="34">
        <f t="shared" si="0"/>
        <v>100</v>
      </c>
      <c r="J41" s="34">
        <f t="shared" si="1"/>
        <v>100</v>
      </c>
    </row>
    <row r="42" spans="1:10" s="24" customFormat="1" ht="25.5">
      <c r="B42" s="30"/>
      <c r="C42" s="40" t="s">
        <v>46</v>
      </c>
      <c r="D42" s="32">
        <v>7651686242.1599998</v>
      </c>
      <c r="E42" s="33">
        <v>13212548712.279999</v>
      </c>
      <c r="F42" s="33">
        <v>13212548712.279999</v>
      </c>
      <c r="G42" s="33">
        <v>13146613737.399998</v>
      </c>
      <c r="H42" s="35"/>
      <c r="I42" s="34">
        <f t="shared" si="0"/>
        <v>99.50096702524381</v>
      </c>
      <c r="J42" s="34">
        <f t="shared" si="1"/>
        <v>99.50096702524381</v>
      </c>
    </row>
    <row r="43" spans="1:10" s="24" customFormat="1" ht="12.75">
      <c r="B43" s="25" t="s">
        <v>47</v>
      </c>
      <c r="C43" s="25"/>
      <c r="D43" s="27">
        <f t="shared" ref="D43:G43" si="7">SUM(D44:D47)</f>
        <v>490781835.44760382</v>
      </c>
      <c r="E43" s="27">
        <f t="shared" si="7"/>
        <v>527369686.58000004</v>
      </c>
      <c r="F43" s="27">
        <f t="shared" si="7"/>
        <v>527369686.58000004</v>
      </c>
      <c r="G43" s="27">
        <f t="shared" si="7"/>
        <v>509226001.53999996</v>
      </c>
      <c r="H43" s="27"/>
      <c r="I43" s="29">
        <f t="shared" si="0"/>
        <v>96.559588937001266</v>
      </c>
      <c r="J43" s="29">
        <f t="shared" si="1"/>
        <v>96.559588937001266</v>
      </c>
    </row>
    <row r="44" spans="1:10" s="24" customFormat="1" ht="17.25" customHeight="1">
      <c r="B44" s="30"/>
      <c r="C44" s="31" t="s">
        <v>48</v>
      </c>
      <c r="D44" s="32">
        <v>235894303.16000003</v>
      </c>
      <c r="E44" s="33">
        <v>267386871.25000006</v>
      </c>
      <c r="F44" s="33">
        <v>267386871.25000006</v>
      </c>
      <c r="G44" s="33">
        <v>249243186.22</v>
      </c>
      <c r="H44" s="35"/>
      <c r="I44" s="34">
        <f t="shared" si="0"/>
        <v>93.214444319879803</v>
      </c>
      <c r="J44" s="34">
        <f t="shared" si="1"/>
        <v>93.214444319879803</v>
      </c>
    </row>
    <row r="45" spans="1:10" s="24" customFormat="1" ht="12.75">
      <c r="B45" s="30"/>
      <c r="C45" s="30" t="s">
        <v>49</v>
      </c>
      <c r="D45" s="32">
        <v>32937531.399999999</v>
      </c>
      <c r="E45" s="33">
        <v>29285754.059999999</v>
      </c>
      <c r="F45" s="33">
        <v>29285754.059999999</v>
      </c>
      <c r="G45" s="33">
        <v>29285754.050000001</v>
      </c>
      <c r="H45" s="35"/>
      <c r="I45" s="34">
        <f t="shared" si="0"/>
        <v>99.999999965853718</v>
      </c>
      <c r="J45" s="34">
        <f t="shared" si="1"/>
        <v>99.999999965853718</v>
      </c>
    </row>
    <row r="46" spans="1:10" s="24" customFormat="1" ht="12.75">
      <c r="B46" s="30"/>
      <c r="C46" s="31" t="s">
        <v>50</v>
      </c>
      <c r="D46" s="32">
        <v>4349999.9400000004</v>
      </c>
      <c r="E46" s="33">
        <v>4174103.79</v>
      </c>
      <c r="F46" s="33">
        <v>4174103.79</v>
      </c>
      <c r="G46" s="33">
        <v>4174103.79</v>
      </c>
      <c r="H46" s="35"/>
      <c r="I46" s="34">
        <f t="shared" si="0"/>
        <v>100</v>
      </c>
      <c r="J46" s="34">
        <f t="shared" si="1"/>
        <v>100</v>
      </c>
    </row>
    <row r="47" spans="1:10" s="24" customFormat="1" ht="12.75">
      <c r="B47" s="30"/>
      <c r="C47" s="31" t="s">
        <v>51</v>
      </c>
      <c r="D47" s="32">
        <v>217600000.94760379</v>
      </c>
      <c r="E47" s="33">
        <v>226522957.47999999</v>
      </c>
      <c r="F47" s="33">
        <v>226522957.47999999</v>
      </c>
      <c r="G47" s="33">
        <v>226522957.47999999</v>
      </c>
      <c r="H47" s="35"/>
      <c r="I47" s="34">
        <f t="shared" si="0"/>
        <v>100</v>
      </c>
      <c r="J47" s="34">
        <f t="shared" si="1"/>
        <v>100</v>
      </c>
    </row>
    <row r="48" spans="1:10" s="24" customFormat="1" ht="12.75">
      <c r="B48" s="25" t="s">
        <v>52</v>
      </c>
      <c r="C48" s="25"/>
      <c r="D48" s="27">
        <f>SUM(D49:D55)</f>
        <v>1234159784.6909001</v>
      </c>
      <c r="E48" s="27">
        <f t="shared" ref="E48:G48" si="8">SUM(E49:E55)</f>
        <v>1635501700.2400002</v>
      </c>
      <c r="F48" s="27">
        <f t="shared" si="8"/>
        <v>1635501700.2400002</v>
      </c>
      <c r="G48" s="27">
        <f t="shared" si="8"/>
        <v>1602404547.8900001</v>
      </c>
      <c r="H48" s="35"/>
      <c r="I48" s="29">
        <f t="shared" si="0"/>
        <v>97.976330300045348</v>
      </c>
      <c r="J48" s="29">
        <f t="shared" si="1"/>
        <v>97.976330300045348</v>
      </c>
    </row>
    <row r="49" spans="2:10" s="24" customFormat="1" ht="12.75">
      <c r="B49" s="42"/>
      <c r="C49" s="31" t="s">
        <v>53</v>
      </c>
      <c r="D49" s="32">
        <v>40950000</v>
      </c>
      <c r="E49" s="33">
        <v>32401102.879999977</v>
      </c>
      <c r="F49" s="33">
        <v>32401102.879999977</v>
      </c>
      <c r="G49" s="33">
        <v>32263314.849999983</v>
      </c>
      <c r="H49" s="35"/>
      <c r="I49" s="34">
        <f t="shared" si="0"/>
        <v>99.574742778014993</v>
      </c>
      <c r="J49" s="34">
        <f t="shared" si="1"/>
        <v>99.574742778014993</v>
      </c>
    </row>
    <row r="50" spans="2:10" s="24" customFormat="1" ht="25.5">
      <c r="B50" s="42"/>
      <c r="C50" s="43" t="s">
        <v>54</v>
      </c>
      <c r="D50" s="39">
        <v>408035510.22000009</v>
      </c>
      <c r="E50" s="33">
        <v>430478681.27000004</v>
      </c>
      <c r="F50" s="33">
        <v>430478681.27000004</v>
      </c>
      <c r="G50" s="33">
        <v>398071176.86999995</v>
      </c>
      <c r="H50" s="35"/>
      <c r="I50" s="34">
        <f t="shared" si="0"/>
        <v>92.471751608142057</v>
      </c>
      <c r="J50" s="34">
        <f t="shared" si="1"/>
        <v>92.471751608142057</v>
      </c>
    </row>
    <row r="51" spans="2:10" s="24" customFormat="1" ht="12.75">
      <c r="B51" s="42"/>
      <c r="C51" s="31" t="s">
        <v>55</v>
      </c>
      <c r="D51" s="32">
        <v>285835.69999999995</v>
      </c>
      <c r="E51" s="33">
        <v>182094.49</v>
      </c>
      <c r="F51" s="33">
        <v>182094.49</v>
      </c>
      <c r="G51" s="33">
        <v>100532.69</v>
      </c>
      <c r="H51" s="35"/>
      <c r="I51" s="34">
        <f t="shared" si="0"/>
        <v>55.20907853938909</v>
      </c>
      <c r="J51" s="34">
        <f t="shared" si="1"/>
        <v>55.20907853938909</v>
      </c>
    </row>
    <row r="52" spans="2:10" s="24" customFormat="1" ht="12.75">
      <c r="B52" s="30"/>
      <c r="C52" s="31" t="s">
        <v>56</v>
      </c>
      <c r="D52" s="32">
        <v>42666318.600000001</v>
      </c>
      <c r="E52" s="33">
        <v>43531507.100000001</v>
      </c>
      <c r="F52" s="33">
        <v>43531507.100000001</v>
      </c>
      <c r="G52" s="33">
        <v>43190471.600000001</v>
      </c>
      <c r="H52" s="35"/>
      <c r="I52" s="34">
        <f t="shared" si="0"/>
        <v>99.216577778443153</v>
      </c>
      <c r="J52" s="34">
        <f t="shared" si="1"/>
        <v>99.216577778443153</v>
      </c>
    </row>
    <row r="53" spans="2:10" s="24" customFormat="1" ht="12.75">
      <c r="B53" s="30"/>
      <c r="C53" s="31" t="s">
        <v>57</v>
      </c>
      <c r="D53" s="32">
        <v>209217857.38090006</v>
      </c>
      <c r="E53" s="33">
        <v>0</v>
      </c>
      <c r="F53" s="33">
        <v>0</v>
      </c>
      <c r="G53" s="33">
        <v>0</v>
      </c>
      <c r="H53" s="35"/>
      <c r="I53" s="34" t="str">
        <f t="shared" si="0"/>
        <v>n.a</v>
      </c>
      <c r="J53" s="34" t="str">
        <f t="shared" si="1"/>
        <v>n.a.</v>
      </c>
    </row>
    <row r="54" spans="2:10" s="24" customFormat="1" ht="12.75">
      <c r="B54" s="30"/>
      <c r="C54" s="31" t="s">
        <v>58</v>
      </c>
      <c r="D54" s="32">
        <v>204011888.99000004</v>
      </c>
      <c r="E54" s="33">
        <v>199796476.36000004</v>
      </c>
      <c r="F54" s="33">
        <v>199796476.36000004</v>
      </c>
      <c r="G54" s="33">
        <v>199667213.74000004</v>
      </c>
      <c r="H54" s="35"/>
      <c r="I54" s="34">
        <f t="shared" si="0"/>
        <v>99.935302853005723</v>
      </c>
      <c r="J54" s="34">
        <f t="shared" si="1"/>
        <v>99.935302853005723</v>
      </c>
    </row>
    <row r="55" spans="2:10" s="24" customFormat="1" ht="12.75">
      <c r="B55" s="30"/>
      <c r="C55" s="31" t="s">
        <v>59</v>
      </c>
      <c r="D55" s="32">
        <v>328992373.79999995</v>
      </c>
      <c r="E55" s="33">
        <v>929111838.1400001</v>
      </c>
      <c r="F55" s="33">
        <v>929111838.1400001</v>
      </c>
      <c r="G55" s="33">
        <v>929111838.1400001</v>
      </c>
      <c r="H55" s="35"/>
      <c r="I55" s="34">
        <f t="shared" si="0"/>
        <v>100</v>
      </c>
      <c r="J55" s="34">
        <f t="shared" si="1"/>
        <v>100</v>
      </c>
    </row>
    <row r="56" spans="2:10" s="24" customFormat="1" ht="12.75">
      <c r="B56" s="25" t="s">
        <v>60</v>
      </c>
      <c r="C56" s="25"/>
      <c r="D56" s="27">
        <f t="shared" ref="D56:G56" si="9">D57</f>
        <v>4913719670.6400003</v>
      </c>
      <c r="E56" s="27">
        <f t="shared" si="9"/>
        <v>4913719670.6400003</v>
      </c>
      <c r="F56" s="27">
        <f t="shared" si="9"/>
        <v>4913719670.6400003</v>
      </c>
      <c r="G56" s="27">
        <f t="shared" si="9"/>
        <v>4913719670.6400003</v>
      </c>
      <c r="H56" s="35"/>
      <c r="I56" s="29">
        <f t="shared" si="0"/>
        <v>100</v>
      </c>
      <c r="J56" s="29">
        <f t="shared" si="1"/>
        <v>100</v>
      </c>
    </row>
    <row r="57" spans="2:10" s="24" customFormat="1" ht="12.75">
      <c r="B57" s="30"/>
      <c r="C57" s="31" t="s">
        <v>61</v>
      </c>
      <c r="D57" s="32">
        <v>4913719670.6400003</v>
      </c>
      <c r="E57" s="33">
        <v>4913719670.6400003</v>
      </c>
      <c r="F57" s="33">
        <v>4913719670.6400003</v>
      </c>
      <c r="G57" s="33">
        <v>4913719670.6400003</v>
      </c>
      <c r="H57" s="35"/>
      <c r="I57" s="34">
        <f t="shared" si="0"/>
        <v>100</v>
      </c>
      <c r="J57" s="34">
        <f t="shared" si="1"/>
        <v>100</v>
      </c>
    </row>
    <row r="58" spans="2:10" s="24" customFormat="1" ht="12.75">
      <c r="B58" s="25" t="s">
        <v>62</v>
      </c>
      <c r="C58" s="25"/>
      <c r="D58" s="27">
        <f>SUM(D59:D62)</f>
        <v>60010144729.87545</v>
      </c>
      <c r="E58" s="27">
        <f>SUM(E59:E62)</f>
        <v>61532362529.07</v>
      </c>
      <c r="F58" s="27">
        <f>SUM(F59:F62)</f>
        <v>61532362529.07</v>
      </c>
      <c r="G58" s="27">
        <f>SUM(G59:G62)</f>
        <v>61317990909.559998</v>
      </c>
      <c r="H58" s="35"/>
      <c r="I58" s="29">
        <f t="shared" si="0"/>
        <v>99.65161158990324</v>
      </c>
      <c r="J58" s="29">
        <f t="shared" si="1"/>
        <v>99.65161158990324</v>
      </c>
    </row>
    <row r="59" spans="2:10" s="24" customFormat="1" ht="25.5">
      <c r="B59" s="30"/>
      <c r="C59" s="43" t="s">
        <v>63</v>
      </c>
      <c r="D59" s="32">
        <v>116092764.876</v>
      </c>
      <c r="E59" s="33">
        <v>106204730.72</v>
      </c>
      <c r="F59" s="33">
        <v>106204730.72</v>
      </c>
      <c r="G59" s="33">
        <v>106204730.72</v>
      </c>
      <c r="H59" s="35"/>
      <c r="I59" s="34">
        <f t="shared" si="0"/>
        <v>100</v>
      </c>
      <c r="J59" s="34">
        <f t="shared" si="1"/>
        <v>100</v>
      </c>
    </row>
    <row r="60" spans="2:10" s="24" customFormat="1" ht="12.75">
      <c r="B60" s="30"/>
      <c r="C60" s="31" t="s">
        <v>64</v>
      </c>
      <c r="D60" s="32">
        <v>35357069373.999435</v>
      </c>
      <c r="E60" s="33">
        <v>38821552497.709999</v>
      </c>
      <c r="F60" s="33">
        <v>38821552497.709999</v>
      </c>
      <c r="G60" s="33">
        <v>38700012513.459999</v>
      </c>
      <c r="H60" s="35"/>
      <c r="I60" s="34">
        <f t="shared" si="0"/>
        <v>99.686926522948383</v>
      </c>
      <c r="J60" s="34">
        <f t="shared" si="1"/>
        <v>99.686926522948383</v>
      </c>
    </row>
    <row r="61" spans="2:10" s="24" customFormat="1" ht="12.75">
      <c r="B61" s="30"/>
      <c r="C61" s="36" t="s">
        <v>30</v>
      </c>
      <c r="D61" s="32">
        <v>0</v>
      </c>
      <c r="E61" s="33">
        <v>144000000</v>
      </c>
      <c r="F61" s="33">
        <v>144000000</v>
      </c>
      <c r="G61" s="33">
        <v>144000000</v>
      </c>
      <c r="H61" s="35"/>
      <c r="I61" s="34">
        <f t="shared" ref="I61" si="10">IFERROR(+G61/E61*100,"n.a")</f>
        <v>100</v>
      </c>
      <c r="J61" s="34">
        <f t="shared" ref="J61" si="11">IFERROR(+G61/F61*100,"n.a.")</f>
        <v>100</v>
      </c>
    </row>
    <row r="62" spans="2:10" s="24" customFormat="1" ht="12.75">
      <c r="B62" s="30"/>
      <c r="C62" s="31" t="s">
        <v>65</v>
      </c>
      <c r="D62" s="32">
        <v>24536982591.000015</v>
      </c>
      <c r="E62" s="33">
        <v>22460605300.639999</v>
      </c>
      <c r="F62" s="33">
        <v>22460605300.639999</v>
      </c>
      <c r="G62" s="33">
        <v>22367773665.380001</v>
      </c>
      <c r="H62" s="35"/>
      <c r="I62" s="34">
        <f t="shared" si="0"/>
        <v>99.586691302316083</v>
      </c>
      <c r="J62" s="34">
        <f t="shared" si="1"/>
        <v>99.586691302316083</v>
      </c>
    </row>
    <row r="63" spans="2:10" s="24" customFormat="1" ht="12.75">
      <c r="B63" s="25" t="s">
        <v>66</v>
      </c>
      <c r="C63" s="25"/>
      <c r="D63" s="27">
        <f t="shared" ref="D63:G63" si="12">SUM(D64:D65)</f>
        <v>10130458057.671728</v>
      </c>
      <c r="E63" s="27">
        <f t="shared" si="12"/>
        <v>10120327599.610001</v>
      </c>
      <c r="F63" s="27">
        <f t="shared" si="12"/>
        <v>10120327599.610001</v>
      </c>
      <c r="G63" s="27">
        <f t="shared" si="12"/>
        <v>10120327599.610001</v>
      </c>
      <c r="H63" s="35"/>
      <c r="I63" s="29">
        <f t="shared" si="0"/>
        <v>100</v>
      </c>
      <c r="J63" s="29">
        <f t="shared" si="1"/>
        <v>100</v>
      </c>
    </row>
    <row r="64" spans="2:10" s="24" customFormat="1" ht="17.25" customHeight="1">
      <c r="B64" s="30"/>
      <c r="C64" s="31" t="s">
        <v>67</v>
      </c>
      <c r="D64" s="32">
        <v>7516596075.0880957</v>
      </c>
      <c r="E64" s="33">
        <v>7509079479.000001</v>
      </c>
      <c r="F64" s="33">
        <v>7509079479.000001</v>
      </c>
      <c r="G64" s="33">
        <v>7509079479.000001</v>
      </c>
      <c r="H64" s="35"/>
      <c r="I64" s="34">
        <f t="shared" si="0"/>
        <v>100</v>
      </c>
      <c r="J64" s="34">
        <f t="shared" si="1"/>
        <v>100</v>
      </c>
    </row>
    <row r="65" spans="1:13" s="24" customFormat="1" ht="18.75" customHeight="1">
      <c r="B65" s="30"/>
      <c r="C65" s="31" t="s">
        <v>68</v>
      </c>
      <c r="D65" s="32">
        <v>2613861982.5836329</v>
      </c>
      <c r="E65" s="33">
        <v>2611248120.6099992</v>
      </c>
      <c r="F65" s="33">
        <v>2611248120.6099992</v>
      </c>
      <c r="G65" s="33">
        <v>2611248120.6099992</v>
      </c>
      <c r="H65" s="35"/>
      <c r="I65" s="34">
        <f t="shared" si="0"/>
        <v>100</v>
      </c>
      <c r="J65" s="34">
        <f t="shared" si="1"/>
        <v>100</v>
      </c>
    </row>
    <row r="66" spans="1:13" s="24" customFormat="1" ht="12.75">
      <c r="B66" s="25" t="s">
        <v>69</v>
      </c>
      <c r="C66" s="25"/>
      <c r="D66" s="27">
        <f t="shared" ref="D66:G66" si="13">SUM(D67:D67)</f>
        <v>18174449</v>
      </c>
      <c r="E66" s="27">
        <f t="shared" si="13"/>
        <v>19479955.329999998</v>
      </c>
      <c r="F66" s="27">
        <f t="shared" si="13"/>
        <v>19479955.329999998</v>
      </c>
      <c r="G66" s="27">
        <f t="shared" si="13"/>
        <v>17251124.68</v>
      </c>
      <c r="H66" s="35"/>
      <c r="I66" s="29">
        <f t="shared" si="0"/>
        <v>88.558337982595376</v>
      </c>
      <c r="J66" s="29">
        <f t="shared" si="1"/>
        <v>88.558337982595376</v>
      </c>
    </row>
    <row r="67" spans="1:13" s="24" customFormat="1" ht="51">
      <c r="B67" s="30"/>
      <c r="C67" s="44" t="s">
        <v>70</v>
      </c>
      <c r="D67" s="32">
        <v>18174449</v>
      </c>
      <c r="E67" s="33">
        <v>19479955.329999998</v>
      </c>
      <c r="F67" s="33">
        <v>19479955.329999998</v>
      </c>
      <c r="G67" s="33">
        <v>17251124.68</v>
      </c>
      <c r="H67" s="35"/>
      <c r="I67" s="34">
        <f t="shared" si="0"/>
        <v>88.558337982595376</v>
      </c>
      <c r="J67" s="34">
        <f t="shared" si="1"/>
        <v>88.558337982595376</v>
      </c>
      <c r="M67" s="45"/>
    </row>
    <row r="68" spans="1:13" s="24" customFormat="1" ht="12.75">
      <c r="B68" s="25" t="s">
        <v>71</v>
      </c>
      <c r="C68" s="46"/>
      <c r="D68" s="27">
        <f>SUM(D69:D70)</f>
        <v>35243171</v>
      </c>
      <c r="E68" s="27">
        <f t="shared" ref="E68:G68" si="14">SUM(E69:E70)</f>
        <v>27283013.02</v>
      </c>
      <c r="F68" s="27">
        <f t="shared" si="14"/>
        <v>27283013.02</v>
      </c>
      <c r="G68" s="27">
        <f t="shared" si="14"/>
        <v>27283013.02</v>
      </c>
      <c r="H68" s="35"/>
      <c r="I68" s="29">
        <f t="shared" si="0"/>
        <v>100</v>
      </c>
      <c r="J68" s="29">
        <f t="shared" si="1"/>
        <v>100</v>
      </c>
    </row>
    <row r="69" spans="1:13" s="24" customFormat="1" ht="25.5">
      <c r="B69" s="47"/>
      <c r="C69" s="36" t="s">
        <v>72</v>
      </c>
      <c r="D69" s="32">
        <v>35243171</v>
      </c>
      <c r="E69" s="33">
        <v>0</v>
      </c>
      <c r="F69" s="33">
        <v>0</v>
      </c>
      <c r="G69" s="33">
        <v>0</v>
      </c>
      <c r="H69" s="35"/>
      <c r="I69" s="34" t="str">
        <f t="shared" si="0"/>
        <v>n.a</v>
      </c>
      <c r="J69" s="34" t="str">
        <f t="shared" si="1"/>
        <v>n.a.</v>
      </c>
    </row>
    <row r="70" spans="1:13" s="24" customFormat="1" ht="12.75">
      <c r="B70" s="47"/>
      <c r="C70" s="36" t="s">
        <v>85</v>
      </c>
      <c r="D70" s="32">
        <v>0</v>
      </c>
      <c r="E70" s="33">
        <v>27283013.02</v>
      </c>
      <c r="F70" s="33">
        <v>27283013.02</v>
      </c>
      <c r="G70" s="33">
        <v>27283013.02</v>
      </c>
      <c r="H70" s="35"/>
      <c r="I70" s="34">
        <f t="shared" ref="I70" si="15">IFERROR(+G70/E70*100,"n.a")</f>
        <v>100</v>
      </c>
      <c r="J70" s="34">
        <f t="shared" ref="J70" si="16">IFERROR(+G70/F70*100,"n.a.")</f>
        <v>100</v>
      </c>
    </row>
    <row r="71" spans="1:13" s="24" customFormat="1" ht="12.75">
      <c r="B71" s="25" t="s">
        <v>73</v>
      </c>
      <c r="C71" s="46"/>
      <c r="D71" s="27">
        <f>SUM(D72:D77)</f>
        <v>3633887159</v>
      </c>
      <c r="E71" s="27">
        <f t="shared" ref="E71:G71" si="17">SUM(E72:E77)</f>
        <v>3930302991.4099994</v>
      </c>
      <c r="F71" s="27">
        <f t="shared" si="17"/>
        <v>3930302991.4099994</v>
      </c>
      <c r="G71" s="27">
        <f t="shared" si="17"/>
        <v>3841926968.8899994</v>
      </c>
      <c r="H71" s="35"/>
      <c r="I71" s="29">
        <f>IFERROR(+G71/E71*100,"n.a")</f>
        <v>97.751419605227568</v>
      </c>
      <c r="J71" s="29">
        <f>IFERROR(+G71/F71*100,"n.a.")</f>
        <v>97.751419605227568</v>
      </c>
    </row>
    <row r="72" spans="1:13" s="24" customFormat="1" ht="12.75">
      <c r="B72" s="25"/>
      <c r="C72" s="43" t="s">
        <v>86</v>
      </c>
      <c r="D72" s="27">
        <v>0</v>
      </c>
      <c r="E72" s="33">
        <v>20966625.899999999</v>
      </c>
      <c r="F72" s="33">
        <v>20966625.899999999</v>
      </c>
      <c r="G72" s="33">
        <v>20949289.77</v>
      </c>
      <c r="H72" s="35"/>
      <c r="I72" s="34">
        <f>IFERROR(+G72/E72*100,"n.a")</f>
        <v>99.917315594399</v>
      </c>
      <c r="J72" s="34">
        <f>IFERROR(+G72/F72*100,"n.a.")</f>
        <v>99.917315594399</v>
      </c>
    </row>
    <row r="73" spans="1:13" s="24" customFormat="1" ht="12.75">
      <c r="B73" s="47"/>
      <c r="C73" s="36" t="s">
        <v>74</v>
      </c>
      <c r="D73" s="32">
        <v>159617980</v>
      </c>
      <c r="E73" s="33">
        <v>122717182.64000005</v>
      </c>
      <c r="F73" s="33">
        <v>122717182.64000005</v>
      </c>
      <c r="G73" s="33">
        <v>111139145.05000004</v>
      </c>
      <c r="H73" s="35"/>
      <c r="I73" s="34">
        <f t="shared" si="0"/>
        <v>90.565267763712413</v>
      </c>
      <c r="J73" s="34">
        <f t="shared" si="1"/>
        <v>90.565267763712413</v>
      </c>
    </row>
    <row r="74" spans="1:13" s="24" customFormat="1" ht="12.75">
      <c r="B74" s="47"/>
      <c r="C74" s="36" t="s">
        <v>75</v>
      </c>
      <c r="D74" s="32">
        <v>10931158</v>
      </c>
      <c r="E74" s="33">
        <v>13890384.390000001</v>
      </c>
      <c r="F74" s="33">
        <v>13890384.390000001</v>
      </c>
      <c r="G74" s="33">
        <v>12462302.449999999</v>
      </c>
      <c r="H74" s="35"/>
      <c r="I74" s="34">
        <f t="shared" si="0"/>
        <v>89.718917058709266</v>
      </c>
      <c r="J74" s="34">
        <f t="shared" si="1"/>
        <v>89.718917058709266</v>
      </c>
    </row>
    <row r="75" spans="1:13" s="24" customFormat="1" ht="25.5">
      <c r="B75" s="47"/>
      <c r="C75" s="36" t="s">
        <v>76</v>
      </c>
      <c r="D75" s="32">
        <v>926916198</v>
      </c>
      <c r="E75" s="33">
        <v>1097284696.2299998</v>
      </c>
      <c r="F75" s="33">
        <v>1097284696.2299998</v>
      </c>
      <c r="G75" s="33">
        <v>1055055495.5299991</v>
      </c>
      <c r="H75" s="35"/>
      <c r="I75" s="34">
        <f t="shared" si="0"/>
        <v>96.151481849232951</v>
      </c>
      <c r="J75" s="34">
        <f t="shared" si="1"/>
        <v>96.151481849232951</v>
      </c>
    </row>
    <row r="76" spans="1:13" s="24" customFormat="1" ht="12.75">
      <c r="B76" s="47"/>
      <c r="C76" s="36" t="s">
        <v>77</v>
      </c>
      <c r="D76" s="32">
        <v>1598705742</v>
      </c>
      <c r="E76" s="33">
        <v>1593904657.45</v>
      </c>
      <c r="F76" s="33">
        <v>1593904657.45</v>
      </c>
      <c r="G76" s="33">
        <v>1587959178.3799999</v>
      </c>
      <c r="H76" s="35"/>
      <c r="I76" s="34">
        <f t="shared" si="0"/>
        <v>99.626986530078156</v>
      </c>
      <c r="J76" s="34">
        <f t="shared" si="1"/>
        <v>99.626986530078156</v>
      </c>
    </row>
    <row r="77" spans="1:13" s="24" customFormat="1" ht="12.75">
      <c r="B77" s="47"/>
      <c r="C77" s="36" t="s">
        <v>78</v>
      </c>
      <c r="D77" s="32">
        <v>937716081</v>
      </c>
      <c r="E77" s="33">
        <v>1081539444.7999997</v>
      </c>
      <c r="F77" s="33">
        <v>1081539444.7999997</v>
      </c>
      <c r="G77" s="33">
        <v>1054361557.7099998</v>
      </c>
      <c r="H77" s="35"/>
      <c r="I77" s="34">
        <f t="shared" si="0"/>
        <v>97.487110875089186</v>
      </c>
      <c r="J77" s="34">
        <f t="shared" si="1"/>
        <v>97.487110875089186</v>
      </c>
    </row>
    <row r="78" spans="1:13" s="24" customFormat="1" ht="13.5">
      <c r="A78" s="41"/>
      <c r="B78" s="25" t="s">
        <v>79</v>
      </c>
      <c r="C78" s="46"/>
      <c r="D78" s="27">
        <f>+D79</f>
        <v>60146784</v>
      </c>
      <c r="E78" s="27">
        <f t="shared" ref="E78:G78" si="18">+E79</f>
        <v>56522235.550000004</v>
      </c>
      <c r="F78" s="27">
        <f t="shared" si="18"/>
        <v>56522235.550000004</v>
      </c>
      <c r="G78" s="27">
        <f t="shared" si="18"/>
        <v>54596868.06000001</v>
      </c>
      <c r="H78" s="35"/>
      <c r="I78" s="29">
        <f t="shared" si="0"/>
        <v>96.593610512279199</v>
      </c>
      <c r="J78" s="29">
        <f t="shared" si="1"/>
        <v>96.593610512279199</v>
      </c>
    </row>
    <row r="79" spans="1:13" s="24" customFormat="1" ht="12.75">
      <c r="B79" s="47"/>
      <c r="C79" s="36" t="s">
        <v>80</v>
      </c>
      <c r="D79" s="32">
        <v>60146784</v>
      </c>
      <c r="E79" s="33">
        <v>56522235.550000004</v>
      </c>
      <c r="F79" s="33">
        <v>56522235.550000004</v>
      </c>
      <c r="G79" s="33">
        <v>54596868.06000001</v>
      </c>
      <c r="H79" s="35"/>
      <c r="I79" s="34">
        <f t="shared" ref="I79" si="19">IFERROR(+G79/E79*100,"n.a")</f>
        <v>96.593610512279199</v>
      </c>
      <c r="J79" s="34">
        <f t="shared" ref="J79" si="20">IFERROR(+G79/F79*100,"n.a.")</f>
        <v>96.593610512279199</v>
      </c>
    </row>
    <row r="80" spans="1:13" ht="5.25" customHeight="1" thickBot="1">
      <c r="B80" s="50"/>
      <c r="C80" s="51"/>
      <c r="D80" s="52"/>
      <c r="E80" s="52"/>
      <c r="F80" s="52"/>
      <c r="G80" s="52"/>
      <c r="H80" s="53"/>
      <c r="I80" s="54"/>
      <c r="J80" s="54"/>
    </row>
    <row r="81" spans="2:11" s="55" customFormat="1" ht="9" customHeight="1">
      <c r="B81" s="179" t="s">
        <v>81</v>
      </c>
      <c r="C81" s="179"/>
      <c r="D81" s="179"/>
      <c r="E81" s="179"/>
      <c r="F81" s="179"/>
      <c r="G81" s="179"/>
      <c r="H81" s="179"/>
      <c r="I81" s="179"/>
      <c r="J81" s="179"/>
    </row>
    <row r="82" spans="2:11" s="55" customFormat="1" ht="9" customHeight="1">
      <c r="B82" s="180" t="s">
        <v>82</v>
      </c>
      <c r="C82" s="180"/>
      <c r="D82" s="180"/>
      <c r="E82" s="180"/>
      <c r="F82" s="180"/>
      <c r="G82" s="180"/>
      <c r="H82" s="180"/>
      <c r="I82" s="180"/>
      <c r="J82" s="180"/>
    </row>
    <row r="83" spans="2:11" s="55" customFormat="1" ht="9">
      <c r="B83" s="181" t="s">
        <v>83</v>
      </c>
      <c r="C83" s="181"/>
      <c r="D83" s="181"/>
      <c r="E83" s="181"/>
      <c r="F83" s="181"/>
      <c r="G83" s="181"/>
      <c r="H83" s="181"/>
      <c r="I83" s="181"/>
      <c r="J83" s="181"/>
    </row>
    <row r="84" spans="2:11" s="55" customFormat="1" ht="9">
      <c r="B84" s="182" t="s">
        <v>84</v>
      </c>
      <c r="C84" s="182"/>
      <c r="D84" s="182"/>
      <c r="E84" s="182"/>
      <c r="F84" s="182"/>
      <c r="G84" s="182"/>
      <c r="H84" s="182"/>
      <c r="I84" s="182"/>
      <c r="J84" s="182"/>
    </row>
    <row r="86" spans="2:11">
      <c r="D86" s="56"/>
      <c r="E86" s="56"/>
      <c r="F86" s="56"/>
      <c r="G86" s="56"/>
      <c r="H86" s="56"/>
      <c r="I86" s="56"/>
      <c r="J86" s="56"/>
      <c r="K86" s="56"/>
    </row>
  </sheetData>
  <mergeCells count="13">
    <mergeCell ref="B81:J81"/>
    <mergeCell ref="B82:J82"/>
    <mergeCell ref="B83:J83"/>
    <mergeCell ref="B84:J84"/>
    <mergeCell ref="B1:D1"/>
    <mergeCell ref="B3:J3"/>
    <mergeCell ref="B5:B8"/>
    <mergeCell ref="C5:C8"/>
    <mergeCell ref="F5:G5"/>
    <mergeCell ref="I5:J6"/>
    <mergeCell ref="D6:D7"/>
    <mergeCell ref="E6:E7"/>
    <mergeCell ref="F6:F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zoomScaleNormal="100" workbookViewId="0">
      <selection sqref="A1:C1"/>
    </sheetView>
  </sheetViews>
  <sheetFormatPr baseColWidth="10" defaultRowHeight="15"/>
  <cols>
    <col min="1" max="1" width="6.7109375" style="4" customWidth="1"/>
    <col min="2" max="2" width="56" style="5" customWidth="1"/>
    <col min="3" max="6" width="17.7109375" style="4" customWidth="1"/>
    <col min="7" max="7" width="1.7109375" style="4" customWidth="1"/>
    <col min="8" max="9" width="16.7109375" style="4" customWidth="1"/>
    <col min="10" max="10" width="11.42578125" style="4"/>
    <col min="11" max="11" width="12" style="4" bestFit="1" customWidth="1"/>
    <col min="12" max="16384" width="11.42578125" style="4"/>
  </cols>
  <sheetData>
    <row r="1" spans="1:9" s="1" customFormat="1" ht="53.25" customHeight="1">
      <c r="A1" s="183" t="s">
        <v>0</v>
      </c>
      <c r="B1" s="183"/>
      <c r="C1" s="183"/>
      <c r="D1" s="2" t="s">
        <v>87</v>
      </c>
      <c r="H1" s="95"/>
    </row>
    <row r="2" spans="1:9" ht="12" customHeight="1">
      <c r="C2" s="6"/>
      <c r="D2" s="6"/>
      <c r="E2" s="6"/>
      <c r="F2" s="6"/>
    </row>
    <row r="3" spans="1:9" ht="60" customHeight="1" thickBot="1">
      <c r="A3" s="184" t="s">
        <v>517</v>
      </c>
      <c r="B3" s="184"/>
      <c r="C3" s="184"/>
      <c r="D3" s="184"/>
      <c r="E3" s="184"/>
      <c r="F3" s="184"/>
      <c r="G3" s="184"/>
      <c r="H3" s="184"/>
      <c r="I3" s="184"/>
    </row>
    <row r="4" spans="1:9" ht="5.25" customHeight="1">
      <c r="A4" s="8"/>
      <c r="B4" s="8"/>
      <c r="C4" s="8"/>
      <c r="D4" s="8"/>
      <c r="E4" s="8"/>
      <c r="F4" s="8"/>
      <c r="G4" s="8"/>
      <c r="H4" s="8"/>
      <c r="I4" s="8"/>
    </row>
    <row r="5" spans="1:9" s="9" customFormat="1" ht="18" customHeight="1">
      <c r="A5" s="185" t="s">
        <v>1</v>
      </c>
      <c r="B5" s="186" t="s">
        <v>435</v>
      </c>
      <c r="C5" s="10"/>
      <c r="D5" s="57"/>
      <c r="E5" s="187" t="s">
        <v>3</v>
      </c>
      <c r="F5" s="187"/>
      <c r="G5" s="57"/>
      <c r="H5" s="185" t="s">
        <v>4</v>
      </c>
      <c r="I5" s="185"/>
    </row>
    <row r="6" spans="1:9" s="9" customFormat="1" ht="18" customHeight="1">
      <c r="A6" s="185"/>
      <c r="B6" s="186"/>
      <c r="C6" s="186" t="s">
        <v>5</v>
      </c>
      <c r="D6" s="186" t="s">
        <v>6</v>
      </c>
      <c r="E6" s="186" t="s">
        <v>7</v>
      </c>
      <c r="F6" s="59" t="s">
        <v>8</v>
      </c>
      <c r="G6" s="58"/>
      <c r="H6" s="188"/>
      <c r="I6" s="188"/>
    </row>
    <row r="7" spans="1:9" s="9" customFormat="1" ht="24" customHeight="1">
      <c r="A7" s="185"/>
      <c r="B7" s="186"/>
      <c r="C7" s="186"/>
      <c r="D7" s="186"/>
      <c r="E7" s="186"/>
      <c r="F7" s="57" t="s">
        <v>89</v>
      </c>
      <c r="G7" s="57"/>
      <c r="H7" s="58" t="s">
        <v>6</v>
      </c>
      <c r="I7" s="58" t="s">
        <v>9</v>
      </c>
    </row>
    <row r="8" spans="1:9" s="9" customFormat="1" ht="13.5" customHeight="1">
      <c r="A8" s="185"/>
      <c r="B8" s="186"/>
      <c r="C8" s="58" t="s">
        <v>10</v>
      </c>
      <c r="D8" s="58" t="s">
        <v>11</v>
      </c>
      <c r="E8" s="58" t="s">
        <v>12</v>
      </c>
      <c r="F8" s="57" t="s">
        <v>13</v>
      </c>
      <c r="G8" s="57"/>
      <c r="H8" s="57" t="s">
        <v>14</v>
      </c>
      <c r="I8" s="57" t="s">
        <v>15</v>
      </c>
    </row>
    <row r="9" spans="1:9" ht="5.25" customHeight="1" thickBot="1">
      <c r="A9" s="15"/>
      <c r="B9" s="16"/>
      <c r="C9" s="17"/>
      <c r="D9" s="17"/>
      <c r="E9" s="17"/>
      <c r="F9" s="18"/>
      <c r="G9" s="18"/>
      <c r="H9" s="18"/>
      <c r="I9" s="18"/>
    </row>
    <row r="10" spans="1:9" ht="5.25" customHeight="1" thickBot="1">
      <c r="A10" s="20"/>
      <c r="B10" s="21"/>
      <c r="C10" s="22"/>
      <c r="D10" s="22"/>
      <c r="E10" s="22"/>
      <c r="F10" s="23"/>
      <c r="G10" s="23"/>
      <c r="H10" s="23"/>
      <c r="I10" s="23"/>
    </row>
    <row r="11" spans="1:9" s="24" customFormat="1" ht="12.75">
      <c r="A11" s="25" t="s">
        <v>16</v>
      </c>
      <c r="B11" s="26"/>
      <c r="C11" s="27">
        <f>C12+C19+C21+C26+C45+C49+C52+C57+C59+C65+C69+C74</f>
        <v>209372405067.11002</v>
      </c>
      <c r="D11" s="27">
        <f>D12+D19+D21+D26+D45+D49+D52+D57+D59+D65+D69+D74</f>
        <v>193765200739.50998</v>
      </c>
      <c r="E11" s="27">
        <f>E12+E19+E21+E26+E45+E49+E52+E57+E59+E65+E69+E74</f>
        <v>193765200739.38998</v>
      </c>
      <c r="F11" s="27">
        <f>F12+F19+F21+F26+F45+F49+F52+F57+F59+F65+F69+F74</f>
        <v>190938970283.00995</v>
      </c>
      <c r="G11" s="28"/>
      <c r="H11" s="29">
        <f t="shared" ref="H11:H42" si="0">IFERROR(+F11/D11*100,"n.a")</f>
        <v>98.541414843473618</v>
      </c>
      <c r="I11" s="29">
        <f t="shared" ref="I11:I43" si="1">IFERROR(+F11/E11*100,"n.a.")</f>
        <v>98.541414843534653</v>
      </c>
    </row>
    <row r="12" spans="1:9" s="24" customFormat="1" ht="12.75">
      <c r="A12" s="171" t="s">
        <v>516</v>
      </c>
      <c r="B12" s="170" t="s">
        <v>515</v>
      </c>
      <c r="C12" s="27">
        <f>SUM(C13:C18)</f>
        <v>595932505</v>
      </c>
      <c r="D12" s="27">
        <f>SUM(D13:D18)</f>
        <v>595932505</v>
      </c>
      <c r="E12" s="27">
        <f>SUM(E13:E18)</f>
        <v>595932505</v>
      </c>
      <c r="F12" s="27">
        <f>SUM(F13:F18)</f>
        <v>561718613.98000002</v>
      </c>
      <c r="G12" s="28"/>
      <c r="H12" s="29">
        <f t="shared" si="0"/>
        <v>94.25876408268752</v>
      </c>
      <c r="I12" s="29">
        <f t="shared" si="1"/>
        <v>94.25876408268752</v>
      </c>
    </row>
    <row r="13" spans="1:9" s="24" customFormat="1" ht="12.75">
      <c r="A13" s="30"/>
      <c r="B13" s="33" t="s">
        <v>18</v>
      </c>
      <c r="C13" s="33">
        <v>33851388</v>
      </c>
      <c r="D13" s="33">
        <v>4135349.79</v>
      </c>
      <c r="E13" s="33">
        <v>4135349.79</v>
      </c>
      <c r="F13" s="33">
        <v>4120292.2800000003</v>
      </c>
      <c r="G13" s="33" t="s">
        <v>358</v>
      </c>
      <c r="H13" s="34">
        <f t="shared" si="0"/>
        <v>99.635883038566377</v>
      </c>
      <c r="I13" s="34">
        <f t="shared" si="1"/>
        <v>99.635883038566377</v>
      </c>
    </row>
    <row r="14" spans="1:9" s="24" customFormat="1" ht="25.5">
      <c r="A14" s="25"/>
      <c r="B14" s="33" t="s">
        <v>486</v>
      </c>
      <c r="C14" s="33">
        <v>57746001</v>
      </c>
      <c r="D14" s="33">
        <v>35256437.589999996</v>
      </c>
      <c r="E14" s="33">
        <v>35256437.589999996</v>
      </c>
      <c r="F14" s="33">
        <v>35204355.489999995</v>
      </c>
      <c r="G14" s="33" t="s">
        <v>358</v>
      </c>
      <c r="H14" s="34">
        <f t="shared" si="0"/>
        <v>99.852276339981742</v>
      </c>
      <c r="I14" s="34">
        <f t="shared" si="1"/>
        <v>99.852276339981742</v>
      </c>
    </row>
    <row r="15" spans="1:9" s="24" customFormat="1" ht="15.75" customHeight="1">
      <c r="A15" s="30"/>
      <c r="B15" s="33" t="s">
        <v>514</v>
      </c>
      <c r="C15" s="33">
        <v>36709581</v>
      </c>
      <c r="D15" s="33">
        <v>52330601.839999989</v>
      </c>
      <c r="E15" s="33">
        <v>52330601.839999989</v>
      </c>
      <c r="F15" s="33">
        <v>51852024.239999987</v>
      </c>
      <c r="G15" s="33" t="s">
        <v>358</v>
      </c>
      <c r="H15" s="34">
        <f t="shared" si="0"/>
        <v>99.085472776592084</v>
      </c>
      <c r="I15" s="34">
        <f t="shared" si="1"/>
        <v>99.085472776592084</v>
      </c>
    </row>
    <row r="16" spans="1:9" s="24" customFormat="1" ht="12.75">
      <c r="A16" s="30"/>
      <c r="B16" s="33" t="s">
        <v>353</v>
      </c>
      <c r="C16" s="33">
        <v>300164164</v>
      </c>
      <c r="D16" s="33">
        <v>276874374.60000002</v>
      </c>
      <c r="E16" s="33">
        <v>276874374.60000002</v>
      </c>
      <c r="F16" s="33">
        <v>254264886.21999997</v>
      </c>
      <c r="G16" s="33"/>
      <c r="H16" s="34">
        <f t="shared" si="0"/>
        <v>91.834026383747528</v>
      </c>
      <c r="I16" s="34">
        <f t="shared" si="1"/>
        <v>91.834026383747528</v>
      </c>
    </row>
    <row r="17" spans="1:9" s="24" customFormat="1" ht="25.5">
      <c r="A17" s="30"/>
      <c r="B17" s="33" t="s">
        <v>350</v>
      </c>
      <c r="C17" s="33">
        <v>137021715</v>
      </c>
      <c r="D17" s="33">
        <v>131395189.54000001</v>
      </c>
      <c r="E17" s="33">
        <v>131395189.54000001</v>
      </c>
      <c r="F17" s="33">
        <v>122607114.55</v>
      </c>
      <c r="G17" s="33" t="s">
        <v>358</v>
      </c>
      <c r="H17" s="34">
        <f t="shared" si="0"/>
        <v>93.311722430047794</v>
      </c>
      <c r="I17" s="34">
        <f t="shared" si="1"/>
        <v>93.311722430047794</v>
      </c>
    </row>
    <row r="18" spans="1:9" s="24" customFormat="1" ht="12.75">
      <c r="A18" s="30"/>
      <c r="B18" s="33" t="s">
        <v>351</v>
      </c>
      <c r="C18" s="33">
        <v>30439656</v>
      </c>
      <c r="D18" s="33">
        <v>95940551.640000015</v>
      </c>
      <c r="E18" s="33">
        <v>95940551.640000015</v>
      </c>
      <c r="F18" s="33">
        <v>93669941.200000003</v>
      </c>
      <c r="G18" s="33" t="s">
        <v>358</v>
      </c>
      <c r="H18" s="34">
        <f t="shared" si="0"/>
        <v>97.633315213237381</v>
      </c>
      <c r="I18" s="34">
        <f t="shared" si="1"/>
        <v>97.633315213237381</v>
      </c>
    </row>
    <row r="19" spans="1:9" s="24" customFormat="1" ht="12.75">
      <c r="A19" s="169" t="s">
        <v>513</v>
      </c>
      <c r="B19" s="128" t="s">
        <v>512</v>
      </c>
      <c r="C19" s="49">
        <f>C20</f>
        <v>170010527</v>
      </c>
      <c r="D19" s="49">
        <f>D20</f>
        <v>255302614.85000002</v>
      </c>
      <c r="E19" s="49">
        <f>E20</f>
        <v>255302614.85000002</v>
      </c>
      <c r="F19" s="49">
        <f>F20</f>
        <v>220809548.41999996</v>
      </c>
      <c r="G19" s="49"/>
      <c r="H19" s="29">
        <f t="shared" si="0"/>
        <v>86.48934071816457</v>
      </c>
      <c r="I19" s="29">
        <f t="shared" si="1"/>
        <v>86.48934071816457</v>
      </c>
    </row>
    <row r="20" spans="1:9" s="24" customFormat="1" ht="12.75">
      <c r="A20" s="30"/>
      <c r="B20" s="40" t="s">
        <v>511</v>
      </c>
      <c r="C20" s="33">
        <v>170010527</v>
      </c>
      <c r="D20" s="33">
        <v>255302614.85000002</v>
      </c>
      <c r="E20" s="33">
        <v>255302614.85000002</v>
      </c>
      <c r="F20" s="33">
        <v>220809548.41999996</v>
      </c>
      <c r="G20" s="32"/>
      <c r="H20" s="34">
        <f t="shared" si="0"/>
        <v>86.48934071816457</v>
      </c>
      <c r="I20" s="34">
        <f t="shared" si="1"/>
        <v>86.48934071816457</v>
      </c>
    </row>
    <row r="21" spans="1:9" s="24" customFormat="1" ht="12.75">
      <c r="A21" s="169" t="s">
        <v>510</v>
      </c>
      <c r="B21" s="128" t="s">
        <v>509</v>
      </c>
      <c r="C21" s="49">
        <f>SUM(C22:C25)</f>
        <v>6249181059</v>
      </c>
      <c r="D21" s="49">
        <f>SUM(D22:D25)</f>
        <v>4869942229.1400003</v>
      </c>
      <c r="E21" s="49">
        <f>SUM(E22:E25)</f>
        <v>4869942229.1400003</v>
      </c>
      <c r="F21" s="49">
        <f>SUM(F22:F25)</f>
        <v>4795788329.0500011</v>
      </c>
      <c r="G21" s="32"/>
      <c r="H21" s="29">
        <f t="shared" si="0"/>
        <v>98.477314584015218</v>
      </c>
      <c r="I21" s="29">
        <f t="shared" si="1"/>
        <v>98.477314584015218</v>
      </c>
    </row>
    <row r="22" spans="1:9" s="24" customFormat="1" ht="12.75">
      <c r="A22" s="30"/>
      <c r="B22" s="40" t="s">
        <v>508</v>
      </c>
      <c r="C22" s="33">
        <v>59548410</v>
      </c>
      <c r="D22" s="33">
        <v>43075562.010000005</v>
      </c>
      <c r="E22" s="33">
        <v>43075562.010000005</v>
      </c>
      <c r="F22" s="33">
        <v>43075562.010000005</v>
      </c>
      <c r="G22" s="40" t="s">
        <v>358</v>
      </c>
      <c r="H22" s="34">
        <f t="shared" si="0"/>
        <v>100</v>
      </c>
      <c r="I22" s="34">
        <f t="shared" si="1"/>
        <v>100</v>
      </c>
    </row>
    <row r="23" spans="1:9" s="24" customFormat="1" ht="12.75">
      <c r="A23" s="30"/>
      <c r="B23" s="40" t="s">
        <v>345</v>
      </c>
      <c r="C23" s="33">
        <v>128629277</v>
      </c>
      <c r="D23" s="33">
        <v>40319992.310000002</v>
      </c>
      <c r="E23" s="33">
        <v>40319992.310000002</v>
      </c>
      <c r="F23" s="33">
        <v>32274887.969999999</v>
      </c>
      <c r="G23" s="40" t="s">
        <v>358</v>
      </c>
      <c r="H23" s="34">
        <f t="shared" si="0"/>
        <v>80.046860430564394</v>
      </c>
      <c r="I23" s="34">
        <f t="shared" si="1"/>
        <v>80.046860430564394</v>
      </c>
    </row>
    <row r="24" spans="1:9" s="24" customFormat="1" ht="25.5">
      <c r="A24" s="30"/>
      <c r="B24" s="40" t="s">
        <v>507</v>
      </c>
      <c r="C24" s="33">
        <v>4103913604</v>
      </c>
      <c r="D24" s="33">
        <v>2823942927.9900002</v>
      </c>
      <c r="E24" s="33">
        <v>2823942927.9900002</v>
      </c>
      <c r="F24" s="33">
        <v>2779474520.0800004</v>
      </c>
      <c r="G24" s="40"/>
      <c r="H24" s="34">
        <f t="shared" si="0"/>
        <v>98.425307839289403</v>
      </c>
      <c r="I24" s="34">
        <f t="shared" si="1"/>
        <v>98.425307839289403</v>
      </c>
    </row>
    <row r="25" spans="1:9" s="24" customFormat="1" ht="12.75">
      <c r="A25" s="30"/>
      <c r="B25" s="40" t="s">
        <v>506</v>
      </c>
      <c r="C25" s="33">
        <v>1957089768</v>
      </c>
      <c r="D25" s="33">
        <v>1962603746.8300002</v>
      </c>
      <c r="E25" s="33">
        <v>1962603746.8300002</v>
      </c>
      <c r="F25" s="33">
        <v>1940963358.990001</v>
      </c>
      <c r="G25" s="40" t="s">
        <v>358</v>
      </c>
      <c r="H25" s="34">
        <f t="shared" si="0"/>
        <v>98.897363368690563</v>
      </c>
      <c r="I25" s="34">
        <f t="shared" si="1"/>
        <v>98.897363368690563</v>
      </c>
    </row>
    <row r="26" spans="1:9" s="24" customFormat="1" ht="12.75">
      <c r="A26" s="169" t="s">
        <v>505</v>
      </c>
      <c r="B26" s="128" t="s">
        <v>504</v>
      </c>
      <c r="C26" s="49">
        <f>SUM(C27:C44)</f>
        <v>104735218128.52</v>
      </c>
      <c r="D26" s="49">
        <f>SUM(D27:D44)</f>
        <v>105310446948.07999</v>
      </c>
      <c r="E26" s="49">
        <f>SUM(E27:E44)</f>
        <v>105310446948.07999</v>
      </c>
      <c r="F26" s="49">
        <f>SUM(F27:F44)</f>
        <v>104984311961.13998</v>
      </c>
      <c r="G26" s="49"/>
      <c r="H26" s="29">
        <f t="shared" si="0"/>
        <v>99.690310889003456</v>
      </c>
      <c r="I26" s="29">
        <f t="shared" si="1"/>
        <v>99.690310889003456</v>
      </c>
    </row>
    <row r="27" spans="1:9" s="24" customFormat="1" ht="12.75">
      <c r="A27" s="30"/>
      <c r="B27" s="40" t="s">
        <v>503</v>
      </c>
      <c r="C27" s="33">
        <v>575314715</v>
      </c>
      <c r="D27" s="33">
        <v>763877865.05999982</v>
      </c>
      <c r="E27" s="33">
        <v>763877865.05999982</v>
      </c>
      <c r="F27" s="33">
        <v>763047682.4199996</v>
      </c>
      <c r="G27" s="40"/>
      <c r="H27" s="34">
        <f t="shared" si="0"/>
        <v>99.891319976926539</v>
      </c>
      <c r="I27" s="34">
        <f t="shared" si="1"/>
        <v>99.891319976926539</v>
      </c>
    </row>
    <row r="28" spans="1:9" s="24" customFormat="1" ht="25.5">
      <c r="A28" s="30"/>
      <c r="B28" s="40" t="s">
        <v>38</v>
      </c>
      <c r="C28" s="33">
        <v>24878670000</v>
      </c>
      <c r="D28" s="33">
        <v>24823018394.310001</v>
      </c>
      <c r="E28" s="33">
        <v>24823018394.310001</v>
      </c>
      <c r="F28" s="33">
        <v>24716132616.32</v>
      </c>
      <c r="G28" s="40"/>
      <c r="H28" s="34">
        <f t="shared" si="0"/>
        <v>99.569408617871773</v>
      </c>
      <c r="I28" s="34">
        <f t="shared" si="1"/>
        <v>99.569408617871773</v>
      </c>
    </row>
    <row r="29" spans="1:9" s="24" customFormat="1" ht="12.75">
      <c r="A29" s="30"/>
      <c r="B29" s="40" t="s">
        <v>294</v>
      </c>
      <c r="C29" s="33">
        <v>3662051212</v>
      </c>
      <c r="D29" s="33">
        <v>3813652223.8400002</v>
      </c>
      <c r="E29" s="33">
        <v>3813652223.8400002</v>
      </c>
      <c r="F29" s="33">
        <v>3803904787.8400002</v>
      </c>
      <c r="G29" s="40" t="s">
        <v>358</v>
      </c>
      <c r="H29" s="34">
        <f t="shared" si="0"/>
        <v>99.744406793596269</v>
      </c>
      <c r="I29" s="34">
        <f t="shared" si="1"/>
        <v>99.744406793596269</v>
      </c>
    </row>
    <row r="30" spans="1:9" s="24" customFormat="1" ht="12.75">
      <c r="A30" s="30"/>
      <c r="B30" s="40" t="s">
        <v>458</v>
      </c>
      <c r="C30" s="33">
        <v>264863640</v>
      </c>
      <c r="D30" s="33">
        <v>31326284.950000003</v>
      </c>
      <c r="E30" s="33">
        <v>31326284.950000003</v>
      </c>
      <c r="F30" s="33">
        <v>21644434.100000001</v>
      </c>
      <c r="G30" s="40"/>
      <c r="H30" s="34">
        <f t="shared" si="0"/>
        <v>69.09352364810178</v>
      </c>
      <c r="I30" s="34">
        <f t="shared" si="1"/>
        <v>69.09352364810178</v>
      </c>
    </row>
    <row r="31" spans="1:9" s="24" customFormat="1" ht="12.75">
      <c r="A31" s="30"/>
      <c r="B31" s="40" t="s">
        <v>32</v>
      </c>
      <c r="C31" s="33">
        <v>30035497.400000002</v>
      </c>
      <c r="D31" s="33">
        <v>34187162.059999995</v>
      </c>
      <c r="E31" s="33">
        <v>34187162.059999995</v>
      </c>
      <c r="F31" s="33">
        <v>34081125.349999994</v>
      </c>
      <c r="G31" s="40" t="s">
        <v>358</v>
      </c>
      <c r="H31" s="34">
        <f t="shared" si="0"/>
        <v>99.689834711012566</v>
      </c>
      <c r="I31" s="34">
        <f t="shared" si="1"/>
        <v>99.689834711012566</v>
      </c>
    </row>
    <row r="32" spans="1:9" s="24" customFormat="1" ht="12.75">
      <c r="A32" s="30"/>
      <c r="B32" s="40" t="s">
        <v>37</v>
      </c>
      <c r="C32" s="33">
        <v>7225210914</v>
      </c>
      <c r="D32" s="33">
        <v>7077361508.1200008</v>
      </c>
      <c r="E32" s="33">
        <v>7077361508.1200008</v>
      </c>
      <c r="F32" s="33">
        <v>6942111481.9100008</v>
      </c>
      <c r="G32" s="40" t="s">
        <v>358</v>
      </c>
      <c r="H32" s="34">
        <f t="shared" si="0"/>
        <v>98.088976717455722</v>
      </c>
      <c r="I32" s="34">
        <f t="shared" si="1"/>
        <v>98.088976717455722</v>
      </c>
    </row>
    <row r="33" spans="1:9" s="24" customFormat="1" ht="12.75">
      <c r="A33" s="30"/>
      <c r="B33" s="40" t="s">
        <v>40</v>
      </c>
      <c r="C33" s="33">
        <v>8841780000</v>
      </c>
      <c r="D33" s="33">
        <v>9785346358.4400024</v>
      </c>
      <c r="E33" s="33">
        <v>9785346358.4400024</v>
      </c>
      <c r="F33" s="33">
        <v>9785065977.2099991</v>
      </c>
      <c r="G33" s="40" t="s">
        <v>358</v>
      </c>
      <c r="H33" s="34">
        <f t="shared" si="0"/>
        <v>99.997134682618963</v>
      </c>
      <c r="I33" s="34">
        <f t="shared" si="1"/>
        <v>99.997134682618963</v>
      </c>
    </row>
    <row r="34" spans="1:9" s="24" customFormat="1" ht="12.75">
      <c r="A34" s="30"/>
      <c r="B34" s="40" t="s">
        <v>502</v>
      </c>
      <c r="C34" s="33">
        <v>114276825</v>
      </c>
      <c r="D34" s="33">
        <v>216086162.64000005</v>
      </c>
      <c r="E34" s="33">
        <v>216086162.64000005</v>
      </c>
      <c r="F34" s="33">
        <v>216086162.64000005</v>
      </c>
      <c r="G34" s="40" t="s">
        <v>358</v>
      </c>
      <c r="H34" s="34">
        <f t="shared" si="0"/>
        <v>100</v>
      </c>
      <c r="I34" s="34">
        <f t="shared" si="1"/>
        <v>100</v>
      </c>
    </row>
    <row r="35" spans="1:9" s="24" customFormat="1" ht="12.75">
      <c r="A35" s="30"/>
      <c r="B35" s="40" t="s">
        <v>463</v>
      </c>
      <c r="C35" s="33">
        <v>824079723</v>
      </c>
      <c r="D35" s="33">
        <v>704514240.80000007</v>
      </c>
      <c r="E35" s="33">
        <v>704514240.80000007</v>
      </c>
      <c r="F35" s="33">
        <v>700371883.60000014</v>
      </c>
      <c r="G35" s="40" t="s">
        <v>358</v>
      </c>
      <c r="H35" s="34">
        <f t="shared" si="0"/>
        <v>99.412026477236836</v>
      </c>
      <c r="I35" s="34">
        <f t="shared" si="1"/>
        <v>99.412026477236836</v>
      </c>
    </row>
    <row r="36" spans="1:9" s="24" customFormat="1" ht="17.25" customHeight="1">
      <c r="A36" s="30"/>
      <c r="B36" s="40" t="s">
        <v>35</v>
      </c>
      <c r="C36" s="33">
        <v>31936969879</v>
      </c>
      <c r="D36" s="33">
        <v>31370936581.079987</v>
      </c>
      <c r="E36" s="33">
        <v>31370936581.079987</v>
      </c>
      <c r="F36" s="33">
        <v>31353000071.589989</v>
      </c>
      <c r="G36" s="40" t="s">
        <v>358</v>
      </c>
      <c r="H36" s="34">
        <f t="shared" si="0"/>
        <v>99.942824437378093</v>
      </c>
      <c r="I36" s="34">
        <f t="shared" si="1"/>
        <v>99.942824437378093</v>
      </c>
    </row>
    <row r="37" spans="1:9" s="24" customFormat="1" ht="12.75">
      <c r="A37" s="30"/>
      <c r="B37" s="40" t="s">
        <v>36</v>
      </c>
      <c r="C37" s="33">
        <v>3569718382</v>
      </c>
      <c r="D37" s="33">
        <v>3407667545.2799997</v>
      </c>
      <c r="E37" s="33">
        <v>3407667545.2799997</v>
      </c>
      <c r="F37" s="33">
        <v>3403199234.3499994</v>
      </c>
      <c r="G37" s="40" t="s">
        <v>358</v>
      </c>
      <c r="H37" s="34">
        <f t="shared" si="0"/>
        <v>99.868874798652541</v>
      </c>
      <c r="I37" s="34">
        <f t="shared" si="1"/>
        <v>99.868874798652541</v>
      </c>
    </row>
    <row r="38" spans="1:9" s="24" customFormat="1" ht="12.75">
      <c r="A38" s="30"/>
      <c r="B38" s="40" t="s">
        <v>456</v>
      </c>
      <c r="C38" s="33">
        <v>2099973808</v>
      </c>
      <c r="D38" s="33">
        <v>1470620012.26</v>
      </c>
      <c r="E38" s="33">
        <v>1470620012.26</v>
      </c>
      <c r="F38" s="33">
        <v>1470620012.26</v>
      </c>
      <c r="G38" s="40" t="s">
        <v>358</v>
      </c>
      <c r="H38" s="34">
        <f t="shared" si="0"/>
        <v>100</v>
      </c>
      <c r="I38" s="34">
        <f t="shared" si="1"/>
        <v>100</v>
      </c>
    </row>
    <row r="39" spans="1:9" s="24" customFormat="1" ht="12.75">
      <c r="A39" s="30"/>
      <c r="B39" s="40" t="s">
        <v>460</v>
      </c>
      <c r="C39" s="33">
        <v>210700973</v>
      </c>
      <c r="D39" s="33">
        <v>301973666.06</v>
      </c>
      <c r="E39" s="33">
        <v>301973666.06</v>
      </c>
      <c r="F39" s="33">
        <v>296036584.94999993</v>
      </c>
      <c r="G39" s="40" t="s">
        <v>358</v>
      </c>
      <c r="H39" s="34">
        <f t="shared" si="0"/>
        <v>98.033907662391854</v>
      </c>
      <c r="I39" s="34">
        <f t="shared" si="1"/>
        <v>98.033907662391854</v>
      </c>
    </row>
    <row r="40" spans="1:9" s="24" customFormat="1" ht="12.75">
      <c r="A40" s="30"/>
      <c r="B40" s="40" t="s">
        <v>462</v>
      </c>
      <c r="C40" s="33">
        <v>4906500922.510004</v>
      </c>
      <c r="D40" s="33">
        <v>4606813153.0600004</v>
      </c>
      <c r="E40" s="177">
        <v>4606813153.0600004</v>
      </c>
      <c r="F40" s="177">
        <v>4598975228.1100006</v>
      </c>
      <c r="G40" s="40" t="s">
        <v>358</v>
      </c>
      <c r="H40" s="34">
        <f t="shared" si="0"/>
        <v>99.829862321531465</v>
      </c>
      <c r="I40" s="34">
        <f t="shared" si="1"/>
        <v>99.829862321531465</v>
      </c>
    </row>
    <row r="41" spans="1:9" s="24" customFormat="1" ht="12.75">
      <c r="A41" s="30"/>
      <c r="B41" s="40" t="s">
        <v>340</v>
      </c>
      <c r="C41" s="33">
        <v>6626352812.7000008</v>
      </c>
      <c r="D41" s="33">
        <v>7041262145.6600037</v>
      </c>
      <c r="E41" s="33">
        <v>7041262145.6600037</v>
      </c>
      <c r="F41" s="33">
        <v>7035445324.0200033</v>
      </c>
      <c r="G41" s="40" t="s">
        <v>358</v>
      </c>
      <c r="H41" s="34">
        <f t="shared" si="0"/>
        <v>99.917389503193178</v>
      </c>
      <c r="I41" s="34">
        <f t="shared" si="1"/>
        <v>99.917389503193178</v>
      </c>
    </row>
    <row r="42" spans="1:9" s="24" customFormat="1" ht="12.75">
      <c r="A42" s="30"/>
      <c r="B42" s="40" t="s">
        <v>429</v>
      </c>
      <c r="C42" s="33">
        <v>8475012227.9099989</v>
      </c>
      <c r="D42" s="33">
        <v>9047926790.7900028</v>
      </c>
      <c r="E42" s="33">
        <v>9047926790.7900028</v>
      </c>
      <c r="F42" s="33">
        <v>9030864735.4700031</v>
      </c>
      <c r="G42" s="40" t="s">
        <v>358</v>
      </c>
      <c r="H42" s="34">
        <f t="shared" si="0"/>
        <v>99.811425802678173</v>
      </c>
      <c r="I42" s="34">
        <f t="shared" si="1"/>
        <v>99.811425802678173</v>
      </c>
    </row>
    <row r="43" spans="1:9" s="24" customFormat="1" ht="12.75">
      <c r="A43" s="30"/>
      <c r="B43" s="40" t="s">
        <v>39</v>
      </c>
      <c r="C43" s="33">
        <v>493706597</v>
      </c>
      <c r="D43" s="33">
        <v>493706597.00000012</v>
      </c>
      <c r="E43" s="33">
        <v>493706597.00000012</v>
      </c>
      <c r="F43" s="33">
        <v>493706597.00000012</v>
      </c>
      <c r="G43" s="40" t="s">
        <v>358</v>
      </c>
      <c r="H43" s="34">
        <f t="shared" ref="H43:H77" si="2">IFERROR(+F43/D43*100,"n.a")</f>
        <v>100</v>
      </c>
      <c r="I43" s="34">
        <f t="shared" si="1"/>
        <v>100</v>
      </c>
    </row>
    <row r="44" spans="1:9" s="24" customFormat="1" ht="12.75">
      <c r="A44" s="30"/>
      <c r="B44" s="40" t="s">
        <v>455</v>
      </c>
      <c r="C44" s="33">
        <v>0</v>
      </c>
      <c r="D44" s="33">
        <v>320170256.66999996</v>
      </c>
      <c r="E44" s="33">
        <v>320170256.66999996</v>
      </c>
      <c r="F44" s="33">
        <v>320018022</v>
      </c>
      <c r="G44" s="40"/>
      <c r="H44" s="34">
        <f t="shared" si="2"/>
        <v>99.95245196365731</v>
      </c>
      <c r="I44" s="34"/>
    </row>
    <row r="45" spans="1:9" s="24" customFormat="1" ht="12.75">
      <c r="A45" s="169" t="s">
        <v>501</v>
      </c>
      <c r="B45" s="128" t="s">
        <v>118</v>
      </c>
      <c r="C45" s="49">
        <f>SUM(C46:C48)</f>
        <v>2374982949.5900002</v>
      </c>
      <c r="D45" s="49">
        <f>SUM(D46:D48)</f>
        <v>2469946837.2999997</v>
      </c>
      <c r="E45" s="49">
        <f>SUM(E46:E48)</f>
        <v>2469946837.2999997</v>
      </c>
      <c r="F45" s="49">
        <f>SUM(F46:F48)</f>
        <v>2444968636.5900002</v>
      </c>
      <c r="G45" s="49"/>
      <c r="H45" s="34">
        <f t="shared" si="2"/>
        <v>98.988715047109906</v>
      </c>
      <c r="I45" s="29">
        <f t="shared" ref="I45:I77" si="3">IFERROR(+F45/E45*100,"n.a.")</f>
        <v>98.988715047109906</v>
      </c>
    </row>
    <row r="46" spans="1:9" s="24" customFormat="1" ht="12.75">
      <c r="A46" s="47"/>
      <c r="B46" s="40" t="s">
        <v>334</v>
      </c>
      <c r="C46" s="33">
        <v>1413830829</v>
      </c>
      <c r="D46" s="33">
        <v>1356390900.7299998</v>
      </c>
      <c r="E46" s="33">
        <v>1356390900.7299998</v>
      </c>
      <c r="F46" s="33">
        <v>1354823385.5899999</v>
      </c>
      <c r="G46" s="32"/>
      <c r="H46" s="34">
        <f t="shared" si="2"/>
        <v>99.884434852876396</v>
      </c>
      <c r="I46" s="34">
        <f t="shared" si="3"/>
        <v>99.884434852876396</v>
      </c>
    </row>
    <row r="47" spans="1:9" s="24" customFormat="1" ht="12.75">
      <c r="A47" s="47"/>
      <c r="B47" s="40" t="s">
        <v>43</v>
      </c>
      <c r="C47" s="33">
        <v>32451660.59</v>
      </c>
      <c r="D47" s="33">
        <v>240.61</v>
      </c>
      <c r="E47" s="33">
        <v>240.61</v>
      </c>
      <c r="F47" s="33">
        <v>240.61</v>
      </c>
      <c r="G47" s="32"/>
      <c r="H47" s="34">
        <f t="shared" si="2"/>
        <v>100</v>
      </c>
      <c r="I47" s="34">
        <f t="shared" si="3"/>
        <v>100</v>
      </c>
    </row>
    <row r="48" spans="1:9" s="24" customFormat="1" ht="12.75">
      <c r="A48" s="47"/>
      <c r="B48" s="40" t="s">
        <v>44</v>
      </c>
      <c r="C48" s="33">
        <v>928700460</v>
      </c>
      <c r="D48" s="33">
        <v>1113555695.96</v>
      </c>
      <c r="E48" s="33">
        <v>1113555695.96</v>
      </c>
      <c r="F48" s="33">
        <v>1090145010.3900001</v>
      </c>
      <c r="G48" s="32"/>
      <c r="H48" s="34">
        <f t="shared" si="2"/>
        <v>97.897663704210373</v>
      </c>
      <c r="I48" s="34">
        <f t="shared" si="3"/>
        <v>97.897663704210373</v>
      </c>
    </row>
    <row r="49" spans="1:9" s="24" customFormat="1" ht="12.75">
      <c r="A49" s="165">
        <v>13</v>
      </c>
      <c r="B49" s="164" t="s">
        <v>500</v>
      </c>
      <c r="C49" s="49">
        <f>C50+C51</f>
        <v>6451720602</v>
      </c>
      <c r="D49" s="49">
        <f>D50+D51</f>
        <v>1253311158.9200001</v>
      </c>
      <c r="E49" s="49">
        <f>E50+E51</f>
        <v>1253311158.8</v>
      </c>
      <c r="F49" s="49">
        <f>F50+F51</f>
        <v>1253298894.0999999</v>
      </c>
      <c r="G49" s="32"/>
      <c r="H49" s="34">
        <f t="shared" si="2"/>
        <v>99.999021406622532</v>
      </c>
      <c r="I49" s="29">
        <f t="shared" si="3"/>
        <v>99.999021416197095</v>
      </c>
    </row>
    <row r="50" spans="1:9" s="24" customFormat="1" ht="25.5">
      <c r="A50" s="47"/>
      <c r="B50" s="40" t="s">
        <v>499</v>
      </c>
      <c r="C50" s="33">
        <v>5503731387</v>
      </c>
      <c r="D50" s="33">
        <v>403531837.00999999</v>
      </c>
      <c r="E50" s="33">
        <v>403531837.00999999</v>
      </c>
      <c r="F50" s="33">
        <v>403531837.00999999</v>
      </c>
      <c r="G50" s="32"/>
      <c r="H50" s="34">
        <f t="shared" si="2"/>
        <v>100</v>
      </c>
      <c r="I50" s="34">
        <f t="shared" si="3"/>
        <v>100</v>
      </c>
    </row>
    <row r="51" spans="1:9" s="24" customFormat="1" ht="12.75">
      <c r="A51" s="47"/>
      <c r="B51" s="40" t="s">
        <v>330</v>
      </c>
      <c r="C51" s="33">
        <v>947989215</v>
      </c>
      <c r="D51" s="33">
        <v>849779321.91000009</v>
      </c>
      <c r="E51" s="33">
        <v>849779321.78999996</v>
      </c>
      <c r="F51" s="33">
        <v>849767057.08999991</v>
      </c>
      <c r="G51" s="32" t="s">
        <v>358</v>
      </c>
      <c r="H51" s="34">
        <f t="shared" si="2"/>
        <v>99.998556705289957</v>
      </c>
      <c r="I51" s="34">
        <f t="shared" si="3"/>
        <v>99.998556719411084</v>
      </c>
    </row>
    <row r="52" spans="1:9" s="24" customFormat="1" ht="12.75">
      <c r="A52" s="165">
        <v>14</v>
      </c>
      <c r="B52" s="164" t="s">
        <v>498</v>
      </c>
      <c r="C52" s="49">
        <f>SUM(C53:C56)</f>
        <v>20603109021.990002</v>
      </c>
      <c r="D52" s="49">
        <f>SUM(D53:D56)</f>
        <v>20549983008.079994</v>
      </c>
      <c r="E52" s="49">
        <f>SUM(E53:E56)</f>
        <v>20549983008.079994</v>
      </c>
      <c r="F52" s="49">
        <f>SUM(F53:F56)</f>
        <v>20482778301.029991</v>
      </c>
      <c r="G52" s="49"/>
      <c r="H52" s="34">
        <f t="shared" si="2"/>
        <v>99.672969524969531</v>
      </c>
      <c r="I52" s="29">
        <f t="shared" si="3"/>
        <v>99.672969524969531</v>
      </c>
    </row>
    <row r="53" spans="1:9" s="24" customFormat="1" ht="12.75">
      <c r="A53" s="47"/>
      <c r="B53" s="40" t="s">
        <v>497</v>
      </c>
      <c r="C53" s="33">
        <v>1000000.0100000001</v>
      </c>
      <c r="D53" s="33">
        <v>1353647.98</v>
      </c>
      <c r="E53" s="33">
        <v>1353647.98</v>
      </c>
      <c r="F53" s="33">
        <v>1217324.95</v>
      </c>
      <c r="G53" s="32"/>
      <c r="H53" s="34">
        <f t="shared" si="2"/>
        <v>89.929211138038994</v>
      </c>
      <c r="I53" s="34">
        <f t="shared" si="3"/>
        <v>89.929211138038994</v>
      </c>
    </row>
    <row r="54" spans="1:9" s="24" customFormat="1" ht="25.5">
      <c r="A54" s="47"/>
      <c r="B54" s="40" t="s">
        <v>496</v>
      </c>
      <c r="C54" s="33">
        <v>999999.99</v>
      </c>
      <c r="D54" s="33">
        <v>4393765.72</v>
      </c>
      <c r="E54" s="33">
        <v>4393765.72</v>
      </c>
      <c r="F54" s="33">
        <v>3453698.03</v>
      </c>
      <c r="G54" s="32"/>
      <c r="H54" s="34">
        <f t="shared" si="2"/>
        <v>78.604510346992285</v>
      </c>
      <c r="I54" s="34">
        <f t="shared" si="3"/>
        <v>78.604510346992285</v>
      </c>
    </row>
    <row r="55" spans="1:9" s="24" customFormat="1" ht="12.75">
      <c r="A55" s="47"/>
      <c r="B55" s="40" t="s">
        <v>327</v>
      </c>
      <c r="C55" s="33">
        <v>999999.99000000011</v>
      </c>
      <c r="D55" s="33">
        <v>1482411.6000000003</v>
      </c>
      <c r="E55" s="33">
        <v>1482411.6000000003</v>
      </c>
      <c r="F55" s="33">
        <v>1459326.32</v>
      </c>
      <c r="G55" s="32"/>
      <c r="H55" s="34">
        <f t="shared" si="2"/>
        <v>98.442721306282252</v>
      </c>
      <c r="I55" s="34">
        <f t="shared" si="3"/>
        <v>98.442721306282252</v>
      </c>
    </row>
    <row r="56" spans="1:9" s="24" customFormat="1" ht="12.75">
      <c r="A56" s="47"/>
      <c r="B56" s="40" t="s">
        <v>326</v>
      </c>
      <c r="C56" s="33">
        <v>20600109022</v>
      </c>
      <c r="D56" s="33">
        <v>20542753182.779995</v>
      </c>
      <c r="E56" s="33">
        <v>20542753182.779995</v>
      </c>
      <c r="F56" s="33">
        <v>20476647951.729992</v>
      </c>
      <c r="G56" s="32"/>
      <c r="H56" s="34">
        <f t="shared" si="2"/>
        <v>99.678206565294204</v>
      </c>
      <c r="I56" s="34">
        <f t="shared" si="3"/>
        <v>99.678206565294204</v>
      </c>
    </row>
    <row r="57" spans="1:9" s="24" customFormat="1" ht="12.75">
      <c r="A57" s="165">
        <v>15</v>
      </c>
      <c r="B57" s="164" t="s">
        <v>92</v>
      </c>
      <c r="C57" s="49">
        <f>C58</f>
        <v>6551880000</v>
      </c>
      <c r="D57" s="49">
        <f>D58</f>
        <v>7092267508.96</v>
      </c>
      <c r="E57" s="49">
        <f>E58</f>
        <v>7092267508.96</v>
      </c>
      <c r="F57" s="49">
        <f>F58</f>
        <v>7073437877.6199999</v>
      </c>
      <c r="G57" s="32"/>
      <c r="H57" s="34">
        <f t="shared" si="2"/>
        <v>99.734504778391226</v>
      </c>
      <c r="I57" s="29">
        <f t="shared" si="3"/>
        <v>99.734504778391226</v>
      </c>
    </row>
    <row r="58" spans="1:9" s="24" customFormat="1" ht="12.75">
      <c r="A58" s="47"/>
      <c r="B58" s="40" t="s">
        <v>50</v>
      </c>
      <c r="C58" s="33">
        <v>6551880000</v>
      </c>
      <c r="D58" s="33">
        <v>7092267508.96</v>
      </c>
      <c r="E58" s="33">
        <v>7092267508.96</v>
      </c>
      <c r="F58" s="33">
        <v>7073437877.6199999</v>
      </c>
      <c r="G58" s="32"/>
      <c r="H58" s="34">
        <f t="shared" si="2"/>
        <v>99.734504778391226</v>
      </c>
      <c r="I58" s="34">
        <f t="shared" si="3"/>
        <v>99.734504778391226</v>
      </c>
    </row>
    <row r="59" spans="1:9" s="24" customFormat="1" ht="12.75" customHeight="1">
      <c r="A59" s="165">
        <v>20</v>
      </c>
      <c r="B59" s="164" t="s">
        <v>130</v>
      </c>
      <c r="C59" s="49">
        <f>SUM(C60:C64)</f>
        <v>9221811956.9799995</v>
      </c>
      <c r="D59" s="49">
        <f>SUM(D60:D64)</f>
        <v>8468130213.75</v>
      </c>
      <c r="E59" s="49">
        <f>SUM(E60:E64)</f>
        <v>8468130213.75</v>
      </c>
      <c r="F59" s="49">
        <f>SUM(F60:F64)</f>
        <v>8432864218.7200003</v>
      </c>
      <c r="G59" s="49"/>
      <c r="H59" s="34">
        <f t="shared" si="2"/>
        <v>99.583544488100372</v>
      </c>
      <c r="I59" s="29">
        <f t="shared" si="3"/>
        <v>99.583544488100372</v>
      </c>
    </row>
    <row r="60" spans="1:9" s="24" customFormat="1" ht="12.75">
      <c r="A60" s="47"/>
      <c r="B60" s="40" t="s">
        <v>75</v>
      </c>
      <c r="C60" s="33">
        <v>1711456</v>
      </c>
      <c r="D60" s="33">
        <v>1721009.75</v>
      </c>
      <c r="E60" s="33">
        <v>1721009.75</v>
      </c>
      <c r="F60" s="33">
        <v>1717465.4900000002</v>
      </c>
      <c r="G60" s="32"/>
      <c r="H60" s="34">
        <f t="shared" si="2"/>
        <v>99.794059272470719</v>
      </c>
      <c r="I60" s="34">
        <f t="shared" si="3"/>
        <v>99.794059272470719</v>
      </c>
    </row>
    <row r="61" spans="1:9" s="24" customFormat="1" ht="12.75">
      <c r="A61" s="47"/>
      <c r="B61" s="40" t="s">
        <v>274</v>
      </c>
      <c r="C61" s="33">
        <v>19215700</v>
      </c>
      <c r="D61" s="33">
        <v>17017125.449999996</v>
      </c>
      <c r="E61" s="33">
        <v>17017125.449999996</v>
      </c>
      <c r="F61" s="33">
        <v>16827902.829999998</v>
      </c>
      <c r="G61" s="32"/>
      <c r="H61" s="34">
        <f t="shared" si="2"/>
        <v>98.888045924348532</v>
      </c>
      <c r="I61" s="34">
        <f t="shared" si="3"/>
        <v>98.888045924348532</v>
      </c>
    </row>
    <row r="62" spans="1:9" s="24" customFormat="1" ht="12.75">
      <c r="A62" s="47"/>
      <c r="B62" s="40" t="s">
        <v>319</v>
      </c>
      <c r="C62" s="33">
        <v>21535306</v>
      </c>
      <c r="D62" s="33">
        <v>46937116.770000011</v>
      </c>
      <c r="E62" s="33">
        <v>46937116.770000011</v>
      </c>
      <c r="F62" s="33">
        <v>45793868.730000019</v>
      </c>
      <c r="G62" s="32"/>
      <c r="H62" s="34">
        <f t="shared" si="2"/>
        <v>97.564298536695162</v>
      </c>
      <c r="I62" s="34">
        <f t="shared" si="3"/>
        <v>97.564298536695162</v>
      </c>
    </row>
    <row r="63" spans="1:9" s="24" customFormat="1" ht="25.5">
      <c r="A63" s="47"/>
      <c r="B63" s="40" t="s">
        <v>63</v>
      </c>
      <c r="C63" s="33">
        <v>211077754.31999999</v>
      </c>
      <c r="D63" s="33">
        <v>193099510.40000001</v>
      </c>
      <c r="E63" s="33">
        <v>193099510.40000001</v>
      </c>
      <c r="F63" s="33">
        <v>193099510.40000001</v>
      </c>
      <c r="G63" s="32"/>
      <c r="H63" s="34">
        <f t="shared" si="2"/>
        <v>100</v>
      </c>
      <c r="I63" s="34">
        <f t="shared" si="3"/>
        <v>100</v>
      </c>
    </row>
    <row r="64" spans="1:9" s="24" customFormat="1" ht="12.75">
      <c r="A64" s="47"/>
      <c r="B64" s="40" t="s">
        <v>65</v>
      </c>
      <c r="C64" s="33">
        <v>8968271740.6599998</v>
      </c>
      <c r="D64" s="33">
        <v>8209355451.3800001</v>
      </c>
      <c r="E64" s="33">
        <v>8209355451.3800001</v>
      </c>
      <c r="F64" s="33">
        <v>8175425471.2700005</v>
      </c>
      <c r="G64" s="32"/>
      <c r="H64" s="34">
        <f t="shared" si="2"/>
        <v>99.586691302247161</v>
      </c>
      <c r="I64" s="34">
        <f t="shared" si="3"/>
        <v>99.586691302247161</v>
      </c>
    </row>
    <row r="65" spans="1:9" s="24" customFormat="1" ht="12.75" customHeight="1">
      <c r="A65" s="165">
        <v>33</v>
      </c>
      <c r="B65" s="164" t="s">
        <v>120</v>
      </c>
      <c r="C65" s="49">
        <f>C66+C67+C68</f>
        <v>12762432999.030003</v>
      </c>
      <c r="D65" s="49">
        <f>D66+D67+D68</f>
        <v>12764629519.600002</v>
      </c>
      <c r="E65" s="49">
        <f>E66+E67+E68</f>
        <v>12764629519.600002</v>
      </c>
      <c r="F65" s="49">
        <f>F66+F67+F68</f>
        <v>12764629519.600002</v>
      </c>
      <c r="G65" s="168"/>
      <c r="H65" s="34">
        <f t="shared" si="2"/>
        <v>100</v>
      </c>
      <c r="I65" s="29">
        <f t="shared" si="3"/>
        <v>100</v>
      </c>
    </row>
    <row r="66" spans="1:9" s="24" customFormat="1" ht="12.75">
      <c r="A66" s="47"/>
      <c r="B66" s="40" t="s">
        <v>441</v>
      </c>
      <c r="C66" s="33">
        <v>772709731.38</v>
      </c>
      <c r="D66" s="33">
        <v>786895974.89999998</v>
      </c>
      <c r="E66" s="33">
        <v>786895974.89999998</v>
      </c>
      <c r="F66" s="33">
        <v>786895974.89999998</v>
      </c>
      <c r="G66" s="40"/>
      <c r="H66" s="34">
        <f t="shared" si="2"/>
        <v>100</v>
      </c>
      <c r="I66" s="34">
        <f t="shared" si="3"/>
        <v>100</v>
      </c>
    </row>
    <row r="67" spans="1:9" s="24" customFormat="1" ht="12.75">
      <c r="A67" s="47"/>
      <c r="B67" s="40" t="s">
        <v>495</v>
      </c>
      <c r="C67" s="33">
        <v>7695616328</v>
      </c>
      <c r="D67" s="33">
        <v>7687920712</v>
      </c>
      <c r="E67" s="33">
        <v>7687920712</v>
      </c>
      <c r="F67" s="33">
        <v>7687920712</v>
      </c>
      <c r="G67" s="40" t="s">
        <v>358</v>
      </c>
      <c r="H67" s="34">
        <f t="shared" si="2"/>
        <v>100</v>
      </c>
      <c r="I67" s="34">
        <f t="shared" si="3"/>
        <v>100</v>
      </c>
    </row>
    <row r="68" spans="1:9" s="24" customFormat="1" ht="12.75">
      <c r="A68" s="47"/>
      <c r="B68" s="40" t="s">
        <v>494</v>
      </c>
      <c r="C68" s="33">
        <v>4294106939.650002</v>
      </c>
      <c r="D68" s="33">
        <v>4289812832.7000022</v>
      </c>
      <c r="E68" s="33">
        <v>4289812832.7000022</v>
      </c>
      <c r="F68" s="33">
        <v>4289812832.7000022</v>
      </c>
      <c r="G68" s="40"/>
      <c r="H68" s="34">
        <f t="shared" si="2"/>
        <v>100</v>
      </c>
      <c r="I68" s="34">
        <f t="shared" si="3"/>
        <v>100</v>
      </c>
    </row>
    <row r="69" spans="1:9" s="24" customFormat="1" ht="12.75">
      <c r="A69" s="165">
        <v>36</v>
      </c>
      <c r="B69" s="164" t="s">
        <v>493</v>
      </c>
      <c r="C69" s="49">
        <f>SUM(C70:C73)</f>
        <v>37789711013</v>
      </c>
      <c r="D69" s="49">
        <f>SUM(D70:D73)</f>
        <v>28238083118.489998</v>
      </c>
      <c r="E69" s="49">
        <f>SUM(E70:E73)</f>
        <v>28238083118.489998</v>
      </c>
      <c r="F69" s="49">
        <f>SUM(F70:F73)</f>
        <v>26137293157.989994</v>
      </c>
      <c r="G69" s="167"/>
      <c r="H69" s="34">
        <f t="shared" si="2"/>
        <v>92.560437081777593</v>
      </c>
      <c r="I69" s="29">
        <f t="shared" si="3"/>
        <v>92.560437081777593</v>
      </c>
    </row>
    <row r="70" spans="1:9" s="24" customFormat="1" ht="12.75">
      <c r="A70" s="47"/>
      <c r="B70" s="40" t="s">
        <v>274</v>
      </c>
      <c r="C70" s="33">
        <v>7777556414</v>
      </c>
      <c r="D70" s="33">
        <v>1810135004.2999997</v>
      </c>
      <c r="E70" s="33">
        <v>1810135004.2999997</v>
      </c>
      <c r="F70" s="33">
        <v>1795350830.4299998</v>
      </c>
      <c r="G70" s="166"/>
      <c r="H70" s="34">
        <f t="shared" si="2"/>
        <v>99.183255733142559</v>
      </c>
      <c r="I70" s="34">
        <f t="shared" si="3"/>
        <v>99.183255733142559</v>
      </c>
    </row>
    <row r="71" spans="1:9" s="24" customFormat="1" ht="25.5">
      <c r="A71" s="47"/>
      <c r="B71" s="40" t="s">
        <v>492</v>
      </c>
      <c r="C71" s="33">
        <v>239228409</v>
      </c>
      <c r="D71" s="33">
        <v>242442167.37</v>
      </c>
      <c r="E71" s="33">
        <v>242442167.37</v>
      </c>
      <c r="F71" s="33">
        <v>239827929.58000004</v>
      </c>
      <c r="G71" s="166"/>
      <c r="H71" s="34">
        <f t="shared" si="2"/>
        <v>98.921706641068639</v>
      </c>
      <c r="I71" s="34">
        <f t="shared" si="3"/>
        <v>98.921706641068639</v>
      </c>
    </row>
    <row r="72" spans="1:9" s="24" customFormat="1" ht="25.5">
      <c r="A72" s="47"/>
      <c r="B72" s="40" t="s">
        <v>491</v>
      </c>
      <c r="C72" s="33">
        <v>27961271330</v>
      </c>
      <c r="D72" s="33">
        <v>23857258745.07</v>
      </c>
      <c r="E72" s="33">
        <v>23857258745.07</v>
      </c>
      <c r="F72" s="33">
        <v>21773896126.219997</v>
      </c>
      <c r="G72" s="166"/>
      <c r="H72" s="34">
        <f t="shared" si="2"/>
        <v>91.267384735555495</v>
      </c>
      <c r="I72" s="34">
        <f t="shared" si="3"/>
        <v>91.267384735555495</v>
      </c>
    </row>
    <row r="73" spans="1:9" s="24" customFormat="1" ht="25.5">
      <c r="A73" s="47"/>
      <c r="B73" s="40" t="s">
        <v>490</v>
      </c>
      <c r="C73" s="33">
        <v>1811654860</v>
      </c>
      <c r="D73" s="33">
        <v>2328247201.75</v>
      </c>
      <c r="E73" s="33">
        <v>2328247201.75</v>
      </c>
      <c r="F73" s="33">
        <v>2328218271.7599998</v>
      </c>
      <c r="G73" s="166"/>
      <c r="H73" s="34">
        <f t="shared" si="2"/>
        <v>99.998757434778469</v>
      </c>
      <c r="I73" s="34">
        <f t="shared" si="3"/>
        <v>99.998757434778469</v>
      </c>
    </row>
    <row r="74" spans="1:9" s="24" customFormat="1" ht="12.75">
      <c r="A74" s="165">
        <v>48</v>
      </c>
      <c r="B74" s="164" t="s">
        <v>489</v>
      </c>
      <c r="C74" s="49">
        <f>C75+C77+C76</f>
        <v>1866414305</v>
      </c>
      <c r="D74" s="49">
        <f>D75+D77+D76</f>
        <v>1897225077.3399992</v>
      </c>
      <c r="E74" s="49">
        <f>E75+E77+E76</f>
        <v>1897225077.3399992</v>
      </c>
      <c r="F74" s="49">
        <f>F75+F77+F76</f>
        <v>1787071224.7699995</v>
      </c>
      <c r="G74" s="32"/>
      <c r="H74" s="34">
        <f t="shared" si="2"/>
        <v>94.193949158397132</v>
      </c>
      <c r="I74" s="29">
        <f t="shared" si="3"/>
        <v>94.193949158397132</v>
      </c>
    </row>
    <row r="75" spans="1:9" s="24" customFormat="1" ht="12.75">
      <c r="A75" s="47"/>
      <c r="B75" s="40" t="s">
        <v>294</v>
      </c>
      <c r="C75" s="33">
        <v>1785511331</v>
      </c>
      <c r="D75" s="33">
        <v>1820650412.1799994</v>
      </c>
      <c r="E75" s="33">
        <v>1820650412.1799994</v>
      </c>
      <c r="F75" s="33">
        <v>1712421927.0999997</v>
      </c>
      <c r="G75" s="32"/>
      <c r="H75" s="34">
        <f t="shared" si="2"/>
        <v>94.055504321095356</v>
      </c>
      <c r="I75" s="34">
        <f t="shared" si="3"/>
        <v>94.055504321095356</v>
      </c>
    </row>
    <row r="76" spans="1:9" s="24" customFormat="1" ht="12.75">
      <c r="A76" s="47"/>
      <c r="B76" s="40" t="s">
        <v>80</v>
      </c>
      <c r="C76" s="33">
        <v>60146784</v>
      </c>
      <c r="D76" s="33">
        <v>56522235.549999997</v>
      </c>
      <c r="E76" s="33">
        <v>56522235.549999997</v>
      </c>
      <c r="F76" s="33">
        <v>54596868.059999995</v>
      </c>
      <c r="G76" s="32"/>
      <c r="H76" s="34">
        <f t="shared" si="2"/>
        <v>96.59361051227917</v>
      </c>
      <c r="I76" s="34">
        <f t="shared" si="3"/>
        <v>96.59361051227917</v>
      </c>
    </row>
    <row r="77" spans="1:9" s="24" customFormat="1" ht="12.75">
      <c r="A77" s="47"/>
      <c r="B77" s="40" t="s">
        <v>488</v>
      </c>
      <c r="C77" s="33">
        <v>20756190</v>
      </c>
      <c r="D77" s="33">
        <v>20052429.609999999</v>
      </c>
      <c r="E77" s="33">
        <v>20052429.609999999</v>
      </c>
      <c r="F77" s="33">
        <v>20052429.609999999</v>
      </c>
      <c r="G77" s="32"/>
      <c r="H77" s="34">
        <f t="shared" si="2"/>
        <v>100</v>
      </c>
      <c r="I77" s="34">
        <f t="shared" si="3"/>
        <v>100</v>
      </c>
    </row>
    <row r="78" spans="1:9" ht="5.25" customHeight="1" thickBot="1">
      <c r="A78" s="50"/>
      <c r="B78" s="51"/>
      <c r="C78" s="52"/>
      <c r="D78" s="52"/>
      <c r="E78" s="52"/>
      <c r="F78" s="52"/>
      <c r="G78" s="53"/>
      <c r="H78" s="54"/>
      <c r="I78" s="54"/>
    </row>
    <row r="79" spans="1:9" s="55" customFormat="1" ht="9">
      <c r="A79" s="181" t="s">
        <v>83</v>
      </c>
      <c r="B79" s="181"/>
      <c r="C79" s="181"/>
      <c r="D79" s="181"/>
      <c r="E79" s="181"/>
      <c r="F79" s="181"/>
      <c r="G79" s="181"/>
      <c r="H79" s="181"/>
      <c r="I79" s="181"/>
    </row>
    <row r="80" spans="1:9" s="55" customFormat="1" ht="9">
      <c r="A80" s="182" t="s">
        <v>168</v>
      </c>
      <c r="B80" s="182"/>
      <c r="C80" s="182"/>
      <c r="D80" s="182"/>
      <c r="E80" s="182"/>
      <c r="F80" s="182"/>
      <c r="G80" s="182"/>
      <c r="H80" s="182"/>
      <c r="I80" s="182"/>
    </row>
  </sheetData>
  <mergeCells count="11">
    <mergeCell ref="E6:E7"/>
    <mergeCell ref="A80:I80"/>
    <mergeCell ref="A1:C1"/>
    <mergeCell ref="C6:C7"/>
    <mergeCell ref="A79:I79"/>
    <mergeCell ref="A3:I3"/>
    <mergeCell ref="A5:A8"/>
    <mergeCell ref="B5:B8"/>
    <mergeCell ref="E5:F5"/>
    <mergeCell ref="H5:I6"/>
    <mergeCell ref="D6:D7"/>
  </mergeCells>
  <pageMargins left="0" right="0" top="0" bottom="0.39370078740157483" header="0.31496062992125984" footer="0.31496062992125984"/>
  <pageSetup scale="93" fitToHeight="100" orientation="landscape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zoomScaleNormal="100" workbookViewId="0">
      <selection sqref="A1:D1"/>
    </sheetView>
  </sheetViews>
  <sheetFormatPr baseColWidth="10" defaultColWidth="11.28515625" defaultRowHeight="15"/>
  <cols>
    <col min="1" max="2" width="3.85546875" style="4" customWidth="1"/>
    <col min="3" max="3" width="69.7109375" style="5" customWidth="1"/>
    <col min="4" max="6" width="14.28515625" style="4" customWidth="1"/>
    <col min="7" max="7" width="16.5703125" style="4" customWidth="1"/>
    <col min="8" max="8" width="1.7109375" style="4" customWidth="1"/>
    <col min="9" max="10" width="14.85546875" style="4" customWidth="1"/>
    <col min="11" max="16384" width="11.28515625" style="4"/>
  </cols>
  <sheetData>
    <row r="1" spans="1:10" s="1" customFormat="1" ht="53.25" customHeight="1">
      <c r="A1" s="183" t="s">
        <v>0</v>
      </c>
      <c r="B1" s="183"/>
      <c r="C1" s="183"/>
      <c r="D1" s="183"/>
      <c r="E1" s="2" t="s">
        <v>87</v>
      </c>
      <c r="G1" s="3"/>
      <c r="I1" s="95"/>
    </row>
    <row r="2" spans="1:10" ht="13.5" customHeight="1">
      <c r="D2" s="6"/>
      <c r="E2" s="6"/>
      <c r="F2" s="6"/>
      <c r="G2" s="6"/>
    </row>
    <row r="3" spans="1:10" ht="60" customHeight="1" thickBot="1">
      <c r="A3" s="184" t="s">
        <v>539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ht="5.25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s="9" customFormat="1" ht="24.75" customHeight="1">
      <c r="A5" s="207" t="s">
        <v>535</v>
      </c>
      <c r="B5" s="207"/>
      <c r="C5" s="207"/>
      <c r="D5" s="10"/>
      <c r="E5" s="57"/>
      <c r="F5" s="187" t="s">
        <v>3</v>
      </c>
      <c r="G5" s="187"/>
      <c r="H5" s="57"/>
      <c r="I5" s="185" t="s">
        <v>4</v>
      </c>
      <c r="J5" s="185"/>
    </row>
    <row r="6" spans="1:10" s="9" customFormat="1" ht="14.25" customHeight="1">
      <c r="A6" s="207"/>
      <c r="B6" s="207"/>
      <c r="C6" s="207"/>
      <c r="D6" s="186" t="s">
        <v>5</v>
      </c>
      <c r="E6" s="186" t="s">
        <v>6</v>
      </c>
      <c r="F6" s="186" t="s">
        <v>7</v>
      </c>
      <c r="G6" s="59" t="s">
        <v>8</v>
      </c>
      <c r="H6" s="58"/>
      <c r="I6" s="188"/>
      <c r="J6" s="188"/>
    </row>
    <row r="7" spans="1:10" s="9" customFormat="1" ht="24.75" customHeight="1">
      <c r="A7" s="207"/>
      <c r="B7" s="207"/>
      <c r="C7" s="207"/>
      <c r="D7" s="186"/>
      <c r="E7" s="186"/>
      <c r="F7" s="186"/>
      <c r="G7" s="57" t="s">
        <v>89</v>
      </c>
      <c r="H7" s="57"/>
      <c r="I7" s="104" t="s">
        <v>6</v>
      </c>
      <c r="J7" s="104" t="s">
        <v>9</v>
      </c>
    </row>
    <row r="8" spans="1:10" s="9" customFormat="1" ht="14.25" customHeight="1">
      <c r="A8" s="207"/>
      <c r="B8" s="207"/>
      <c r="C8" s="207"/>
      <c r="D8" s="58" t="s">
        <v>10</v>
      </c>
      <c r="E8" s="58" t="s">
        <v>11</v>
      </c>
      <c r="F8" s="58" t="s">
        <v>12</v>
      </c>
      <c r="G8" s="57" t="s">
        <v>13</v>
      </c>
      <c r="H8" s="57"/>
      <c r="I8" s="57" t="s">
        <v>14</v>
      </c>
      <c r="J8" s="57" t="s">
        <v>15</v>
      </c>
    </row>
    <row r="9" spans="1:10" ht="5.25" customHeight="1" thickBot="1">
      <c r="A9" s="15"/>
      <c r="B9" s="15"/>
      <c r="C9" s="16"/>
      <c r="D9" s="17"/>
      <c r="E9" s="17"/>
      <c r="F9" s="17"/>
      <c r="G9" s="18"/>
      <c r="H9" s="18"/>
      <c r="I9" s="18"/>
      <c r="J9" s="18"/>
    </row>
    <row r="10" spans="1:10" ht="5.25" customHeight="1" thickBot="1">
      <c r="A10" s="20"/>
      <c r="B10" s="20"/>
      <c r="C10" s="21"/>
      <c r="D10" s="22"/>
      <c r="E10" s="22"/>
      <c r="F10" s="22"/>
      <c r="G10" s="23"/>
      <c r="H10" s="23"/>
      <c r="I10" s="23"/>
      <c r="J10" s="23"/>
    </row>
    <row r="11" spans="1:10" s="24" customFormat="1" ht="12.75">
      <c r="A11" s="25" t="s">
        <v>16</v>
      </c>
      <c r="B11" s="25"/>
      <c r="C11" s="26"/>
      <c r="D11" s="174">
        <f>D12+D27+D34+D39</f>
        <v>3315741102.6300006</v>
      </c>
      <c r="E11" s="174">
        <f>E12+E27+E34+E39</f>
        <v>3698309274.7000003</v>
      </c>
      <c r="F11" s="174">
        <f>F12+F27+F34+F39</f>
        <v>3641824579.9500003</v>
      </c>
      <c r="G11" s="174">
        <f>G12+G27+G34+G39</f>
        <v>3355633041.3100004</v>
      </c>
      <c r="H11" s="28"/>
      <c r="I11" s="76">
        <f t="shared" ref="I11:I43" si="0">IFERROR(+G11/E11*100,"n.a")</f>
        <v>90.734246166640645</v>
      </c>
      <c r="J11" s="75">
        <f t="shared" ref="J11:J43" si="1">IFERROR(+G11/F11*100,"n.a.")</f>
        <v>92.141534212943085</v>
      </c>
    </row>
    <row r="12" spans="1:10" s="24" customFormat="1" ht="12.75">
      <c r="A12" s="25" t="s">
        <v>534</v>
      </c>
      <c r="B12" s="25"/>
      <c r="C12" s="26"/>
      <c r="D12" s="27">
        <f>D13+D15+D20+D21+D22+D23+D25</f>
        <v>2483699791.8700004</v>
      </c>
      <c r="E12" s="27">
        <f>E13+E15+E20+E21+E22+E23+E25</f>
        <v>2604529955.1500001</v>
      </c>
      <c r="F12" s="27">
        <f>F13+F15+F20+F21+F22+F23+F25</f>
        <v>2573834574.4000001</v>
      </c>
      <c r="G12" s="27">
        <f>G13+G15+G20+G21+G22+G23+G25</f>
        <v>2348038670.3200006</v>
      </c>
      <c r="H12" s="28"/>
      <c r="I12" s="76">
        <f t="shared" si="0"/>
        <v>90.152108470749852</v>
      </c>
      <c r="J12" s="75">
        <f t="shared" si="1"/>
        <v>91.227256548426936</v>
      </c>
    </row>
    <row r="13" spans="1:10" s="24" customFormat="1" ht="12.75">
      <c r="A13" s="25"/>
      <c r="B13" s="25" t="s">
        <v>522</v>
      </c>
      <c r="C13" s="26"/>
      <c r="D13" s="27">
        <f>D14</f>
        <v>975702108</v>
      </c>
      <c r="E13" s="27">
        <f>E14</f>
        <v>993429491</v>
      </c>
      <c r="F13" s="27">
        <f>F14</f>
        <v>966069043</v>
      </c>
      <c r="G13" s="27">
        <f>G14</f>
        <v>885402090</v>
      </c>
      <c r="H13" s="27"/>
      <c r="I13" s="76">
        <f t="shared" si="0"/>
        <v>89.125810942932844</v>
      </c>
      <c r="J13" s="75">
        <f t="shared" si="1"/>
        <v>91.649980549061027</v>
      </c>
    </row>
    <row r="14" spans="1:10" s="24" customFormat="1" ht="12.75">
      <c r="A14" s="25"/>
      <c r="B14" s="25"/>
      <c r="C14" s="129" t="s">
        <v>521</v>
      </c>
      <c r="D14" s="37">
        <v>975702108</v>
      </c>
      <c r="E14" s="37">
        <v>993429491</v>
      </c>
      <c r="F14" s="37">
        <v>966069043</v>
      </c>
      <c r="G14" s="37">
        <v>885402090</v>
      </c>
      <c r="H14" s="28"/>
      <c r="I14" s="82">
        <f t="shared" si="0"/>
        <v>89.125810942932844</v>
      </c>
      <c r="J14" s="71">
        <f t="shared" si="1"/>
        <v>91.649980549061027</v>
      </c>
    </row>
    <row r="15" spans="1:10" s="24" customFormat="1" ht="12.75">
      <c r="A15" s="25"/>
      <c r="B15" s="25" t="s">
        <v>533</v>
      </c>
      <c r="C15" s="26"/>
      <c r="D15" s="27">
        <f>SUM(D16:D19)</f>
        <v>334836368</v>
      </c>
      <c r="E15" s="27">
        <f>SUM(E16:E19)</f>
        <v>422957158.49000001</v>
      </c>
      <c r="F15" s="27">
        <f>SUM(F16:F19)</f>
        <v>422572147.74000001</v>
      </c>
      <c r="G15" s="27">
        <f>SUM(G16:G19)</f>
        <v>386399776.57000005</v>
      </c>
      <c r="H15" s="28"/>
      <c r="I15" s="76">
        <f t="shared" si="0"/>
        <v>91.356717533635432</v>
      </c>
      <c r="J15" s="75">
        <f t="shared" si="1"/>
        <v>91.439953777489364</v>
      </c>
    </row>
    <row r="16" spans="1:10" s="24" customFormat="1" ht="12.75">
      <c r="A16" s="25"/>
      <c r="B16" s="25"/>
      <c r="C16" s="129" t="s">
        <v>532</v>
      </c>
      <c r="D16" s="37">
        <v>170010527</v>
      </c>
      <c r="E16" s="37">
        <v>255302614.85000002</v>
      </c>
      <c r="F16" s="37">
        <v>255302614.85000002</v>
      </c>
      <c r="G16" s="37">
        <v>220809548.42000008</v>
      </c>
      <c r="H16" s="28"/>
      <c r="I16" s="82">
        <f t="shared" si="0"/>
        <v>86.489340718164627</v>
      </c>
      <c r="J16" s="71">
        <f t="shared" si="1"/>
        <v>86.489340718164627</v>
      </c>
    </row>
    <row r="17" spans="1:10" s="24" customFormat="1" ht="12.75">
      <c r="A17" s="25"/>
      <c r="B17" s="25"/>
      <c r="C17" s="172" t="s">
        <v>531</v>
      </c>
      <c r="D17" s="37">
        <v>69626079</v>
      </c>
      <c r="E17" s="37">
        <v>83267767.690000013</v>
      </c>
      <c r="F17" s="37">
        <v>83267767.690000013</v>
      </c>
      <c r="G17" s="37">
        <v>81588462.949999973</v>
      </c>
      <c r="H17" s="28"/>
      <c r="I17" s="82">
        <f t="shared" si="0"/>
        <v>97.983247555942683</v>
      </c>
      <c r="J17" s="71">
        <f t="shared" si="1"/>
        <v>97.983247555942683</v>
      </c>
    </row>
    <row r="18" spans="1:10" s="24" customFormat="1" ht="12.75">
      <c r="A18" s="25"/>
      <c r="B18" s="25"/>
      <c r="C18" s="129" t="s">
        <v>530</v>
      </c>
      <c r="D18" s="37">
        <v>8162139</v>
      </c>
      <c r="E18" s="37">
        <v>5486298.3899999997</v>
      </c>
      <c r="F18" s="37">
        <v>5101287.6399999997</v>
      </c>
      <c r="G18" s="37">
        <v>5101287.6399999997</v>
      </c>
      <c r="H18" s="28"/>
      <c r="I18" s="82">
        <f t="shared" si="0"/>
        <v>92.982322093494446</v>
      </c>
      <c r="J18" s="71">
        <f t="shared" si="1"/>
        <v>100</v>
      </c>
    </row>
    <row r="19" spans="1:10" s="24" customFormat="1" ht="12.75">
      <c r="A19" s="25"/>
      <c r="B19" s="25"/>
      <c r="C19" s="129" t="s">
        <v>529</v>
      </c>
      <c r="D19" s="37">
        <v>87037623</v>
      </c>
      <c r="E19" s="37">
        <v>78900477.559999987</v>
      </c>
      <c r="F19" s="37">
        <v>78900477.559999987</v>
      </c>
      <c r="G19" s="37">
        <v>78900477.559999987</v>
      </c>
      <c r="H19" s="28"/>
      <c r="I19" s="82">
        <f t="shared" si="0"/>
        <v>100</v>
      </c>
      <c r="J19" s="71">
        <f t="shared" si="1"/>
        <v>100</v>
      </c>
    </row>
    <row r="20" spans="1:10" s="24" customFormat="1" ht="12.75">
      <c r="A20" s="25"/>
      <c r="B20" s="25" t="s">
        <v>520</v>
      </c>
      <c r="C20" s="26"/>
      <c r="D20" s="27">
        <v>855387150.30000007</v>
      </c>
      <c r="E20" s="27">
        <v>905393122.22000027</v>
      </c>
      <c r="F20" s="27">
        <v>905393122.22000027</v>
      </c>
      <c r="G20" s="27">
        <v>870310404.77000058</v>
      </c>
      <c r="H20" s="28"/>
      <c r="I20" s="76">
        <f t="shared" si="0"/>
        <v>96.125139832741624</v>
      </c>
      <c r="J20" s="75">
        <f t="shared" si="1"/>
        <v>96.125139832741624</v>
      </c>
    </row>
    <row r="21" spans="1:10" s="24" customFormat="1" ht="12.6" customHeight="1">
      <c r="A21" s="25"/>
      <c r="B21" s="25" t="s">
        <v>528</v>
      </c>
      <c r="C21" s="26"/>
      <c r="D21" s="27">
        <v>67254610</v>
      </c>
      <c r="E21" s="27">
        <v>67254610</v>
      </c>
      <c r="F21" s="27">
        <v>64304688</v>
      </c>
      <c r="G21" s="27">
        <v>57696824</v>
      </c>
      <c r="H21" s="28"/>
      <c r="I21" s="76">
        <f t="shared" si="0"/>
        <v>85.788653000887223</v>
      </c>
      <c r="J21" s="75">
        <f t="shared" si="1"/>
        <v>89.724133332238537</v>
      </c>
    </row>
    <row r="22" spans="1:10" s="24" customFormat="1" ht="12.75">
      <c r="A22" s="25"/>
      <c r="B22" s="206" t="s">
        <v>519</v>
      </c>
      <c r="C22" s="206"/>
      <c r="D22" s="27">
        <v>7022657.5500000017</v>
      </c>
      <c r="E22" s="27">
        <v>7022657.5500000017</v>
      </c>
      <c r="F22" s="27">
        <v>7022657.5500000017</v>
      </c>
      <c r="G22" s="27">
        <v>7022657.5500000017</v>
      </c>
      <c r="H22" s="28"/>
      <c r="I22" s="76">
        <f t="shared" si="0"/>
        <v>100</v>
      </c>
      <c r="J22" s="75">
        <f t="shared" si="1"/>
        <v>100</v>
      </c>
    </row>
    <row r="23" spans="1:10" s="24" customFormat="1" ht="12.75">
      <c r="A23" s="25"/>
      <c r="B23" s="25" t="s">
        <v>73</v>
      </c>
      <c r="C23" s="26"/>
      <c r="D23" s="27">
        <f>D24</f>
        <v>119965598</v>
      </c>
      <c r="E23" s="27">
        <f>E24</f>
        <v>84941615.870000005</v>
      </c>
      <c r="F23" s="27">
        <f>F24</f>
        <v>84941615.870000005</v>
      </c>
      <c r="G23" s="27">
        <f>G24</f>
        <v>84941615.870000005</v>
      </c>
      <c r="H23" s="28"/>
      <c r="I23" s="76">
        <f t="shared" si="0"/>
        <v>100</v>
      </c>
      <c r="J23" s="75">
        <f t="shared" si="1"/>
        <v>100</v>
      </c>
    </row>
    <row r="24" spans="1:10" s="24" customFormat="1" ht="12.75">
      <c r="A24" s="25"/>
      <c r="B24" s="25"/>
      <c r="C24" s="129" t="s">
        <v>524</v>
      </c>
      <c r="D24" s="37">
        <v>119965598</v>
      </c>
      <c r="E24" s="37">
        <v>84941615.870000005</v>
      </c>
      <c r="F24" s="37">
        <v>84941615.870000005</v>
      </c>
      <c r="G24" s="37">
        <v>84941615.870000005</v>
      </c>
      <c r="H24" s="28"/>
      <c r="I24" s="82">
        <f t="shared" si="0"/>
        <v>100</v>
      </c>
      <c r="J24" s="71">
        <f t="shared" si="1"/>
        <v>100</v>
      </c>
    </row>
    <row r="25" spans="1:10" s="24" customFormat="1" ht="12.75">
      <c r="A25" s="25"/>
      <c r="B25" s="25" t="s">
        <v>173</v>
      </c>
      <c r="C25" s="26"/>
      <c r="D25" s="27">
        <f>D26</f>
        <v>123531300.01999995</v>
      </c>
      <c r="E25" s="27">
        <f>E26</f>
        <v>123531300.01999992</v>
      </c>
      <c r="F25" s="27">
        <f>F26</f>
        <v>123531300.01999992</v>
      </c>
      <c r="G25" s="27">
        <f>G26</f>
        <v>56265301.560000017</v>
      </c>
      <c r="H25" s="28"/>
      <c r="I25" s="76">
        <f t="shared" si="0"/>
        <v>45.547405030863089</v>
      </c>
      <c r="J25" s="75">
        <f t="shared" si="1"/>
        <v>45.547405030863089</v>
      </c>
    </row>
    <row r="26" spans="1:10" s="24" customFormat="1" ht="12.75">
      <c r="A26" s="25"/>
      <c r="B26" s="25"/>
      <c r="C26" s="129" t="s">
        <v>527</v>
      </c>
      <c r="D26" s="37">
        <v>123531300.01999995</v>
      </c>
      <c r="E26" s="37">
        <v>123531300.01999992</v>
      </c>
      <c r="F26" s="37">
        <v>123531300.01999992</v>
      </c>
      <c r="G26" s="37">
        <v>56265301.560000017</v>
      </c>
      <c r="H26" s="28"/>
      <c r="I26" s="82">
        <f t="shared" si="0"/>
        <v>45.547405030863089</v>
      </c>
      <c r="J26" s="71">
        <f t="shared" si="1"/>
        <v>45.547405030863089</v>
      </c>
    </row>
    <row r="27" spans="1:10" s="24" customFormat="1" ht="12.75">
      <c r="A27" s="25" t="s">
        <v>526</v>
      </c>
      <c r="B27" s="25"/>
      <c r="C27" s="26"/>
      <c r="D27" s="27">
        <f>D28+D30+D31+D32</f>
        <v>693494938.57000005</v>
      </c>
      <c r="E27" s="27">
        <f>E28+E30+E31+E32</f>
        <v>947867931.22000027</v>
      </c>
      <c r="F27" s="27">
        <f>F28+F30+F31+F32</f>
        <v>923691385.22000027</v>
      </c>
      <c r="G27" s="27">
        <f>G28+G30+G31+G32</f>
        <v>873413971.02999985</v>
      </c>
      <c r="H27" s="28"/>
      <c r="I27" s="76">
        <f t="shared" si="0"/>
        <v>92.145112442598332</v>
      </c>
      <c r="J27" s="75">
        <f t="shared" si="1"/>
        <v>94.556903420937971</v>
      </c>
    </row>
    <row r="28" spans="1:10" s="24" customFormat="1" ht="12.75">
      <c r="A28" s="25"/>
      <c r="B28" s="25" t="s">
        <v>522</v>
      </c>
      <c r="C28" s="26"/>
      <c r="D28" s="27">
        <f>D29</f>
        <v>489435347</v>
      </c>
      <c r="E28" s="27">
        <f>E29</f>
        <v>570515343</v>
      </c>
      <c r="F28" s="27">
        <f>F29</f>
        <v>546338797</v>
      </c>
      <c r="G28" s="27">
        <f>G29</f>
        <v>515946767</v>
      </c>
      <c r="H28" s="27"/>
      <c r="I28" s="76">
        <f t="shared" si="0"/>
        <v>90.43521323842819</v>
      </c>
      <c r="J28" s="75">
        <f t="shared" si="1"/>
        <v>94.437145930897529</v>
      </c>
    </row>
    <row r="29" spans="1:10" s="24" customFormat="1" ht="12.75">
      <c r="A29" s="25"/>
      <c r="B29" s="25"/>
      <c r="C29" s="129" t="s">
        <v>521</v>
      </c>
      <c r="D29" s="37">
        <v>489435347</v>
      </c>
      <c r="E29" s="37">
        <v>570515343</v>
      </c>
      <c r="F29" s="37">
        <v>546338797</v>
      </c>
      <c r="G29" s="37">
        <v>515946767</v>
      </c>
      <c r="H29" s="28"/>
      <c r="I29" s="82">
        <f t="shared" si="0"/>
        <v>90.43521323842819</v>
      </c>
      <c r="J29" s="71">
        <f t="shared" si="1"/>
        <v>94.437145930897529</v>
      </c>
    </row>
    <row r="30" spans="1:10" s="24" customFormat="1" ht="12.75">
      <c r="A30" s="25"/>
      <c r="B30" s="25" t="s">
        <v>520</v>
      </c>
      <c r="C30" s="26"/>
      <c r="D30" s="27">
        <v>187728314.90000004</v>
      </c>
      <c r="E30" s="27">
        <v>362938454.6900003</v>
      </c>
      <c r="F30" s="27">
        <v>362938454.6900003</v>
      </c>
      <c r="G30" s="27">
        <v>343058267.49999988</v>
      </c>
      <c r="H30" s="28"/>
      <c r="I30" s="76">
        <f t="shared" si="0"/>
        <v>94.522435709662986</v>
      </c>
      <c r="J30" s="75">
        <f t="shared" si="1"/>
        <v>94.522435709662986</v>
      </c>
    </row>
    <row r="31" spans="1:10" s="24" customFormat="1" ht="12.75">
      <c r="A31" s="25"/>
      <c r="B31" s="25" t="s">
        <v>519</v>
      </c>
      <c r="C31" s="25"/>
      <c r="D31" s="27">
        <v>13471770.67</v>
      </c>
      <c r="E31" s="27">
        <v>13471770.67</v>
      </c>
      <c r="F31" s="27">
        <v>13471770.67</v>
      </c>
      <c r="G31" s="27">
        <v>13471770.67</v>
      </c>
      <c r="H31" s="28"/>
      <c r="I31" s="76">
        <f t="shared" si="0"/>
        <v>100</v>
      </c>
      <c r="J31" s="75">
        <f t="shared" si="1"/>
        <v>100</v>
      </c>
    </row>
    <row r="32" spans="1:10" s="24" customFormat="1" ht="12.75">
      <c r="A32" s="25"/>
      <c r="B32" s="25" t="s">
        <v>73</v>
      </c>
      <c r="C32" s="26"/>
      <c r="D32" s="27">
        <f>D33</f>
        <v>2859506</v>
      </c>
      <c r="E32" s="27">
        <f>E33</f>
        <v>942362.86</v>
      </c>
      <c r="F32" s="27">
        <f>F33</f>
        <v>942362.86</v>
      </c>
      <c r="G32" s="27">
        <f>G33</f>
        <v>937165.86</v>
      </c>
      <c r="H32" s="27"/>
      <c r="I32" s="76">
        <f t="shared" si="0"/>
        <v>99.448513919574467</v>
      </c>
      <c r="J32" s="75">
        <f t="shared" si="1"/>
        <v>99.448513919574467</v>
      </c>
    </row>
    <row r="33" spans="1:10" s="24" customFormat="1" ht="12.75">
      <c r="A33" s="25"/>
      <c r="B33" s="25"/>
      <c r="C33" s="172" t="s">
        <v>524</v>
      </c>
      <c r="D33" s="37">
        <v>2859506</v>
      </c>
      <c r="E33" s="37">
        <v>942362.86</v>
      </c>
      <c r="F33" s="37">
        <v>942362.86</v>
      </c>
      <c r="G33" s="37">
        <v>937165.86</v>
      </c>
      <c r="H33" s="28"/>
      <c r="I33" s="82">
        <f t="shared" si="0"/>
        <v>99.448513919574467</v>
      </c>
      <c r="J33" s="71">
        <f t="shared" si="1"/>
        <v>99.448513919574467</v>
      </c>
    </row>
    <row r="34" spans="1:10" s="24" customFormat="1" ht="12.75">
      <c r="A34" s="25" t="s">
        <v>525</v>
      </c>
      <c r="B34" s="25"/>
      <c r="C34" s="25"/>
      <c r="D34" s="27">
        <f>D35+D36+D37</f>
        <v>56670775.390000001</v>
      </c>
      <c r="E34" s="27">
        <f>E35+E36+E37</f>
        <v>59963694.709999993</v>
      </c>
      <c r="F34" s="27">
        <f>F35+F36+F37</f>
        <v>59963694.709999993</v>
      </c>
      <c r="G34" s="27">
        <f>G35+G36+G37</f>
        <v>55512505.520000026</v>
      </c>
      <c r="H34" s="28"/>
      <c r="I34" s="76">
        <f t="shared" si="0"/>
        <v>92.576859695642383</v>
      </c>
      <c r="J34" s="75">
        <f t="shared" si="1"/>
        <v>92.576859695642383</v>
      </c>
    </row>
    <row r="35" spans="1:10" s="24" customFormat="1" ht="12.75">
      <c r="A35" s="25"/>
      <c r="B35" s="25" t="s">
        <v>520</v>
      </c>
      <c r="C35" s="26"/>
      <c r="D35" s="27">
        <v>37977209.699999988</v>
      </c>
      <c r="E35" s="27">
        <v>41775401.019999988</v>
      </c>
      <c r="F35" s="27">
        <v>41775401.019999988</v>
      </c>
      <c r="G35" s="27">
        <v>37324211.830000013</v>
      </c>
      <c r="H35" s="28"/>
      <c r="I35" s="76">
        <f t="shared" si="0"/>
        <v>89.344951619090466</v>
      </c>
      <c r="J35" s="75">
        <f t="shared" si="1"/>
        <v>89.344951619090466</v>
      </c>
    </row>
    <row r="36" spans="1:10" s="24" customFormat="1" ht="12.75">
      <c r="A36" s="25"/>
      <c r="B36" s="25" t="s">
        <v>519</v>
      </c>
      <c r="C36" s="25"/>
      <c r="D36" s="27">
        <v>18123565.690000009</v>
      </c>
      <c r="E36" s="27">
        <v>18123565.690000009</v>
      </c>
      <c r="F36" s="27">
        <v>18123565.690000009</v>
      </c>
      <c r="G36" s="27">
        <v>18123565.690000009</v>
      </c>
      <c r="H36" s="28"/>
      <c r="I36" s="76">
        <f t="shared" si="0"/>
        <v>100</v>
      </c>
      <c r="J36" s="75">
        <f t="shared" si="1"/>
        <v>100</v>
      </c>
    </row>
    <row r="37" spans="1:10" s="24" customFormat="1" ht="12.75">
      <c r="A37" s="25"/>
      <c r="B37" s="25" t="s">
        <v>73</v>
      </c>
      <c r="C37" s="26"/>
      <c r="D37" s="27">
        <f>D38</f>
        <v>570000</v>
      </c>
      <c r="E37" s="27">
        <f>E38</f>
        <v>64728</v>
      </c>
      <c r="F37" s="27">
        <f>F38</f>
        <v>64728</v>
      </c>
      <c r="G37" s="27">
        <f>G38</f>
        <v>64728</v>
      </c>
      <c r="H37" s="28"/>
      <c r="I37" s="76">
        <f t="shared" si="0"/>
        <v>100</v>
      </c>
      <c r="J37" s="75">
        <f t="shared" si="1"/>
        <v>100</v>
      </c>
    </row>
    <row r="38" spans="1:10" s="24" customFormat="1" ht="12.75">
      <c r="A38" s="25"/>
      <c r="B38" s="25"/>
      <c r="C38" s="172" t="s">
        <v>524</v>
      </c>
      <c r="D38" s="37">
        <v>570000</v>
      </c>
      <c r="E38" s="37">
        <v>64728</v>
      </c>
      <c r="F38" s="37">
        <v>64728</v>
      </c>
      <c r="G38" s="37">
        <v>64728</v>
      </c>
      <c r="H38" s="28"/>
      <c r="I38" s="82">
        <f t="shared" si="0"/>
        <v>100</v>
      </c>
      <c r="J38" s="71">
        <f t="shared" si="1"/>
        <v>100</v>
      </c>
    </row>
    <row r="39" spans="1:10" s="24" customFormat="1" ht="12.75">
      <c r="A39" s="25" t="s">
        <v>523</v>
      </c>
      <c r="B39" s="30"/>
      <c r="C39" s="30"/>
      <c r="D39" s="27">
        <f>D40+D42+D43</f>
        <v>81875596.799999997</v>
      </c>
      <c r="E39" s="27">
        <f>E40+E42+E43</f>
        <v>85947693.61999999</v>
      </c>
      <c r="F39" s="27">
        <f>F40+F42+F43</f>
        <v>84334925.61999999</v>
      </c>
      <c r="G39" s="27">
        <f>G40+G42+G43</f>
        <v>78667894.440000013</v>
      </c>
      <c r="H39" s="28"/>
      <c r="I39" s="76">
        <f t="shared" si="0"/>
        <v>91.529965641444548</v>
      </c>
      <c r="J39" s="75">
        <f t="shared" si="1"/>
        <v>93.280327055086602</v>
      </c>
    </row>
    <row r="40" spans="1:10" s="24" customFormat="1" ht="12.75">
      <c r="A40" s="30"/>
      <c r="B40" s="25" t="s">
        <v>522</v>
      </c>
      <c r="C40" s="30"/>
      <c r="D40" s="49">
        <f>D41</f>
        <v>39608090</v>
      </c>
      <c r="E40" s="49">
        <f>E41</f>
        <v>43279265</v>
      </c>
      <c r="F40" s="49">
        <f>F41</f>
        <v>41666497</v>
      </c>
      <c r="G40" s="49">
        <f>G41</f>
        <v>39957188</v>
      </c>
      <c r="H40" s="35"/>
      <c r="I40" s="76">
        <f t="shared" si="0"/>
        <v>92.324090993689467</v>
      </c>
      <c r="J40" s="75">
        <f t="shared" si="1"/>
        <v>95.897641695196981</v>
      </c>
    </row>
    <row r="41" spans="1:10" s="24" customFormat="1" ht="12.75">
      <c r="A41" s="30"/>
      <c r="B41" s="30"/>
      <c r="C41" s="30" t="s">
        <v>521</v>
      </c>
      <c r="D41" s="37">
        <v>39608090</v>
      </c>
      <c r="E41" s="37">
        <v>43279265</v>
      </c>
      <c r="F41" s="37">
        <v>41666497</v>
      </c>
      <c r="G41" s="37">
        <v>39957188</v>
      </c>
      <c r="H41" s="35"/>
      <c r="I41" s="82">
        <f t="shared" si="0"/>
        <v>92.324090993689467</v>
      </c>
      <c r="J41" s="71">
        <f t="shared" si="1"/>
        <v>95.897641695196981</v>
      </c>
    </row>
    <row r="42" spans="1:10" s="24" customFormat="1" ht="12.75">
      <c r="A42" s="30"/>
      <c r="B42" s="25" t="s">
        <v>520</v>
      </c>
      <c r="C42" s="30"/>
      <c r="D42" s="49">
        <v>35234145.500000007</v>
      </c>
      <c r="E42" s="49">
        <v>35635067.319999993</v>
      </c>
      <c r="F42" s="49">
        <v>35635067.319999993</v>
      </c>
      <c r="G42" s="49">
        <v>31677345.140000008</v>
      </c>
      <c r="H42" s="35"/>
      <c r="I42" s="76">
        <f t="shared" si="0"/>
        <v>88.893742940177546</v>
      </c>
      <c r="J42" s="75">
        <f t="shared" si="1"/>
        <v>88.893742940177546</v>
      </c>
    </row>
    <row r="43" spans="1:10" s="24" customFormat="1" ht="12.75">
      <c r="A43" s="30"/>
      <c r="B43" s="25" t="s">
        <v>519</v>
      </c>
      <c r="C43" s="25"/>
      <c r="D43" s="49">
        <v>7033361.2999999998</v>
      </c>
      <c r="E43" s="49">
        <v>7033361.2999999998</v>
      </c>
      <c r="F43" s="49">
        <v>7033361.2999999998</v>
      </c>
      <c r="G43" s="49">
        <v>7033361.2999999998</v>
      </c>
      <c r="H43" s="35"/>
      <c r="I43" s="76">
        <f t="shared" si="0"/>
        <v>100</v>
      </c>
      <c r="J43" s="75">
        <f t="shared" si="1"/>
        <v>100</v>
      </c>
    </row>
    <row r="44" spans="1:10" ht="6" customHeight="1" thickBot="1">
      <c r="A44" s="50"/>
      <c r="B44" s="50"/>
      <c r="C44" s="51"/>
      <c r="D44" s="52"/>
      <c r="E44" s="52"/>
      <c r="F44" s="52"/>
      <c r="G44" s="52"/>
      <c r="H44" s="53"/>
      <c r="I44" s="54"/>
      <c r="J44" s="54"/>
    </row>
    <row r="45" spans="1:10" s="97" customFormat="1" ht="10.5" customHeight="1">
      <c r="A45" s="181" t="s">
        <v>81</v>
      </c>
      <c r="B45" s="181"/>
      <c r="C45" s="181"/>
      <c r="D45" s="181"/>
      <c r="E45" s="181"/>
      <c r="F45" s="181"/>
      <c r="G45" s="181"/>
      <c r="H45" s="181"/>
      <c r="I45" s="181"/>
      <c r="J45" s="181"/>
    </row>
    <row r="46" spans="1:10" s="97" customFormat="1" ht="10.5" customHeight="1">
      <c r="A46" s="181" t="s">
        <v>518</v>
      </c>
      <c r="B46" s="181"/>
      <c r="C46" s="181"/>
      <c r="D46" s="181"/>
      <c r="E46" s="181"/>
      <c r="F46" s="181"/>
      <c r="G46" s="181"/>
      <c r="H46" s="181"/>
      <c r="I46" s="181"/>
      <c r="J46" s="181"/>
    </row>
    <row r="47" spans="1:10" s="97" customFormat="1" ht="10.5" customHeight="1">
      <c r="A47" s="181" t="s">
        <v>168</v>
      </c>
      <c r="B47" s="181"/>
      <c r="C47" s="181"/>
      <c r="D47" s="181"/>
      <c r="E47" s="181"/>
      <c r="F47" s="181"/>
      <c r="G47" s="181"/>
      <c r="H47" s="181"/>
      <c r="I47" s="181"/>
      <c r="J47" s="181"/>
    </row>
  </sheetData>
  <mergeCells count="12">
    <mergeCell ref="A1:D1"/>
    <mergeCell ref="D6:D7"/>
    <mergeCell ref="A3:J3"/>
    <mergeCell ref="F5:G5"/>
    <mergeCell ref="I5:J6"/>
    <mergeCell ref="E6:E7"/>
    <mergeCell ref="F6:F7"/>
    <mergeCell ref="A46:J46"/>
    <mergeCell ref="B22:C22"/>
    <mergeCell ref="A5:C8"/>
    <mergeCell ref="A47:J47"/>
    <mergeCell ref="A45:J45"/>
  </mergeCells>
  <printOptions horizontalCentered="1"/>
  <pageMargins left="0" right="0" top="0" bottom="0.39370078740157483" header="0.31496062992125984" footer="0.31496062992125984"/>
  <pageSetup scale="81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8"/>
  <sheetViews>
    <sheetView showGridLines="0" topLeftCell="B1" zoomScaleNormal="100" workbookViewId="0">
      <selection activeCell="B1" sqref="B1:H1"/>
    </sheetView>
  </sheetViews>
  <sheetFormatPr baseColWidth="10" defaultRowHeight="15"/>
  <cols>
    <col min="1" max="1" width="2.5703125" style="4" hidden="1" customWidth="1"/>
    <col min="2" max="4" width="3.7109375" style="4" customWidth="1"/>
    <col min="5" max="6" width="6.7109375" style="4" customWidth="1"/>
    <col min="7" max="7" width="54.42578125" style="5" customWidth="1"/>
    <col min="8" max="8" width="15.7109375" style="4" customWidth="1"/>
    <col min="9" max="9" width="15.28515625" style="4" customWidth="1"/>
    <col min="10" max="10" width="15.85546875" style="4" customWidth="1"/>
    <col min="11" max="11" width="17.7109375" style="4" customWidth="1"/>
    <col min="12" max="12" width="1.7109375" style="4" customWidth="1"/>
    <col min="13" max="13" width="15.5703125" style="4" customWidth="1"/>
    <col min="14" max="14" width="14.28515625" style="4" customWidth="1"/>
    <col min="15" max="15" width="1.85546875" style="4" customWidth="1"/>
    <col min="16" max="16" width="39.5703125" style="4" customWidth="1"/>
    <col min="17" max="16384" width="11.42578125" style="4"/>
  </cols>
  <sheetData>
    <row r="1" spans="1:17" s="1" customFormat="1" ht="53.25" customHeight="1">
      <c r="B1" s="183" t="s">
        <v>0</v>
      </c>
      <c r="C1" s="183"/>
      <c r="D1" s="183"/>
      <c r="E1" s="183"/>
      <c r="F1" s="183"/>
      <c r="G1" s="183"/>
      <c r="H1" s="183"/>
      <c r="I1" s="2" t="s">
        <v>87</v>
      </c>
      <c r="K1" s="96"/>
      <c r="M1" s="95"/>
      <c r="N1" s="95"/>
    </row>
    <row r="2" spans="1:17" ht="12" customHeight="1">
      <c r="H2" s="6"/>
      <c r="I2" s="6"/>
      <c r="J2" s="6"/>
      <c r="K2" s="6"/>
    </row>
    <row r="3" spans="1:17" ht="60" customHeight="1" thickBot="1">
      <c r="B3" s="184" t="s">
        <v>538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7" ht="5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7" s="9" customFormat="1" ht="18" customHeight="1">
      <c r="B5" s="185" t="s">
        <v>167</v>
      </c>
      <c r="C5" s="191" t="s">
        <v>166</v>
      </c>
      <c r="D5" s="191"/>
      <c r="E5" s="191"/>
      <c r="F5" s="191"/>
      <c r="G5" s="191"/>
      <c r="H5" s="10"/>
      <c r="I5" s="57"/>
      <c r="J5" s="187" t="s">
        <v>3</v>
      </c>
      <c r="K5" s="187"/>
      <c r="L5" s="57"/>
      <c r="M5" s="185" t="s">
        <v>4</v>
      </c>
      <c r="N5" s="185"/>
      <c r="O5" s="12"/>
    </row>
    <row r="6" spans="1:17" s="9" customFormat="1" ht="18" customHeight="1">
      <c r="B6" s="185"/>
      <c r="C6" s="191"/>
      <c r="D6" s="191"/>
      <c r="E6" s="191"/>
      <c r="F6" s="191"/>
      <c r="G6" s="191"/>
      <c r="H6" s="186" t="s">
        <v>5</v>
      </c>
      <c r="I6" s="186" t="s">
        <v>6</v>
      </c>
      <c r="J6" s="186" t="s">
        <v>7</v>
      </c>
      <c r="K6" s="59" t="s">
        <v>8</v>
      </c>
      <c r="L6" s="58"/>
      <c r="M6" s="188"/>
      <c r="N6" s="188"/>
      <c r="O6" s="12"/>
    </row>
    <row r="7" spans="1:17" s="9" customFormat="1" ht="24" customHeight="1">
      <c r="B7" s="185"/>
      <c r="C7" s="191"/>
      <c r="D7" s="191"/>
      <c r="E7" s="191"/>
      <c r="F7" s="191"/>
      <c r="G7" s="191"/>
      <c r="H7" s="186"/>
      <c r="I7" s="186"/>
      <c r="J7" s="186"/>
      <c r="K7" s="57" t="s">
        <v>89</v>
      </c>
      <c r="L7" s="57"/>
      <c r="M7" s="58" t="s">
        <v>6</v>
      </c>
      <c r="N7" s="58" t="s">
        <v>9</v>
      </c>
      <c r="O7" s="12"/>
    </row>
    <row r="8" spans="1:17" s="9" customFormat="1" ht="13.5" customHeight="1">
      <c r="B8" s="185"/>
      <c r="C8" s="191"/>
      <c r="D8" s="191"/>
      <c r="E8" s="191"/>
      <c r="F8" s="191"/>
      <c r="G8" s="191"/>
      <c r="H8" s="58" t="s">
        <v>10</v>
      </c>
      <c r="I8" s="58" t="s">
        <v>11</v>
      </c>
      <c r="J8" s="58" t="s">
        <v>12</v>
      </c>
      <c r="K8" s="57" t="s">
        <v>13</v>
      </c>
      <c r="L8" s="57"/>
      <c r="M8" s="57" t="s">
        <v>14</v>
      </c>
      <c r="N8" s="57" t="s">
        <v>15</v>
      </c>
      <c r="O8" s="12"/>
    </row>
    <row r="9" spans="1:17" ht="5.25" customHeight="1" thickBot="1">
      <c r="B9" s="15"/>
      <c r="C9" s="15"/>
      <c r="D9" s="15"/>
      <c r="E9" s="15"/>
      <c r="F9" s="15"/>
      <c r="G9" s="16"/>
      <c r="H9" s="17"/>
      <c r="I9" s="17"/>
      <c r="J9" s="17"/>
      <c r="K9" s="18"/>
      <c r="L9" s="18"/>
      <c r="M9" s="18"/>
      <c r="N9" s="18"/>
      <c r="O9" s="19"/>
    </row>
    <row r="10" spans="1:17" ht="5.25" customHeight="1" thickBot="1">
      <c r="B10" s="20"/>
      <c r="C10" s="20"/>
      <c r="D10" s="20"/>
      <c r="E10" s="20"/>
      <c r="F10" s="20"/>
      <c r="G10" s="21"/>
      <c r="H10" s="22"/>
      <c r="I10" s="22"/>
      <c r="J10" s="22"/>
      <c r="K10" s="23"/>
      <c r="L10" s="23"/>
      <c r="M10" s="23"/>
      <c r="N10" s="23"/>
      <c r="O10" s="19"/>
    </row>
    <row r="11" spans="1:17" s="24" customFormat="1" ht="12.75">
      <c r="B11" s="25" t="s">
        <v>16</v>
      </c>
      <c r="C11" s="25"/>
      <c r="D11" s="25"/>
      <c r="E11" s="25"/>
      <c r="F11" s="25"/>
      <c r="G11" s="26"/>
      <c r="H11" s="76">
        <f>H12+H20+H30+H43+H63+H74+H84+H89</f>
        <v>335227.60522038286</v>
      </c>
      <c r="I11" s="76">
        <f>I12+I20+I30+I43+I63+I74+I84+I89</f>
        <v>377519.56936061999</v>
      </c>
      <c r="J11" s="76">
        <f>J12+J20+J30+J43+J63+J74+J84+J89</f>
        <v>377519.56936061999</v>
      </c>
      <c r="K11" s="76">
        <f>K12+K20+K30+K43+K63+K74+K84+K89</f>
        <v>376327.48095857003</v>
      </c>
      <c r="L11" s="28"/>
      <c r="M11" s="76">
        <f t="shared" ref="M11:M42" si="0">IFERROR(+K11/I11*100,"n.a")</f>
        <v>99.684231362080396</v>
      </c>
      <c r="N11" s="75">
        <f t="shared" ref="N11:N42" si="1">IFERROR(+K11/J11*100,"n.a.")</f>
        <v>99.684231362080396</v>
      </c>
      <c r="P11" s="70"/>
      <c r="Q11" s="70"/>
    </row>
    <row r="12" spans="1:17" s="24" customFormat="1" ht="12.75">
      <c r="A12" s="92"/>
      <c r="B12" s="77" t="s">
        <v>165</v>
      </c>
      <c r="C12" s="77"/>
      <c r="D12" s="77"/>
      <c r="E12" s="77"/>
      <c r="F12" s="77"/>
      <c r="G12" s="77"/>
      <c r="H12" s="84">
        <f t="shared" ref="H12:K13" si="2">+H13</f>
        <v>31025.368922000001</v>
      </c>
      <c r="I12" s="84">
        <f t="shared" si="2"/>
        <v>28758.896427669999</v>
      </c>
      <c r="J12" s="84">
        <f t="shared" si="2"/>
        <v>28758.896427669999</v>
      </c>
      <c r="K12" s="84">
        <f t="shared" si="2"/>
        <v>28748.031631810005</v>
      </c>
      <c r="L12" s="35"/>
      <c r="M12" s="75">
        <f t="shared" si="0"/>
        <v>99.962221096044772</v>
      </c>
      <c r="N12" s="75">
        <f t="shared" si="1"/>
        <v>99.962221096044772</v>
      </c>
      <c r="P12" s="70"/>
      <c r="Q12" s="70"/>
    </row>
    <row r="13" spans="1:17" s="24" customFormat="1" ht="12.75">
      <c r="A13" s="94"/>
      <c r="B13" s="78"/>
      <c r="C13" s="78" t="s">
        <v>164</v>
      </c>
      <c r="D13" s="78"/>
      <c r="E13" s="78"/>
      <c r="F13" s="77"/>
      <c r="G13" s="77"/>
      <c r="H13" s="76">
        <f t="shared" si="2"/>
        <v>31025.368922000001</v>
      </c>
      <c r="I13" s="76">
        <f t="shared" si="2"/>
        <v>28758.896427669999</v>
      </c>
      <c r="J13" s="76">
        <f t="shared" si="2"/>
        <v>28758.896427669999</v>
      </c>
      <c r="K13" s="76">
        <f t="shared" si="2"/>
        <v>28748.031631810005</v>
      </c>
      <c r="L13" s="35"/>
      <c r="M13" s="75">
        <f t="shared" si="0"/>
        <v>99.962221096044772</v>
      </c>
      <c r="N13" s="75">
        <f t="shared" si="1"/>
        <v>99.962221096044772</v>
      </c>
      <c r="P13" s="70"/>
      <c r="Q13" s="70"/>
    </row>
    <row r="14" spans="1:17" s="24" customFormat="1" ht="12.75">
      <c r="A14" s="92"/>
      <c r="B14" s="78"/>
      <c r="C14" s="78"/>
      <c r="D14" s="77" t="s">
        <v>104</v>
      </c>
      <c r="E14" s="78"/>
      <c r="F14" s="77"/>
      <c r="G14" s="77"/>
      <c r="H14" s="76">
        <f>SUM(H15:H19)</f>
        <v>31025.368922000001</v>
      </c>
      <c r="I14" s="76">
        <f>SUM(I15:I19)</f>
        <v>28758.896427669999</v>
      </c>
      <c r="J14" s="76">
        <f>SUM(J15:J19)</f>
        <v>28758.896427669999</v>
      </c>
      <c r="K14" s="76">
        <f>SUM(K15:K19)</f>
        <v>28748.031631810005</v>
      </c>
      <c r="L14" s="35"/>
      <c r="M14" s="75">
        <f t="shared" si="0"/>
        <v>99.962221096044772</v>
      </c>
      <c r="N14" s="75">
        <f t="shared" si="1"/>
        <v>99.962221096044772</v>
      </c>
      <c r="P14" s="70"/>
      <c r="Q14" s="70"/>
    </row>
    <row r="15" spans="1:17" s="24" customFormat="1" ht="12.75">
      <c r="A15" s="92"/>
      <c r="B15" s="74"/>
      <c r="C15" s="74"/>
      <c r="D15" s="73"/>
      <c r="E15" s="74" t="s">
        <v>163</v>
      </c>
      <c r="F15" s="73"/>
      <c r="G15" s="73"/>
      <c r="H15" s="82">
        <v>1912</v>
      </c>
      <c r="I15" s="82">
        <v>2202.2427435600002</v>
      </c>
      <c r="J15" s="82">
        <v>2202.2427435600002</v>
      </c>
      <c r="K15" s="82">
        <v>2201.7569374900004</v>
      </c>
      <c r="L15" s="32"/>
      <c r="M15" s="71">
        <f t="shared" si="0"/>
        <v>99.977940394108671</v>
      </c>
      <c r="N15" s="71">
        <f t="shared" si="1"/>
        <v>99.977940394108671</v>
      </c>
      <c r="P15" s="70"/>
      <c r="Q15" s="70"/>
    </row>
    <row r="16" spans="1:17" s="24" customFormat="1" ht="12.75">
      <c r="A16" s="92"/>
      <c r="B16" s="74"/>
      <c r="C16" s="74"/>
      <c r="D16" s="73"/>
      <c r="E16" s="74" t="s">
        <v>22</v>
      </c>
      <c r="F16" s="73"/>
      <c r="G16" s="73"/>
      <c r="H16" s="82">
        <v>10961.756868</v>
      </c>
      <c r="I16" s="82">
        <v>7464.3027129999991</v>
      </c>
      <c r="J16" s="82">
        <v>7464.3027129999991</v>
      </c>
      <c r="K16" s="82">
        <v>7460.4435004299994</v>
      </c>
      <c r="L16" s="32"/>
      <c r="M16" s="71">
        <f t="shared" si="0"/>
        <v>99.948297748384746</v>
      </c>
      <c r="N16" s="71">
        <f t="shared" si="1"/>
        <v>99.948297748384746</v>
      </c>
      <c r="P16" s="70"/>
      <c r="Q16" s="70"/>
    </row>
    <row r="17" spans="1:17" s="24" customFormat="1" ht="12.75">
      <c r="A17" s="92"/>
      <c r="B17" s="74"/>
      <c r="C17" s="74"/>
      <c r="D17" s="73"/>
      <c r="E17" s="74" t="s">
        <v>23</v>
      </c>
      <c r="F17" s="73"/>
      <c r="G17" s="73"/>
      <c r="H17" s="82">
        <v>13500</v>
      </c>
      <c r="I17" s="82">
        <v>13457.666324529999</v>
      </c>
      <c r="J17" s="82">
        <v>13457.666324529999</v>
      </c>
      <c r="K17" s="82">
        <v>13455.843989120001</v>
      </c>
      <c r="L17" s="32"/>
      <c r="M17" s="71">
        <f t="shared" si="0"/>
        <v>99.986458756176205</v>
      </c>
      <c r="N17" s="71">
        <f t="shared" si="1"/>
        <v>99.986458756176205</v>
      </c>
      <c r="P17" s="70"/>
      <c r="Q17" s="70"/>
    </row>
    <row r="18" spans="1:17" s="24" customFormat="1" ht="12.75">
      <c r="A18" s="92"/>
      <c r="B18" s="74"/>
      <c r="C18" s="74"/>
      <c r="D18" s="73"/>
      <c r="E18" s="74" t="s">
        <v>24</v>
      </c>
      <c r="F18" s="73"/>
      <c r="G18" s="73"/>
      <c r="H18" s="82">
        <v>1428.468891</v>
      </c>
      <c r="I18" s="82">
        <v>1872.6407053399998</v>
      </c>
      <c r="J18" s="82">
        <v>1872.6407053399998</v>
      </c>
      <c r="K18" s="82">
        <v>1872.4487051999999</v>
      </c>
      <c r="L18" s="32"/>
      <c r="M18" s="71">
        <f t="shared" si="0"/>
        <v>99.989747091395998</v>
      </c>
      <c r="N18" s="71">
        <f t="shared" si="1"/>
        <v>99.989747091395998</v>
      </c>
      <c r="P18" s="70"/>
      <c r="Q18" s="70"/>
    </row>
    <row r="19" spans="1:17" s="24" customFormat="1" ht="12.75">
      <c r="A19" s="92"/>
      <c r="B19" s="74"/>
      <c r="C19" s="74"/>
      <c r="D19" s="73"/>
      <c r="E19" s="74" t="s">
        <v>162</v>
      </c>
      <c r="F19" s="73"/>
      <c r="G19" s="73"/>
      <c r="H19" s="82">
        <v>3223.1431630000002</v>
      </c>
      <c r="I19" s="82">
        <v>3762.0439412399996</v>
      </c>
      <c r="J19" s="82">
        <v>3762.0439412399996</v>
      </c>
      <c r="K19" s="82">
        <v>3757.5384995699992</v>
      </c>
      <c r="L19" s="32"/>
      <c r="M19" s="71">
        <f t="shared" si="0"/>
        <v>99.880239525630969</v>
      </c>
      <c r="N19" s="71">
        <f t="shared" si="1"/>
        <v>99.880239525630969</v>
      </c>
      <c r="P19" s="70"/>
      <c r="Q19" s="70"/>
    </row>
    <row r="20" spans="1:17" s="24" customFormat="1" ht="12.75">
      <c r="A20" s="92"/>
      <c r="B20" s="77" t="s">
        <v>161</v>
      </c>
      <c r="C20" s="77"/>
      <c r="D20" s="77"/>
      <c r="E20" s="77"/>
      <c r="F20" s="77"/>
      <c r="G20" s="77"/>
      <c r="H20" s="84">
        <f>+H21</f>
        <v>2035.7579020000005</v>
      </c>
      <c r="I20" s="84">
        <f>+I21</f>
        <v>3248.2222409099968</v>
      </c>
      <c r="J20" s="84">
        <f>+J21</f>
        <v>3248.2222409099968</v>
      </c>
      <c r="K20" s="84">
        <f>+K21</f>
        <v>3234.675966569996</v>
      </c>
      <c r="L20" s="84"/>
      <c r="M20" s="75">
        <f t="shared" si="0"/>
        <v>99.582963438603699</v>
      </c>
      <c r="N20" s="75">
        <f t="shared" si="1"/>
        <v>99.582963438603699</v>
      </c>
      <c r="P20" s="70"/>
      <c r="Q20" s="70"/>
    </row>
    <row r="21" spans="1:17" s="24" customFormat="1" ht="12.75">
      <c r="A21" s="94"/>
      <c r="B21" s="78"/>
      <c r="C21" s="78" t="s">
        <v>160</v>
      </c>
      <c r="D21" s="78"/>
      <c r="E21" s="78"/>
      <c r="F21" s="77"/>
      <c r="G21" s="77"/>
      <c r="H21" s="83">
        <f>+H22+H24</f>
        <v>2035.7579020000005</v>
      </c>
      <c r="I21" s="83">
        <f>+I22+I24</f>
        <v>3248.2222409099968</v>
      </c>
      <c r="J21" s="83">
        <f>+J22+J24</f>
        <v>3248.2222409099968</v>
      </c>
      <c r="K21" s="83">
        <f>+K22+K24</f>
        <v>3234.675966569996</v>
      </c>
      <c r="L21" s="83"/>
      <c r="M21" s="75">
        <f t="shared" si="0"/>
        <v>99.582963438603699</v>
      </c>
      <c r="N21" s="75">
        <f t="shared" si="1"/>
        <v>99.582963438603699</v>
      </c>
      <c r="P21" s="70"/>
      <c r="Q21" s="70"/>
    </row>
    <row r="22" spans="1:17" s="24" customFormat="1" ht="12.75">
      <c r="A22" s="92"/>
      <c r="B22" s="78"/>
      <c r="C22" s="78"/>
      <c r="D22" s="77" t="s">
        <v>104</v>
      </c>
      <c r="E22" s="77"/>
      <c r="F22" s="77"/>
      <c r="G22" s="77"/>
      <c r="H22" s="83">
        <f>SUM(H23:H23)</f>
        <v>119.519034</v>
      </c>
      <c r="I22" s="83">
        <f>SUM(I23:I23)</f>
        <v>72.692046260000012</v>
      </c>
      <c r="J22" s="83">
        <f>SUM(J23:J23)</f>
        <v>72.692046260000012</v>
      </c>
      <c r="K22" s="83">
        <f>SUM(K23:K23)</f>
        <v>68.982966600000026</v>
      </c>
      <c r="L22" s="83"/>
      <c r="M22" s="75">
        <f t="shared" si="0"/>
        <v>94.897544021895328</v>
      </c>
      <c r="N22" s="75">
        <f t="shared" si="1"/>
        <v>94.897544021895328</v>
      </c>
      <c r="P22" s="70"/>
      <c r="Q22" s="70"/>
    </row>
    <row r="23" spans="1:17" s="24" customFormat="1" ht="12.75">
      <c r="A23" s="92"/>
      <c r="B23" s="78"/>
      <c r="C23" s="78"/>
      <c r="D23" s="78"/>
      <c r="E23" s="74" t="s">
        <v>24</v>
      </c>
      <c r="F23" s="77"/>
      <c r="G23" s="77"/>
      <c r="H23" s="82">
        <v>119.519034</v>
      </c>
      <c r="I23" s="82">
        <v>72.692046260000012</v>
      </c>
      <c r="J23" s="82">
        <v>72.692046260000012</v>
      </c>
      <c r="K23" s="82">
        <v>68.982966600000026</v>
      </c>
      <c r="L23" s="35"/>
      <c r="M23" s="71">
        <f t="shared" si="0"/>
        <v>94.897544021895328</v>
      </c>
      <c r="N23" s="71">
        <f t="shared" si="1"/>
        <v>94.897544021895328</v>
      </c>
      <c r="P23" s="70"/>
      <c r="Q23" s="70"/>
    </row>
    <row r="24" spans="1:17" s="24" customFormat="1" ht="12.75">
      <c r="A24" s="92"/>
      <c r="B24" s="78"/>
      <c r="C24" s="78"/>
      <c r="D24" s="78" t="s">
        <v>124</v>
      </c>
      <c r="E24" s="78"/>
      <c r="F24" s="77"/>
      <c r="G24" s="77"/>
      <c r="H24" s="83">
        <f>+H25+H26</f>
        <v>1916.2388680000006</v>
      </c>
      <c r="I24" s="83">
        <f>+I25+I26</f>
        <v>3175.5301946499967</v>
      </c>
      <c r="J24" s="83">
        <f>+J25+J26</f>
        <v>3175.5301946499967</v>
      </c>
      <c r="K24" s="83">
        <f>+K25+K26</f>
        <v>3165.692999969996</v>
      </c>
      <c r="L24" s="35"/>
      <c r="M24" s="75">
        <f t="shared" si="0"/>
        <v>99.690218827187536</v>
      </c>
      <c r="N24" s="75">
        <f t="shared" si="1"/>
        <v>99.690218827187536</v>
      </c>
      <c r="P24" s="70"/>
      <c r="Q24" s="70"/>
    </row>
    <row r="25" spans="1:17" s="24" customFormat="1" ht="12.75">
      <c r="A25" s="94"/>
      <c r="B25" s="74"/>
      <c r="C25" s="74"/>
      <c r="D25" s="74"/>
      <c r="E25" s="78" t="s">
        <v>159</v>
      </c>
      <c r="F25" s="73"/>
      <c r="G25" s="73"/>
      <c r="H25" s="83">
        <v>1515.3486530000007</v>
      </c>
      <c r="I25" s="76">
        <v>2767.6153639299969</v>
      </c>
      <c r="J25" s="76">
        <v>2767.6153639299969</v>
      </c>
      <c r="K25" s="76">
        <v>2762.9388726699958</v>
      </c>
      <c r="L25" s="35"/>
      <c r="M25" s="75">
        <f t="shared" si="0"/>
        <v>99.831028136317315</v>
      </c>
      <c r="N25" s="75">
        <f t="shared" si="1"/>
        <v>99.831028136317315</v>
      </c>
      <c r="P25" s="70"/>
      <c r="Q25" s="70"/>
    </row>
    <row r="26" spans="1:17" s="24" customFormat="1" ht="12.75">
      <c r="A26" s="92"/>
      <c r="B26" s="78"/>
      <c r="C26" s="78"/>
      <c r="D26" s="78"/>
      <c r="E26" s="78" t="s">
        <v>158</v>
      </c>
      <c r="F26" s="77"/>
      <c r="G26" s="77"/>
      <c r="H26" s="76">
        <f>SUM(H27:H29)</f>
        <v>400.89021499999996</v>
      </c>
      <c r="I26" s="76">
        <f>SUM(I27:I29)</f>
        <v>407.91483071999994</v>
      </c>
      <c r="J26" s="76">
        <f>SUM(J27:J29)</f>
        <v>407.91483071999994</v>
      </c>
      <c r="K26" s="76">
        <f>SUM(K27:K29)</f>
        <v>402.75412730000005</v>
      </c>
      <c r="L26" s="35"/>
      <c r="M26" s="75">
        <f t="shared" si="0"/>
        <v>98.734857614543984</v>
      </c>
      <c r="N26" s="75">
        <f t="shared" si="1"/>
        <v>98.734857614543984</v>
      </c>
      <c r="P26" s="70"/>
      <c r="Q26" s="70"/>
    </row>
    <row r="27" spans="1:17" s="24" customFormat="1" ht="12.75">
      <c r="A27" s="92"/>
      <c r="B27" s="74"/>
      <c r="C27" s="74"/>
      <c r="D27" s="73"/>
      <c r="E27" s="73"/>
      <c r="F27" s="73" t="s">
        <v>157</v>
      </c>
      <c r="G27" s="73"/>
      <c r="H27" s="82">
        <v>142.22106199999999</v>
      </c>
      <c r="I27" s="82">
        <v>145.10502364999999</v>
      </c>
      <c r="J27" s="82">
        <v>145.10502364999999</v>
      </c>
      <c r="K27" s="82">
        <v>143.96823865000002</v>
      </c>
      <c r="L27" s="35"/>
      <c r="M27" s="71">
        <f t="shared" si="0"/>
        <v>99.216577778353184</v>
      </c>
      <c r="N27" s="71">
        <f t="shared" si="1"/>
        <v>99.216577778353184</v>
      </c>
      <c r="P27" s="70"/>
      <c r="Q27" s="70"/>
    </row>
    <row r="28" spans="1:17" s="24" customFormat="1" ht="12.75">
      <c r="A28" s="92"/>
      <c r="B28" s="74"/>
      <c r="C28" s="74"/>
      <c r="D28" s="74"/>
      <c r="E28" s="74"/>
      <c r="F28" s="73" t="s">
        <v>156</v>
      </c>
      <c r="G28" s="73"/>
      <c r="H28" s="82">
        <v>206.25439079999998</v>
      </c>
      <c r="I28" s="82">
        <v>210.77688221999992</v>
      </c>
      <c r="J28" s="82">
        <v>210.77688221999992</v>
      </c>
      <c r="K28" s="82">
        <v>206.86638510000003</v>
      </c>
      <c r="L28" s="35"/>
      <c r="M28" s="71">
        <f t="shared" si="0"/>
        <v>98.144722002331221</v>
      </c>
      <c r="N28" s="71">
        <f t="shared" si="1"/>
        <v>98.144722002331221</v>
      </c>
      <c r="P28" s="70"/>
      <c r="Q28" s="70"/>
    </row>
    <row r="29" spans="1:17" s="24" customFormat="1" ht="12.75">
      <c r="A29" s="94"/>
      <c r="B29" s="74"/>
      <c r="C29" s="74"/>
      <c r="D29" s="74"/>
      <c r="E29" s="74"/>
      <c r="F29" s="73" t="s">
        <v>155</v>
      </c>
      <c r="G29" s="73"/>
      <c r="H29" s="82">
        <v>52.414762200000006</v>
      </c>
      <c r="I29" s="82">
        <v>52.032924850000001</v>
      </c>
      <c r="J29" s="82">
        <v>52.032924850000001</v>
      </c>
      <c r="K29" s="82">
        <v>51.919503549999995</v>
      </c>
      <c r="L29" s="35"/>
      <c r="M29" s="71">
        <f t="shared" si="0"/>
        <v>99.782020133738442</v>
      </c>
      <c r="N29" s="71">
        <f t="shared" si="1"/>
        <v>99.782020133738442</v>
      </c>
      <c r="P29" s="70"/>
      <c r="Q29" s="70"/>
    </row>
    <row r="30" spans="1:17" s="24" customFormat="1" ht="12.75">
      <c r="A30" s="92"/>
      <c r="B30" s="77" t="s">
        <v>154</v>
      </c>
      <c r="C30" s="77"/>
      <c r="D30" s="77"/>
      <c r="E30" s="77"/>
      <c r="F30" s="77"/>
      <c r="G30" s="77"/>
      <c r="H30" s="84">
        <f>+H31</f>
        <v>52907.240160210007</v>
      </c>
      <c r="I30" s="84">
        <f>+I31</f>
        <v>56591.188914260019</v>
      </c>
      <c r="J30" s="84">
        <f>+J31</f>
        <v>56591.188914260019</v>
      </c>
      <c r="K30" s="84">
        <f>+K31</f>
        <v>56467.27179429002</v>
      </c>
      <c r="L30" s="35"/>
      <c r="M30" s="75">
        <f t="shared" si="0"/>
        <v>99.781031071537058</v>
      </c>
      <c r="N30" s="75">
        <f t="shared" si="1"/>
        <v>99.781031071537058</v>
      </c>
      <c r="P30" s="70"/>
      <c r="Q30" s="70"/>
    </row>
    <row r="31" spans="1:17" s="24" customFormat="1" ht="12.75">
      <c r="A31" s="92"/>
      <c r="B31" s="78"/>
      <c r="C31" s="78" t="s">
        <v>153</v>
      </c>
      <c r="D31" s="78"/>
      <c r="E31" s="78"/>
      <c r="F31" s="77"/>
      <c r="G31" s="77"/>
      <c r="H31" s="90">
        <f>+H32+H38</f>
        <v>52907.240160210007</v>
      </c>
      <c r="I31" s="90">
        <f>+I32+I38</f>
        <v>56591.188914260019</v>
      </c>
      <c r="J31" s="90">
        <f>+J32+J38</f>
        <v>56591.188914260019</v>
      </c>
      <c r="K31" s="90">
        <f>+K32+K38</f>
        <v>56467.27179429002</v>
      </c>
      <c r="L31" s="35"/>
      <c r="M31" s="75">
        <f t="shared" si="0"/>
        <v>99.781031071537058</v>
      </c>
      <c r="N31" s="75">
        <f t="shared" si="1"/>
        <v>99.781031071537058</v>
      </c>
      <c r="P31" s="70"/>
      <c r="Q31" s="70"/>
    </row>
    <row r="32" spans="1:17" s="24" customFormat="1" ht="12.75">
      <c r="A32" s="92"/>
      <c r="B32" s="78"/>
      <c r="C32" s="78"/>
      <c r="D32" s="78" t="s">
        <v>104</v>
      </c>
      <c r="E32" s="78"/>
      <c r="F32" s="77"/>
      <c r="G32" s="77"/>
      <c r="H32" s="90">
        <f>SUM(H33:H37)</f>
        <v>6416.8019119999999</v>
      </c>
      <c r="I32" s="90">
        <f>SUM(I33:I37)</f>
        <v>6433.3404954000007</v>
      </c>
      <c r="J32" s="90">
        <f>SUM(J33:J37)</f>
        <v>6433.3404954000007</v>
      </c>
      <c r="K32" s="90">
        <f>SUM(K33:K37)</f>
        <v>6412.9272568300003</v>
      </c>
      <c r="L32" s="35"/>
      <c r="M32" s="75">
        <f t="shared" si="0"/>
        <v>99.682696126769656</v>
      </c>
      <c r="N32" s="75">
        <f t="shared" si="1"/>
        <v>99.682696126769656</v>
      </c>
      <c r="P32" s="70"/>
      <c r="Q32" s="70"/>
    </row>
    <row r="33" spans="1:17" s="24" customFormat="1" ht="12.75">
      <c r="A33" s="92"/>
      <c r="B33" s="74"/>
      <c r="C33" s="74"/>
      <c r="D33" s="74"/>
      <c r="E33" s="74" t="s">
        <v>152</v>
      </c>
      <c r="F33" s="73"/>
      <c r="G33" s="73"/>
      <c r="H33" s="82">
        <v>1479.002575</v>
      </c>
      <c r="I33" s="82">
        <v>1401.1171346700003</v>
      </c>
      <c r="J33" s="82">
        <v>1401.1171346700003</v>
      </c>
      <c r="K33" s="82">
        <v>1401.1171346700003</v>
      </c>
      <c r="L33" s="35"/>
      <c r="M33" s="71">
        <f t="shared" si="0"/>
        <v>100</v>
      </c>
      <c r="N33" s="71">
        <f t="shared" si="1"/>
        <v>100</v>
      </c>
      <c r="P33" s="70"/>
      <c r="Q33" s="70"/>
    </row>
    <row r="34" spans="1:17" s="24" customFormat="1" ht="12.75">
      <c r="A34" s="92"/>
      <c r="B34" s="74"/>
      <c r="C34" s="74"/>
      <c r="D34" s="74"/>
      <c r="E34" s="74" t="s">
        <v>151</v>
      </c>
      <c r="F34" s="73"/>
      <c r="G34" s="73"/>
      <c r="H34" s="82">
        <v>110.575638</v>
      </c>
      <c r="I34" s="82">
        <v>96.807800220000018</v>
      </c>
      <c r="J34" s="82">
        <v>96.807800220000018</v>
      </c>
      <c r="K34" s="82">
        <v>94.995159249999944</v>
      </c>
      <c r="L34" s="35"/>
      <c r="M34" s="71">
        <f t="shared" si="0"/>
        <v>98.12758789490023</v>
      </c>
      <c r="N34" s="71">
        <f t="shared" si="1"/>
        <v>98.12758789490023</v>
      </c>
      <c r="P34" s="70"/>
      <c r="Q34" s="70"/>
    </row>
    <row r="35" spans="1:17" s="24" customFormat="1" ht="12.75">
      <c r="A35" s="92"/>
      <c r="B35" s="74"/>
      <c r="C35" s="74"/>
      <c r="D35" s="74"/>
      <c r="E35" s="74" t="s">
        <v>150</v>
      </c>
      <c r="F35" s="73"/>
      <c r="G35" s="73"/>
      <c r="H35" s="82">
        <v>1302.8998939999999</v>
      </c>
      <c r="I35" s="82">
        <v>1321.9857097300001</v>
      </c>
      <c r="J35" s="82">
        <v>1321.9857097300001</v>
      </c>
      <c r="K35" s="82">
        <v>1303.6913544900003</v>
      </c>
      <c r="L35" s="35"/>
      <c r="M35" s="71">
        <f t="shared" si="0"/>
        <v>98.616145764258206</v>
      </c>
      <c r="N35" s="71">
        <f t="shared" si="1"/>
        <v>98.616145764258206</v>
      </c>
      <c r="P35" s="70"/>
      <c r="Q35" s="70"/>
    </row>
    <row r="36" spans="1:17" s="24" customFormat="1" ht="12.75">
      <c r="A36" s="94"/>
      <c r="B36" s="74"/>
      <c r="C36" s="74"/>
      <c r="D36" s="74"/>
      <c r="E36" s="74" t="s">
        <v>149</v>
      </c>
      <c r="F36" s="73"/>
      <c r="G36" s="73"/>
      <c r="H36" s="82">
        <v>455.47017799999998</v>
      </c>
      <c r="I36" s="82">
        <v>483.73949979999992</v>
      </c>
      <c r="J36" s="82">
        <v>483.73949979999992</v>
      </c>
      <c r="K36" s="82">
        <v>483.43325743999992</v>
      </c>
      <c r="L36" s="35"/>
      <c r="M36" s="71">
        <f t="shared" si="0"/>
        <v>99.936692711650252</v>
      </c>
      <c r="N36" s="71">
        <f t="shared" si="1"/>
        <v>99.936692711650252</v>
      </c>
      <c r="P36" s="70"/>
      <c r="Q36" s="70"/>
    </row>
    <row r="37" spans="1:17" s="24" customFormat="1" ht="12.75">
      <c r="A37" s="92"/>
      <c r="B37" s="74"/>
      <c r="C37" s="74"/>
      <c r="D37" s="74"/>
      <c r="E37" s="74" t="s">
        <v>148</v>
      </c>
      <c r="F37" s="73"/>
      <c r="G37" s="73"/>
      <c r="H37" s="82">
        <v>3068.853627</v>
      </c>
      <c r="I37" s="82">
        <v>3129.6903509800004</v>
      </c>
      <c r="J37" s="82">
        <v>3129.6903509800004</v>
      </c>
      <c r="K37" s="82">
        <v>3129.6903509800004</v>
      </c>
      <c r="L37" s="35"/>
      <c r="M37" s="71">
        <f t="shared" si="0"/>
        <v>100</v>
      </c>
      <c r="N37" s="71">
        <f t="shared" si="1"/>
        <v>100</v>
      </c>
      <c r="P37" s="70"/>
      <c r="Q37" s="70"/>
    </row>
    <row r="38" spans="1:17" s="24" customFormat="1" ht="12.75">
      <c r="A38" s="92"/>
      <c r="B38" s="78"/>
      <c r="C38" s="78"/>
      <c r="D38" s="78" t="s">
        <v>147</v>
      </c>
      <c r="E38" s="78"/>
      <c r="F38" s="77"/>
      <c r="G38" s="77"/>
      <c r="H38" s="90">
        <f>SUM(H39:H42)</f>
        <v>46490.438248210005</v>
      </c>
      <c r="I38" s="90">
        <f>SUM(I39:I42)</f>
        <v>50157.84841886002</v>
      </c>
      <c r="J38" s="90">
        <f>SUM(J39:J42)</f>
        <v>50157.84841886002</v>
      </c>
      <c r="K38" s="90">
        <f>SUM(K39:K42)</f>
        <v>50054.34453746002</v>
      </c>
      <c r="L38" s="35"/>
      <c r="M38" s="75">
        <f t="shared" si="0"/>
        <v>99.793643697521361</v>
      </c>
      <c r="N38" s="75">
        <f t="shared" si="1"/>
        <v>99.793643697521361</v>
      </c>
      <c r="P38" s="70"/>
      <c r="Q38" s="70"/>
    </row>
    <row r="39" spans="1:17" s="24" customFormat="1" ht="12.75">
      <c r="A39" s="92"/>
      <c r="B39" s="74"/>
      <c r="C39" s="74"/>
      <c r="D39" s="74"/>
      <c r="E39" s="74" t="s">
        <v>146</v>
      </c>
      <c r="F39" s="73"/>
      <c r="G39" s="73"/>
      <c r="H39" s="82">
        <v>15277.027273400005</v>
      </c>
      <c r="I39" s="82">
        <v>20277.02098116</v>
      </c>
      <c r="J39" s="82">
        <v>20277.02098116</v>
      </c>
      <c r="K39" s="82">
        <v>20192.71276568</v>
      </c>
      <c r="L39" s="35"/>
      <c r="M39" s="71">
        <f t="shared" si="0"/>
        <v>99.584217940306246</v>
      </c>
      <c r="N39" s="71">
        <f t="shared" si="1"/>
        <v>99.584217940306246</v>
      </c>
      <c r="P39" s="70"/>
      <c r="Q39" s="70"/>
    </row>
    <row r="40" spans="1:17" s="24" customFormat="1" ht="12.75">
      <c r="A40" s="92"/>
      <c r="B40" s="74"/>
      <c r="C40" s="74"/>
      <c r="D40" s="74"/>
      <c r="E40" s="74" t="s">
        <v>145</v>
      </c>
      <c r="F40" s="73"/>
      <c r="G40" s="73"/>
      <c r="H40" s="82">
        <v>20120.291023770002</v>
      </c>
      <c r="I40" s="82">
        <v>19763.690045950018</v>
      </c>
      <c r="J40" s="82">
        <v>19763.690045950018</v>
      </c>
      <c r="K40" s="82">
        <v>19752.390044990017</v>
      </c>
      <c r="L40" s="35"/>
      <c r="M40" s="71">
        <f t="shared" si="0"/>
        <v>99.942824437472311</v>
      </c>
      <c r="N40" s="71">
        <f t="shared" si="1"/>
        <v>99.942824437472311</v>
      </c>
      <c r="P40" s="70"/>
      <c r="Q40" s="70"/>
    </row>
    <row r="41" spans="1:17" s="24" customFormat="1" ht="12.75">
      <c r="A41" s="94"/>
      <c r="B41" s="74"/>
      <c r="C41" s="74"/>
      <c r="D41" s="74"/>
      <c r="E41" s="74" t="s">
        <v>144</v>
      </c>
      <c r="F41" s="73"/>
      <c r="G41" s="73"/>
      <c r="H41" s="82">
        <v>10055.105072</v>
      </c>
      <c r="I41" s="82">
        <v>8869.236777119997</v>
      </c>
      <c r="J41" s="82">
        <v>8869.236777119997</v>
      </c>
      <c r="K41" s="82">
        <v>8861.3411121599984</v>
      </c>
      <c r="L41" s="35"/>
      <c r="M41" s="71">
        <f t="shared" si="0"/>
        <v>99.910976951473813</v>
      </c>
      <c r="N41" s="71">
        <f t="shared" si="1"/>
        <v>99.910976951473813</v>
      </c>
      <c r="P41" s="70"/>
      <c r="Q41" s="70"/>
    </row>
    <row r="42" spans="1:17" s="24" customFormat="1" ht="12.75">
      <c r="A42" s="92"/>
      <c r="B42" s="74"/>
      <c r="C42" s="74"/>
      <c r="D42" s="73"/>
      <c r="E42" s="73" t="s">
        <v>143</v>
      </c>
      <c r="F42" s="73"/>
      <c r="G42" s="73"/>
      <c r="H42" s="82">
        <v>1038.0148790400001</v>
      </c>
      <c r="I42" s="82">
        <v>1247.9006146300003</v>
      </c>
      <c r="J42" s="82">
        <v>1247.9006146300003</v>
      </c>
      <c r="K42" s="82">
        <v>1247.9006146300003</v>
      </c>
      <c r="L42" s="35"/>
      <c r="M42" s="71">
        <f t="shared" si="0"/>
        <v>100</v>
      </c>
      <c r="N42" s="71">
        <f t="shared" si="1"/>
        <v>100</v>
      </c>
      <c r="P42" s="70"/>
      <c r="Q42" s="70"/>
    </row>
    <row r="43" spans="1:17" s="24" customFormat="1" ht="12.75">
      <c r="A43" s="92"/>
      <c r="B43" s="77" t="s">
        <v>142</v>
      </c>
      <c r="C43" s="77"/>
      <c r="D43" s="77"/>
      <c r="E43" s="77"/>
      <c r="F43" s="77"/>
      <c r="G43" s="77"/>
      <c r="H43" s="84">
        <f>+H44+H53+H57+H60</f>
        <v>117959.66050123688</v>
      </c>
      <c r="I43" s="84">
        <f>+I44+I53+I57+I60</f>
        <v>128419.33966793999</v>
      </c>
      <c r="J43" s="84">
        <f>+J44+J53+J57+J60</f>
        <v>128419.33966793999</v>
      </c>
      <c r="K43" s="84">
        <f>+K44+K53+K57+K60</f>
        <v>127946.54676321</v>
      </c>
      <c r="L43" s="35"/>
      <c r="M43" s="75">
        <f t="shared" ref="M43:M74" si="3">IFERROR(+K43/I43*100,"n.a")</f>
        <v>99.631836679776967</v>
      </c>
      <c r="N43" s="75">
        <f t="shared" ref="N43:N74" si="4">IFERROR(+K43/J43*100,"n.a.")</f>
        <v>99.631836679776967</v>
      </c>
      <c r="P43" s="70"/>
      <c r="Q43" s="70"/>
    </row>
    <row r="44" spans="1:17" s="24" customFormat="1" ht="12.75">
      <c r="A44" s="92"/>
      <c r="B44" s="78"/>
      <c r="C44" s="78" t="s">
        <v>141</v>
      </c>
      <c r="D44" s="78"/>
      <c r="E44" s="78"/>
      <c r="F44" s="77"/>
      <c r="G44" s="77"/>
      <c r="H44" s="76">
        <f>+H45+H51+H47</f>
        <v>112645.66433831687</v>
      </c>
      <c r="I44" s="76">
        <f>+I45+I51+I47</f>
        <v>118371.50023732</v>
      </c>
      <c r="J44" s="76">
        <f>+J45+J51+J47</f>
        <v>118371.50023732</v>
      </c>
      <c r="K44" s="76">
        <f>+K45+K51+K47</f>
        <v>117898.70733259001</v>
      </c>
      <c r="L44" s="35"/>
      <c r="M44" s="75">
        <f t="shared" si="3"/>
        <v>99.600585526260886</v>
      </c>
      <c r="N44" s="75">
        <f t="shared" si="4"/>
        <v>99.600585526260886</v>
      </c>
      <c r="P44" s="70"/>
      <c r="Q44" s="70"/>
    </row>
    <row r="45" spans="1:17" s="24" customFormat="1" ht="12.75">
      <c r="A45" s="92"/>
      <c r="B45" s="78"/>
      <c r="C45" s="78"/>
      <c r="D45" s="77" t="s">
        <v>140</v>
      </c>
      <c r="E45" s="77"/>
      <c r="F45" s="77"/>
      <c r="G45" s="77"/>
      <c r="H45" s="76">
        <f>+H46</f>
        <v>75</v>
      </c>
      <c r="I45" s="76">
        <f>+I46</f>
        <v>74.390217059999998</v>
      </c>
      <c r="J45" s="76">
        <f>+J46</f>
        <v>74.390217059999998</v>
      </c>
      <c r="K45" s="76">
        <f>+K46</f>
        <v>74.37547103</v>
      </c>
      <c r="L45" s="35"/>
      <c r="M45" s="75">
        <f t="shared" si="3"/>
        <v>99.980177460716234</v>
      </c>
      <c r="N45" s="75">
        <f t="shared" si="4"/>
        <v>99.980177460716234</v>
      </c>
      <c r="P45" s="70"/>
      <c r="Q45" s="70"/>
    </row>
    <row r="46" spans="1:17" s="24" customFormat="1" ht="12.75">
      <c r="A46" s="94"/>
      <c r="B46" s="74"/>
      <c r="C46" s="74"/>
      <c r="D46" s="74"/>
      <c r="E46" s="74" t="s">
        <v>139</v>
      </c>
      <c r="F46" s="73"/>
      <c r="G46" s="73"/>
      <c r="H46" s="82">
        <v>75</v>
      </c>
      <c r="I46" s="82">
        <v>74.390217059999998</v>
      </c>
      <c r="J46" s="82">
        <v>74.390217059999998</v>
      </c>
      <c r="K46" s="82">
        <v>74.37547103</v>
      </c>
      <c r="L46" s="35"/>
      <c r="M46" s="71">
        <f t="shared" si="3"/>
        <v>99.980177460716234</v>
      </c>
      <c r="N46" s="71">
        <f t="shared" si="4"/>
        <v>99.980177460716234</v>
      </c>
      <c r="P46" s="70"/>
      <c r="Q46" s="70"/>
    </row>
    <row r="47" spans="1:17" s="24" customFormat="1" ht="12.75">
      <c r="A47" s="92"/>
      <c r="B47" s="78"/>
      <c r="C47" s="78"/>
      <c r="D47" s="78" t="s">
        <v>130</v>
      </c>
      <c r="E47" s="78"/>
      <c r="F47" s="77"/>
      <c r="G47" s="77"/>
      <c r="H47" s="90">
        <f>+H48</f>
        <v>108936.77717931686</v>
      </c>
      <c r="I47" s="90">
        <f>+I48</f>
        <v>114366.80702884999</v>
      </c>
      <c r="J47" s="90">
        <f>+J48</f>
        <v>114366.80702884999</v>
      </c>
      <c r="K47" s="90">
        <f>+K48</f>
        <v>113982.40489267001</v>
      </c>
      <c r="L47" s="35"/>
      <c r="M47" s="75">
        <f t="shared" si="3"/>
        <v>99.66388662395461</v>
      </c>
      <c r="N47" s="75">
        <f t="shared" si="4"/>
        <v>99.66388662395461</v>
      </c>
      <c r="P47" s="70"/>
      <c r="Q47" s="70"/>
    </row>
    <row r="48" spans="1:17" s="24" customFormat="1" ht="12.75">
      <c r="A48" s="92"/>
      <c r="B48" s="78"/>
      <c r="C48" s="78"/>
      <c r="D48" s="78"/>
      <c r="E48" s="93" t="s">
        <v>138</v>
      </c>
      <c r="F48" s="93"/>
      <c r="G48" s="93"/>
      <c r="H48" s="90">
        <f>SUM(H49:H50)</f>
        <v>108936.77717931686</v>
      </c>
      <c r="I48" s="90">
        <f>SUM(I49:I50)</f>
        <v>114366.80702884999</v>
      </c>
      <c r="J48" s="90">
        <f>SUM(J49:J50)</f>
        <v>114366.80702884999</v>
      </c>
      <c r="K48" s="90">
        <f>SUM(K49:K50)</f>
        <v>113982.40489267001</v>
      </c>
      <c r="L48" s="35"/>
      <c r="M48" s="75">
        <f t="shared" si="3"/>
        <v>99.66388662395461</v>
      </c>
      <c r="N48" s="75">
        <f t="shared" si="4"/>
        <v>99.66388662395461</v>
      </c>
      <c r="P48" s="70"/>
      <c r="Q48" s="70"/>
    </row>
    <row r="49" spans="1:17" s="24" customFormat="1" ht="12.75">
      <c r="A49" s="92"/>
      <c r="B49" s="74"/>
      <c r="C49" s="74"/>
      <c r="D49" s="74"/>
      <c r="E49" s="74"/>
      <c r="F49" s="73" t="s">
        <v>64</v>
      </c>
      <c r="G49" s="73"/>
      <c r="H49" s="72">
        <v>80218.398678316866</v>
      </c>
      <c r="I49" s="72">
        <v>88078.645394199993</v>
      </c>
      <c r="J49" s="72">
        <v>88078.645394199993</v>
      </c>
      <c r="K49" s="72">
        <v>87802.894516519998</v>
      </c>
      <c r="L49" s="35"/>
      <c r="M49" s="71">
        <f t="shared" si="3"/>
        <v>99.686926522943381</v>
      </c>
      <c r="N49" s="71">
        <f t="shared" si="4"/>
        <v>99.686926522943381</v>
      </c>
      <c r="P49" s="70"/>
      <c r="Q49" s="70"/>
    </row>
    <row r="50" spans="1:17" s="24" customFormat="1" ht="12.75">
      <c r="A50" s="92"/>
      <c r="B50" s="74"/>
      <c r="C50" s="74"/>
      <c r="D50" s="74"/>
      <c r="E50" s="74"/>
      <c r="F50" s="73" t="s">
        <v>65</v>
      </c>
      <c r="G50" s="73"/>
      <c r="H50" s="72">
        <v>28718.378500999999</v>
      </c>
      <c r="I50" s="72">
        <v>26288.161634650001</v>
      </c>
      <c r="J50" s="72">
        <v>26288.161634650001</v>
      </c>
      <c r="K50" s="72">
        <v>26179.510376150003</v>
      </c>
      <c r="L50" s="35"/>
      <c r="M50" s="71">
        <f t="shared" si="3"/>
        <v>99.586691302305496</v>
      </c>
      <c r="N50" s="71">
        <f t="shared" si="4"/>
        <v>99.586691302305496</v>
      </c>
      <c r="P50" s="70"/>
      <c r="Q50" s="70"/>
    </row>
    <row r="51" spans="1:17" s="24" customFormat="1" ht="12.75">
      <c r="A51" s="38"/>
      <c r="B51" s="78"/>
      <c r="C51" s="78"/>
      <c r="D51" s="78" t="s">
        <v>137</v>
      </c>
      <c r="E51" s="78"/>
      <c r="F51" s="77"/>
      <c r="G51" s="77"/>
      <c r="H51" s="90">
        <f>+H52</f>
        <v>3633.8871589999999</v>
      </c>
      <c r="I51" s="90">
        <f>+I52</f>
        <v>3930.302991410003</v>
      </c>
      <c r="J51" s="90">
        <f>+J52</f>
        <v>3930.302991410003</v>
      </c>
      <c r="K51" s="90">
        <f>+K52</f>
        <v>3841.9269688900022</v>
      </c>
      <c r="L51" s="35"/>
      <c r="M51" s="75">
        <f t="shared" si="3"/>
        <v>97.751419605227539</v>
      </c>
      <c r="N51" s="75">
        <f t="shared" si="4"/>
        <v>97.751419605227539</v>
      </c>
      <c r="P51" s="70"/>
      <c r="Q51" s="70"/>
    </row>
    <row r="52" spans="1:17" s="24" customFormat="1" ht="12.75">
      <c r="A52" s="38"/>
      <c r="B52" s="74"/>
      <c r="C52" s="74"/>
      <c r="D52" s="74"/>
      <c r="E52" s="74" t="s">
        <v>136</v>
      </c>
      <c r="F52" s="73"/>
      <c r="G52" s="73"/>
      <c r="H52" s="72">
        <v>3633.8871589999999</v>
      </c>
      <c r="I52" s="72">
        <v>3930.302991410003</v>
      </c>
      <c r="J52" s="72">
        <v>3930.302991410003</v>
      </c>
      <c r="K52" s="72">
        <v>3841.9269688900022</v>
      </c>
      <c r="L52" s="35"/>
      <c r="M52" s="71">
        <f t="shared" si="3"/>
        <v>97.751419605227539</v>
      </c>
      <c r="N52" s="71">
        <f t="shared" si="4"/>
        <v>97.751419605227539</v>
      </c>
      <c r="P52" s="70"/>
      <c r="Q52" s="70"/>
    </row>
    <row r="53" spans="1:17" s="24" customFormat="1" ht="12.75">
      <c r="A53" s="87"/>
      <c r="B53" s="78"/>
      <c r="C53" s="78" t="s">
        <v>135</v>
      </c>
      <c r="D53" s="78"/>
      <c r="E53" s="78"/>
      <c r="F53" s="77"/>
      <c r="G53" s="77"/>
      <c r="H53" s="76">
        <f>+H54</f>
        <v>3387.8860670000004</v>
      </c>
      <c r="I53" s="76">
        <f>+I54</f>
        <v>5492.2043969999995</v>
      </c>
      <c r="J53" s="76">
        <f>+J54</f>
        <v>5492.2043969999995</v>
      </c>
      <c r="K53" s="76">
        <f>+K54</f>
        <v>5492.2043969999995</v>
      </c>
      <c r="L53" s="35"/>
      <c r="M53" s="75">
        <f t="shared" si="3"/>
        <v>100</v>
      </c>
      <c r="N53" s="75">
        <f t="shared" si="4"/>
        <v>100</v>
      </c>
      <c r="P53" s="70"/>
      <c r="Q53" s="70"/>
    </row>
    <row r="54" spans="1:17" s="24" customFormat="1" ht="12.75">
      <c r="A54" s="38"/>
      <c r="B54" s="78"/>
      <c r="C54" s="78"/>
      <c r="D54" s="78" t="s">
        <v>104</v>
      </c>
      <c r="E54" s="77"/>
      <c r="F54" s="77"/>
      <c r="G54" s="77"/>
      <c r="H54" s="76">
        <f>SUM(H55:H56)</f>
        <v>3387.8860670000004</v>
      </c>
      <c r="I54" s="76">
        <f>SUM(I55:I56)</f>
        <v>5492.2043969999995</v>
      </c>
      <c r="J54" s="76">
        <f>SUM(J55:J56)</f>
        <v>5492.2043969999995</v>
      </c>
      <c r="K54" s="76">
        <f>SUM(K55:K56)</f>
        <v>5492.2043969999995</v>
      </c>
      <c r="L54" s="35"/>
      <c r="M54" s="75">
        <f t="shared" si="3"/>
        <v>100</v>
      </c>
      <c r="N54" s="75">
        <f t="shared" si="4"/>
        <v>100</v>
      </c>
      <c r="P54" s="70"/>
      <c r="Q54" s="70"/>
    </row>
    <row r="55" spans="1:17" s="24" customFormat="1" ht="12.75">
      <c r="A55" s="38"/>
      <c r="B55" s="78"/>
      <c r="C55" s="78"/>
      <c r="D55" s="78"/>
      <c r="E55" s="73" t="s">
        <v>20</v>
      </c>
      <c r="F55" s="77"/>
      <c r="G55" s="77"/>
      <c r="H55" s="72">
        <v>1240.7510119999999</v>
      </c>
      <c r="I55" s="72">
        <v>1240.7510119999999</v>
      </c>
      <c r="J55" s="72">
        <v>1240.7510119999999</v>
      </c>
      <c r="K55" s="72">
        <v>1240.7510119999999</v>
      </c>
      <c r="L55" s="35"/>
      <c r="M55" s="71">
        <f t="shared" si="3"/>
        <v>100</v>
      </c>
      <c r="N55" s="71">
        <f t="shared" si="4"/>
        <v>100</v>
      </c>
      <c r="P55" s="70"/>
      <c r="Q55" s="70"/>
    </row>
    <row r="56" spans="1:17" s="24" customFormat="1" ht="12.75">
      <c r="A56" s="87"/>
      <c r="B56" s="78"/>
      <c r="C56" s="78"/>
      <c r="D56" s="78"/>
      <c r="E56" s="73" t="s">
        <v>134</v>
      </c>
      <c r="F56" s="77"/>
      <c r="G56" s="77"/>
      <c r="H56" s="72">
        <v>2147.1350550000002</v>
      </c>
      <c r="I56" s="72">
        <v>4251.4533849999998</v>
      </c>
      <c r="J56" s="72">
        <v>4251.4533849999998</v>
      </c>
      <c r="K56" s="72">
        <v>4251.4533849999998</v>
      </c>
      <c r="L56" s="35"/>
      <c r="M56" s="71">
        <f t="shared" si="3"/>
        <v>100</v>
      </c>
      <c r="N56" s="71">
        <f t="shared" si="4"/>
        <v>100</v>
      </c>
      <c r="P56" s="70"/>
      <c r="Q56" s="70"/>
    </row>
    <row r="57" spans="1:17" s="24" customFormat="1" ht="12.75">
      <c r="A57" s="38"/>
      <c r="B57" s="78"/>
      <c r="C57" s="78" t="s">
        <v>133</v>
      </c>
      <c r="D57" s="78"/>
      <c r="E57" s="78"/>
      <c r="F57" s="77"/>
      <c r="G57" s="77"/>
      <c r="H57" s="76">
        <f t="shared" ref="H57:K58" si="5">+H58</f>
        <v>1768.8961710000001</v>
      </c>
      <c r="I57" s="76">
        <f t="shared" si="5"/>
        <v>4403.296171</v>
      </c>
      <c r="J57" s="76">
        <f t="shared" si="5"/>
        <v>4403.296171</v>
      </c>
      <c r="K57" s="76">
        <f t="shared" si="5"/>
        <v>4403.296171</v>
      </c>
      <c r="L57" s="35"/>
      <c r="M57" s="75">
        <f t="shared" si="3"/>
        <v>100</v>
      </c>
      <c r="N57" s="75">
        <f t="shared" si="4"/>
        <v>100</v>
      </c>
      <c r="P57" s="70"/>
      <c r="Q57" s="70"/>
    </row>
    <row r="58" spans="1:17" s="24" customFormat="1" ht="12.75">
      <c r="A58" s="38"/>
      <c r="B58" s="78"/>
      <c r="C58" s="78"/>
      <c r="D58" s="78" t="s">
        <v>104</v>
      </c>
      <c r="E58" s="78"/>
      <c r="F58" s="77"/>
      <c r="G58" s="77"/>
      <c r="H58" s="76">
        <f t="shared" si="5"/>
        <v>1768.8961710000001</v>
      </c>
      <c r="I58" s="76">
        <f t="shared" si="5"/>
        <v>4403.296171</v>
      </c>
      <c r="J58" s="76">
        <f t="shared" si="5"/>
        <v>4403.296171</v>
      </c>
      <c r="K58" s="76">
        <f t="shared" si="5"/>
        <v>4403.296171</v>
      </c>
      <c r="L58" s="35"/>
      <c r="M58" s="75">
        <f t="shared" si="3"/>
        <v>100</v>
      </c>
      <c r="N58" s="75">
        <f t="shared" si="4"/>
        <v>100</v>
      </c>
      <c r="P58" s="70"/>
      <c r="Q58" s="70"/>
    </row>
    <row r="59" spans="1:17" s="24" customFormat="1" ht="12.75">
      <c r="A59" s="87"/>
      <c r="B59" s="74"/>
      <c r="C59" s="74"/>
      <c r="D59" s="74"/>
      <c r="E59" s="73" t="s">
        <v>132</v>
      </c>
      <c r="F59" s="73"/>
      <c r="G59" s="73"/>
      <c r="H59" s="72">
        <v>1768.8961710000001</v>
      </c>
      <c r="I59" s="72">
        <v>4403.296171</v>
      </c>
      <c r="J59" s="72">
        <v>4403.296171</v>
      </c>
      <c r="K59" s="72">
        <v>4403.296171</v>
      </c>
      <c r="L59" s="35"/>
      <c r="M59" s="71">
        <f t="shared" si="3"/>
        <v>100</v>
      </c>
      <c r="N59" s="71">
        <f t="shared" si="4"/>
        <v>100</v>
      </c>
      <c r="P59" s="70"/>
      <c r="Q59" s="70"/>
    </row>
    <row r="60" spans="1:17" s="24" customFormat="1" ht="12.75">
      <c r="A60" s="38"/>
      <c r="B60" s="78"/>
      <c r="C60" s="78" t="s">
        <v>131</v>
      </c>
      <c r="D60" s="78"/>
      <c r="E60" s="78"/>
      <c r="F60" s="77"/>
      <c r="G60" s="77"/>
      <c r="H60" s="76">
        <f t="shared" ref="H60:K61" si="6">+H61</f>
        <v>157.21392492001306</v>
      </c>
      <c r="I60" s="76">
        <f t="shared" si="6"/>
        <v>152.33886261999999</v>
      </c>
      <c r="J60" s="76">
        <f t="shared" si="6"/>
        <v>152.33886261999999</v>
      </c>
      <c r="K60" s="76">
        <f t="shared" si="6"/>
        <v>152.33886261999999</v>
      </c>
      <c r="L60" s="35"/>
      <c r="M60" s="75">
        <f t="shared" si="3"/>
        <v>100</v>
      </c>
      <c r="N60" s="75">
        <f t="shared" si="4"/>
        <v>100</v>
      </c>
      <c r="P60" s="70"/>
      <c r="Q60" s="70"/>
    </row>
    <row r="61" spans="1:17" s="24" customFormat="1" ht="12.75">
      <c r="A61" s="38"/>
      <c r="B61" s="78"/>
      <c r="C61" s="78"/>
      <c r="D61" s="78" t="s">
        <v>130</v>
      </c>
      <c r="E61" s="78"/>
      <c r="F61" s="77"/>
      <c r="G61" s="77"/>
      <c r="H61" s="76">
        <f t="shared" si="6"/>
        <v>157.21392492001306</v>
      </c>
      <c r="I61" s="76">
        <f t="shared" si="6"/>
        <v>152.33886261999999</v>
      </c>
      <c r="J61" s="76">
        <f t="shared" si="6"/>
        <v>152.33886261999999</v>
      </c>
      <c r="K61" s="76">
        <f t="shared" si="6"/>
        <v>152.33886261999999</v>
      </c>
      <c r="L61" s="35"/>
      <c r="M61" s="75">
        <f t="shared" si="3"/>
        <v>100</v>
      </c>
      <c r="N61" s="75">
        <f t="shared" si="4"/>
        <v>100</v>
      </c>
      <c r="P61" s="70"/>
      <c r="Q61" s="70"/>
    </row>
    <row r="62" spans="1:17" s="24" customFormat="1" ht="12.75">
      <c r="A62" s="38"/>
      <c r="B62" s="74"/>
      <c r="C62" s="74"/>
      <c r="D62" s="74"/>
      <c r="E62" s="73" t="s">
        <v>129</v>
      </c>
      <c r="F62" s="73"/>
      <c r="G62" s="73"/>
      <c r="H62" s="72">
        <v>157.21392492001306</v>
      </c>
      <c r="I62" s="72">
        <v>152.33886261999999</v>
      </c>
      <c r="J62" s="72">
        <v>152.33886261999999</v>
      </c>
      <c r="K62" s="72">
        <v>152.33886261999999</v>
      </c>
      <c r="L62" s="35"/>
      <c r="M62" s="71">
        <f t="shared" si="3"/>
        <v>100</v>
      </c>
      <c r="N62" s="71">
        <f t="shared" si="4"/>
        <v>100</v>
      </c>
      <c r="P62" s="70"/>
      <c r="Q62" s="70"/>
    </row>
    <row r="63" spans="1:17" s="24" customFormat="1" ht="12.75">
      <c r="A63" s="38"/>
      <c r="B63" s="77" t="s">
        <v>126</v>
      </c>
      <c r="C63" s="77"/>
      <c r="D63" s="77"/>
      <c r="E63" s="77"/>
      <c r="F63" s="77"/>
      <c r="G63" s="77"/>
      <c r="H63" s="84">
        <f>+H64</f>
        <v>66496.430114697621</v>
      </c>
      <c r="I63" s="84">
        <f>+I64</f>
        <v>64080.975351910012</v>
      </c>
      <c r="J63" s="84">
        <f>+J64</f>
        <v>64080.975351910012</v>
      </c>
      <c r="K63" s="84">
        <f>+K64</f>
        <v>63977.352304520013</v>
      </c>
      <c r="L63" s="35"/>
      <c r="M63" s="75">
        <f t="shared" si="3"/>
        <v>99.838293585856121</v>
      </c>
      <c r="N63" s="75">
        <f t="shared" si="4"/>
        <v>99.838293585856121</v>
      </c>
      <c r="P63" s="70"/>
      <c r="Q63" s="70"/>
    </row>
    <row r="64" spans="1:17" s="24" customFormat="1" ht="12.75">
      <c r="A64" s="38"/>
      <c r="B64" s="78"/>
      <c r="C64" s="78" t="s">
        <v>128</v>
      </c>
      <c r="D64" s="78"/>
      <c r="E64" s="78"/>
      <c r="F64" s="77"/>
      <c r="G64" s="77"/>
      <c r="H64" s="83">
        <f>+H65+H68+H72</f>
        <v>66496.430114697621</v>
      </c>
      <c r="I64" s="83">
        <f>+I65+I68+I72</f>
        <v>64080.975351910012</v>
      </c>
      <c r="J64" s="83">
        <f>+J65+J68+J72</f>
        <v>64080.975351910012</v>
      </c>
      <c r="K64" s="83">
        <f>+K65+K68+K72</f>
        <v>63977.352304520013</v>
      </c>
      <c r="L64" s="35"/>
      <c r="M64" s="75">
        <f t="shared" si="3"/>
        <v>99.838293585856121</v>
      </c>
      <c r="N64" s="75">
        <f t="shared" si="4"/>
        <v>99.838293585856121</v>
      </c>
      <c r="P64" s="70"/>
      <c r="Q64" s="70"/>
    </row>
    <row r="65" spans="1:17" s="24" customFormat="1" ht="12.75">
      <c r="A65" s="38"/>
      <c r="B65" s="78"/>
      <c r="C65" s="78"/>
      <c r="D65" s="77" t="s">
        <v>127</v>
      </c>
      <c r="E65" s="77"/>
      <c r="F65" s="77"/>
      <c r="G65" s="77"/>
      <c r="H65" s="76">
        <f>+H66</f>
        <v>4592.989779345</v>
      </c>
      <c r="I65" s="76">
        <f>+I66</f>
        <v>3673.5222350299996</v>
      </c>
      <c r="J65" s="76">
        <f>+J66</f>
        <v>3673.5222350299996</v>
      </c>
      <c r="K65" s="76">
        <f>+K66</f>
        <v>3610.9827881500005</v>
      </c>
      <c r="L65" s="35"/>
      <c r="M65" s="75">
        <f t="shared" si="3"/>
        <v>98.297561770999096</v>
      </c>
      <c r="N65" s="75">
        <f t="shared" si="4"/>
        <v>98.297561770999096</v>
      </c>
      <c r="P65" s="70"/>
      <c r="Q65" s="70"/>
    </row>
    <row r="66" spans="1:17" s="24" customFormat="1" ht="12.75">
      <c r="A66" s="38"/>
      <c r="B66" s="78"/>
      <c r="C66" s="78"/>
      <c r="D66" s="78"/>
      <c r="E66" s="78" t="s">
        <v>126</v>
      </c>
      <c r="F66" s="77"/>
      <c r="G66" s="77"/>
      <c r="H66" s="76">
        <f>SUM(H67:H67)</f>
        <v>4592.989779345</v>
      </c>
      <c r="I66" s="76">
        <f>SUM(I67:I67)</f>
        <v>3673.5222350299996</v>
      </c>
      <c r="J66" s="76">
        <f>SUM(J67:J67)</f>
        <v>3673.5222350299996</v>
      </c>
      <c r="K66" s="76">
        <f>SUM(K67:K67)</f>
        <v>3610.9827881500005</v>
      </c>
      <c r="L66" s="35"/>
      <c r="M66" s="75">
        <f t="shared" si="3"/>
        <v>98.297561770999096</v>
      </c>
      <c r="N66" s="75">
        <f t="shared" si="4"/>
        <v>98.297561770999096</v>
      </c>
      <c r="P66" s="70"/>
      <c r="Q66" s="70"/>
    </row>
    <row r="67" spans="1:17" s="24" customFormat="1" ht="12.75">
      <c r="A67" s="87"/>
      <c r="B67" s="74"/>
      <c r="C67" s="74"/>
      <c r="D67" s="73"/>
      <c r="E67" s="73"/>
      <c r="F67" s="73" t="s">
        <v>125</v>
      </c>
      <c r="G67" s="73"/>
      <c r="H67" s="72">
        <v>4592.989779345</v>
      </c>
      <c r="I67" s="72">
        <v>3673.5222350299996</v>
      </c>
      <c r="J67" s="72">
        <v>3673.5222350299996</v>
      </c>
      <c r="K67" s="72">
        <v>3610.9827881500005</v>
      </c>
      <c r="L67" s="35"/>
      <c r="M67" s="71">
        <f t="shared" si="3"/>
        <v>98.297561770999096</v>
      </c>
      <c r="N67" s="71">
        <f t="shared" si="4"/>
        <v>98.297561770999096</v>
      </c>
      <c r="P67" s="70"/>
      <c r="Q67" s="70"/>
    </row>
    <row r="68" spans="1:17" s="24" customFormat="1" ht="12.75">
      <c r="A68" s="38"/>
      <c r="B68" s="78"/>
      <c r="C68" s="78"/>
      <c r="D68" s="78" t="s">
        <v>124</v>
      </c>
      <c r="E68" s="78"/>
      <c r="F68" s="77"/>
      <c r="G68" s="77"/>
      <c r="H68" s="76">
        <f>SUM(H69:H71)</f>
        <v>2182.9798656299999</v>
      </c>
      <c r="I68" s="76">
        <f>SUM(I69:I71)</f>
        <v>746.71310779999999</v>
      </c>
      <c r="J68" s="76">
        <f>SUM(J69:J71)</f>
        <v>746.71310779999999</v>
      </c>
      <c r="K68" s="76">
        <f>SUM(K69:K71)</f>
        <v>705.62950729000011</v>
      </c>
      <c r="L68" s="35"/>
      <c r="M68" s="75">
        <f t="shared" si="3"/>
        <v>94.498074283034583</v>
      </c>
      <c r="N68" s="75">
        <f t="shared" si="4"/>
        <v>94.498074283034583</v>
      </c>
      <c r="P68" s="70"/>
      <c r="Q68" s="70"/>
    </row>
    <row r="69" spans="1:17" s="24" customFormat="1" ht="12.75">
      <c r="A69" s="38"/>
      <c r="B69" s="74"/>
      <c r="C69" s="74"/>
      <c r="D69" s="74"/>
      <c r="E69" s="74" t="s">
        <v>123</v>
      </c>
      <c r="F69" s="73"/>
      <c r="G69" s="73"/>
      <c r="H69" s="72">
        <v>201.23460499999999</v>
      </c>
      <c r="I69" s="79">
        <v>250.00693716000004</v>
      </c>
      <c r="J69" s="79">
        <v>250.00693716000004</v>
      </c>
      <c r="K69" s="79">
        <v>246.3166109</v>
      </c>
      <c r="L69" s="35"/>
      <c r="M69" s="71">
        <f t="shared" si="3"/>
        <v>98.523910455477363</v>
      </c>
      <c r="N69" s="71">
        <f t="shared" si="4"/>
        <v>98.523910455477363</v>
      </c>
      <c r="P69" s="70"/>
      <c r="Q69" s="70"/>
    </row>
    <row r="70" spans="1:17" s="24" customFormat="1" ht="12.75">
      <c r="A70" s="87"/>
      <c r="B70" s="74"/>
      <c r="C70" s="74"/>
      <c r="D70" s="74"/>
      <c r="E70" s="74" t="s">
        <v>122</v>
      </c>
      <c r="F70" s="73"/>
      <c r="G70" s="73"/>
      <c r="H70" s="72">
        <v>470.81020410000002</v>
      </c>
      <c r="I70" s="79">
        <v>496.70617063999993</v>
      </c>
      <c r="J70" s="79">
        <v>496.70617063999993</v>
      </c>
      <c r="K70" s="79">
        <v>459.31289639000011</v>
      </c>
      <c r="L70" s="35"/>
      <c r="M70" s="71">
        <f t="shared" si="3"/>
        <v>92.471751618905998</v>
      </c>
      <c r="N70" s="71">
        <f t="shared" si="4"/>
        <v>92.471751618905998</v>
      </c>
      <c r="P70" s="70"/>
      <c r="Q70" s="70"/>
    </row>
    <row r="71" spans="1:17" s="24" customFormat="1" ht="12.75">
      <c r="A71" s="38"/>
      <c r="B71" s="74"/>
      <c r="C71" s="74"/>
      <c r="D71" s="74"/>
      <c r="E71" s="74" t="s">
        <v>121</v>
      </c>
      <c r="F71" s="73"/>
      <c r="G71" s="73"/>
      <c r="H71" s="72">
        <v>1510.9350565299999</v>
      </c>
      <c r="I71" s="79">
        <v>0</v>
      </c>
      <c r="J71" s="79">
        <v>0</v>
      </c>
      <c r="K71" s="79">
        <v>0</v>
      </c>
      <c r="L71" s="35"/>
      <c r="M71" s="71" t="str">
        <f t="shared" si="3"/>
        <v>n.a</v>
      </c>
      <c r="N71" s="71" t="str">
        <f t="shared" si="4"/>
        <v>n.a.</v>
      </c>
      <c r="P71" s="70"/>
      <c r="Q71" s="70"/>
    </row>
    <row r="72" spans="1:17" s="24" customFormat="1" ht="12.75">
      <c r="A72" s="87"/>
      <c r="B72" s="78"/>
      <c r="C72" s="78"/>
      <c r="D72" s="78" t="s">
        <v>120</v>
      </c>
      <c r="E72" s="78"/>
      <c r="F72" s="77"/>
      <c r="G72" s="77"/>
      <c r="H72" s="76">
        <f>+H73</f>
        <v>59720.460469722617</v>
      </c>
      <c r="I72" s="76">
        <f>+I73</f>
        <v>59660.740009080015</v>
      </c>
      <c r="J72" s="76">
        <f>+J73</f>
        <v>59660.740009080015</v>
      </c>
      <c r="K72" s="76">
        <f>+K73</f>
        <v>59660.740009080015</v>
      </c>
      <c r="L72" s="35"/>
      <c r="M72" s="75">
        <f t="shared" si="3"/>
        <v>100</v>
      </c>
      <c r="N72" s="75">
        <f t="shared" si="4"/>
        <v>100</v>
      </c>
      <c r="P72" s="70"/>
      <c r="Q72" s="70"/>
    </row>
    <row r="73" spans="1:17" s="24" customFormat="1" ht="12.75">
      <c r="A73" s="38"/>
      <c r="B73" s="74"/>
      <c r="C73" s="74"/>
      <c r="D73" s="73"/>
      <c r="E73" s="73" t="s">
        <v>120</v>
      </c>
      <c r="F73" s="73"/>
      <c r="G73" s="73"/>
      <c r="H73" s="72">
        <v>59720.460469722617</v>
      </c>
      <c r="I73" s="72">
        <v>59660.740009080015</v>
      </c>
      <c r="J73" s="72">
        <v>59660.740009080015</v>
      </c>
      <c r="K73" s="72">
        <v>59660.740009080015</v>
      </c>
      <c r="L73" s="35"/>
      <c r="M73" s="71">
        <f t="shared" si="3"/>
        <v>100</v>
      </c>
      <c r="N73" s="71">
        <f t="shared" si="4"/>
        <v>100</v>
      </c>
      <c r="P73" s="70"/>
      <c r="Q73" s="70"/>
    </row>
    <row r="74" spans="1:17" s="24" customFormat="1" ht="12.75">
      <c r="A74" s="38"/>
      <c r="B74" s="77" t="s">
        <v>118</v>
      </c>
      <c r="C74" s="77"/>
      <c r="D74" s="77"/>
      <c r="E74" s="77"/>
      <c r="F74" s="77"/>
      <c r="G74" s="77"/>
      <c r="H74" s="84">
        <f>+H75</f>
        <v>55232.465761232001</v>
      </c>
      <c r="I74" s="84">
        <f>+I75</f>
        <v>86481.227882409978</v>
      </c>
      <c r="J74" s="84">
        <f>+J75</f>
        <v>86481.227882409978</v>
      </c>
      <c r="K74" s="84">
        <f>+K75</f>
        <v>86122.467872599998</v>
      </c>
      <c r="L74" s="35"/>
      <c r="M74" s="75">
        <f t="shared" si="3"/>
        <v>99.585158515212342</v>
      </c>
      <c r="N74" s="75">
        <f t="shared" si="4"/>
        <v>99.585158515212342</v>
      </c>
      <c r="P74" s="70"/>
      <c r="Q74" s="70"/>
    </row>
    <row r="75" spans="1:17" s="24" customFormat="1" ht="12.75">
      <c r="A75" s="91"/>
      <c r="B75" s="78"/>
      <c r="C75" s="78" t="s">
        <v>119</v>
      </c>
      <c r="D75" s="78"/>
      <c r="E75" s="78"/>
      <c r="F75" s="77"/>
      <c r="G75" s="77"/>
      <c r="H75" s="83">
        <f>+H76+H81</f>
        <v>55232.465761232001</v>
      </c>
      <c r="I75" s="83">
        <f>+I76+I81</f>
        <v>86481.227882409978</v>
      </c>
      <c r="J75" s="83">
        <f>+J76+J81</f>
        <v>86481.227882409978</v>
      </c>
      <c r="K75" s="83">
        <f>+K76+K81</f>
        <v>86122.467872599998</v>
      </c>
      <c r="L75" s="83"/>
      <c r="M75" s="75">
        <f t="shared" ref="M75:M106" si="7">IFERROR(+K75/I75*100,"n.a")</f>
        <v>99.585158515212342</v>
      </c>
      <c r="N75" s="75">
        <f t="shared" ref="N75:N106" si="8">IFERROR(+K75/J75*100,"n.a.")</f>
        <v>99.585158515212342</v>
      </c>
      <c r="P75" s="70"/>
      <c r="Q75" s="70"/>
    </row>
    <row r="76" spans="1:17" s="24" customFormat="1" ht="12.75">
      <c r="A76" s="87"/>
      <c r="B76" s="78"/>
      <c r="C76" s="78"/>
      <c r="D76" s="78" t="s">
        <v>118</v>
      </c>
      <c r="E76" s="78"/>
      <c r="F76" s="77"/>
      <c r="G76" s="77"/>
      <c r="H76" s="76">
        <f>+H77</f>
        <v>41335.863361231997</v>
      </c>
      <c r="I76" s="76">
        <f>+I77</f>
        <v>72584.625482409974</v>
      </c>
      <c r="J76" s="76">
        <f>+J77</f>
        <v>72584.625482409974</v>
      </c>
      <c r="K76" s="76">
        <f>+K77</f>
        <v>72225.865472599995</v>
      </c>
      <c r="L76" s="35"/>
      <c r="M76" s="75">
        <f t="shared" si="7"/>
        <v>99.505735536381707</v>
      </c>
      <c r="N76" s="75">
        <f t="shared" si="8"/>
        <v>99.505735536381707</v>
      </c>
      <c r="P76" s="70"/>
      <c r="Q76" s="70"/>
    </row>
    <row r="77" spans="1:17" s="24" customFormat="1" ht="12.75">
      <c r="A77" s="38"/>
      <c r="B77" s="78"/>
      <c r="C77" s="78"/>
      <c r="D77" s="78"/>
      <c r="E77" s="78" t="s">
        <v>117</v>
      </c>
      <c r="F77" s="77"/>
      <c r="G77" s="77"/>
      <c r="H77" s="83">
        <f>+H78+H79</f>
        <v>41335.863361231997</v>
      </c>
      <c r="I77" s="83">
        <f>+I78+I79</f>
        <v>72584.625482409974</v>
      </c>
      <c r="J77" s="83">
        <f>+J78+J79</f>
        <v>72584.625482409974</v>
      </c>
      <c r="K77" s="83">
        <f>+K78+K79</f>
        <v>72225.865472599995</v>
      </c>
      <c r="L77" s="35"/>
      <c r="M77" s="75">
        <f t="shared" si="7"/>
        <v>99.505735536381707</v>
      </c>
      <c r="N77" s="75">
        <f t="shared" si="8"/>
        <v>99.505735536381707</v>
      </c>
      <c r="P77" s="70"/>
      <c r="Q77" s="70"/>
    </row>
    <row r="78" spans="1:17" s="88" customFormat="1" ht="12.75">
      <c r="A78" s="87"/>
      <c r="B78" s="78"/>
      <c r="C78" s="78"/>
      <c r="D78" s="78"/>
      <c r="E78" s="78"/>
      <c r="F78" s="77" t="s">
        <v>116</v>
      </c>
      <c r="G78" s="77"/>
      <c r="H78" s="90">
        <v>536.13463953200005</v>
      </c>
      <c r="I78" s="90">
        <v>537.53026084999999</v>
      </c>
      <c r="J78" s="90">
        <v>537.53026084999999</v>
      </c>
      <c r="K78" s="90">
        <v>520.80793354000014</v>
      </c>
      <c r="L78" s="35"/>
      <c r="M78" s="75">
        <f t="shared" si="7"/>
        <v>96.889044482154972</v>
      </c>
      <c r="N78" s="75">
        <f t="shared" si="8"/>
        <v>96.889044482154972</v>
      </c>
      <c r="P78" s="89"/>
      <c r="Q78" s="89"/>
    </row>
    <row r="79" spans="1:17" s="24" customFormat="1" ht="12.75">
      <c r="A79" s="87"/>
      <c r="B79" s="78"/>
      <c r="C79" s="78"/>
      <c r="D79" s="78"/>
      <c r="E79" s="78"/>
      <c r="F79" s="77" t="s">
        <v>115</v>
      </c>
      <c r="G79" s="77"/>
      <c r="H79" s="83">
        <f>SUM(H80:H80)</f>
        <v>40799.728721699998</v>
      </c>
      <c r="I79" s="83">
        <f>SUM(I80:I80)</f>
        <v>72047.095221559968</v>
      </c>
      <c r="J79" s="83">
        <f>SUM(J80:J80)</f>
        <v>72047.095221559968</v>
      </c>
      <c r="K79" s="83">
        <f>SUM(K80:K80)</f>
        <v>71705.057539059999</v>
      </c>
      <c r="L79" s="35"/>
      <c r="M79" s="75">
        <f t="shared" si="7"/>
        <v>99.525258191953299</v>
      </c>
      <c r="N79" s="75">
        <f t="shared" si="8"/>
        <v>99.525258191953299</v>
      </c>
      <c r="P79" s="70"/>
      <c r="Q79" s="70"/>
    </row>
    <row r="80" spans="1:17" s="24" customFormat="1" ht="25.5">
      <c r="A80" s="87"/>
      <c r="B80" s="78"/>
      <c r="C80" s="78"/>
      <c r="D80" s="78"/>
      <c r="E80" s="78"/>
      <c r="F80" s="77"/>
      <c r="G80" s="86" t="s">
        <v>114</v>
      </c>
      <c r="H80" s="72">
        <v>40799.728721699998</v>
      </c>
      <c r="I80" s="72">
        <v>72047.095221559968</v>
      </c>
      <c r="J80" s="72">
        <v>72047.095221559968</v>
      </c>
      <c r="K80" s="79">
        <v>71705.057539059999</v>
      </c>
      <c r="L80" s="35"/>
      <c r="M80" s="71">
        <f t="shared" si="7"/>
        <v>99.525258191953299</v>
      </c>
      <c r="N80" s="71">
        <f t="shared" si="8"/>
        <v>99.525258191953299</v>
      </c>
      <c r="P80" s="70"/>
      <c r="Q80" s="70"/>
    </row>
    <row r="81" spans="1:24" s="24" customFormat="1" ht="12.75">
      <c r="A81" s="38"/>
      <c r="B81" s="78"/>
      <c r="C81" s="78"/>
      <c r="D81" s="78" t="s">
        <v>113</v>
      </c>
      <c r="E81" s="78"/>
      <c r="F81" s="77"/>
      <c r="G81" s="77"/>
      <c r="H81" s="83">
        <f>SUM(H82:H83)</f>
        <v>13896.6024</v>
      </c>
      <c r="I81" s="83">
        <f>SUM(I82:I83)</f>
        <v>13896.6024</v>
      </c>
      <c r="J81" s="83">
        <f>SUM(J82:J83)</f>
        <v>13896.6024</v>
      </c>
      <c r="K81" s="83">
        <f>SUM(K82:K83)</f>
        <v>13896.6024</v>
      </c>
      <c r="L81" s="35"/>
      <c r="M81" s="75">
        <f t="shared" si="7"/>
        <v>100</v>
      </c>
      <c r="N81" s="75">
        <f t="shared" si="8"/>
        <v>100</v>
      </c>
      <c r="P81" s="70"/>
      <c r="Q81" s="70"/>
    </row>
    <row r="82" spans="1:24" s="24" customFormat="1" ht="12.75">
      <c r="A82" s="38"/>
      <c r="B82" s="74"/>
      <c r="C82" s="74"/>
      <c r="D82" s="74"/>
      <c r="E82" s="74" t="s">
        <v>112</v>
      </c>
      <c r="F82" s="73"/>
      <c r="G82" s="73"/>
      <c r="H82" s="72">
        <v>13607.642400000001</v>
      </c>
      <c r="I82" s="79">
        <v>13607.642400000001</v>
      </c>
      <c r="J82" s="79">
        <v>13607.642400000001</v>
      </c>
      <c r="K82" s="79">
        <v>13607.642400000001</v>
      </c>
      <c r="L82" s="35"/>
      <c r="M82" s="71">
        <f t="shared" si="7"/>
        <v>100</v>
      </c>
      <c r="N82" s="71">
        <f t="shared" si="8"/>
        <v>100</v>
      </c>
      <c r="P82" s="70"/>
      <c r="Q82" s="70"/>
    </row>
    <row r="83" spans="1:24" s="24" customFormat="1" ht="12.75">
      <c r="A83" s="38"/>
      <c r="B83" s="74"/>
      <c r="C83" s="74"/>
      <c r="D83" s="74"/>
      <c r="E83" s="74" t="s">
        <v>111</v>
      </c>
      <c r="F83" s="73"/>
      <c r="G83" s="73"/>
      <c r="H83" s="72">
        <v>288.95999999999998</v>
      </c>
      <c r="I83" s="79">
        <v>288.95999999999998</v>
      </c>
      <c r="J83" s="79">
        <v>288.95999999999998</v>
      </c>
      <c r="K83" s="79">
        <v>288.95999999999998</v>
      </c>
      <c r="L83" s="35"/>
      <c r="M83" s="71">
        <f t="shared" si="7"/>
        <v>100</v>
      </c>
      <c r="N83" s="71">
        <f t="shared" si="8"/>
        <v>100</v>
      </c>
      <c r="P83" s="70"/>
      <c r="Q83" s="70"/>
    </row>
    <row r="84" spans="1:24" s="24" customFormat="1" ht="12.75">
      <c r="A84" s="38"/>
      <c r="B84" s="77" t="s">
        <v>110</v>
      </c>
      <c r="C84" s="77"/>
      <c r="D84" s="77"/>
      <c r="E84" s="77"/>
      <c r="F84" s="77"/>
      <c r="G84" s="77"/>
      <c r="H84" s="76">
        <f t="shared" ref="H84:K86" si="9">+H85</f>
        <v>154.34753599999999</v>
      </c>
      <c r="I84" s="83">
        <f t="shared" si="9"/>
        <v>165.42932811</v>
      </c>
      <c r="J84" s="76">
        <f t="shared" si="9"/>
        <v>165.42932811</v>
      </c>
      <c r="K84" s="84">
        <f t="shared" si="9"/>
        <v>165.16072556</v>
      </c>
      <c r="L84" s="35"/>
      <c r="M84" s="75">
        <f t="shared" si="7"/>
        <v>99.837633052694628</v>
      </c>
      <c r="N84" s="75">
        <f t="shared" si="8"/>
        <v>99.837633052694628</v>
      </c>
      <c r="P84" s="70"/>
      <c r="Q84" s="70"/>
    </row>
    <row r="85" spans="1:24" s="24" customFormat="1" ht="12.75">
      <c r="A85" s="38"/>
      <c r="B85" s="78"/>
      <c r="C85" s="78" t="s">
        <v>109</v>
      </c>
      <c r="D85" s="78"/>
      <c r="E85" s="78"/>
      <c r="F85" s="77"/>
      <c r="G85" s="77"/>
      <c r="H85" s="76">
        <f t="shared" si="9"/>
        <v>154.34753599999999</v>
      </c>
      <c r="I85" s="76">
        <f t="shared" si="9"/>
        <v>165.42932811</v>
      </c>
      <c r="J85" s="76">
        <f t="shared" si="9"/>
        <v>165.42932811</v>
      </c>
      <c r="K85" s="76">
        <f t="shared" si="9"/>
        <v>165.16072556</v>
      </c>
      <c r="L85" s="35"/>
      <c r="M85" s="75">
        <f t="shared" si="7"/>
        <v>99.837633052694628</v>
      </c>
      <c r="N85" s="75">
        <f t="shared" si="8"/>
        <v>99.837633052694628</v>
      </c>
      <c r="P85" s="70"/>
      <c r="Q85" s="70"/>
    </row>
    <row r="86" spans="1:24" s="24" customFormat="1" ht="12.75">
      <c r="A86" s="38"/>
      <c r="B86" s="78"/>
      <c r="C86" s="78"/>
      <c r="D86" s="77" t="s">
        <v>92</v>
      </c>
      <c r="E86" s="77"/>
      <c r="F86" s="77"/>
      <c r="G86" s="77"/>
      <c r="H86" s="76">
        <f t="shared" si="9"/>
        <v>154.34753599999999</v>
      </c>
      <c r="I86" s="76">
        <f t="shared" si="9"/>
        <v>165.42932811</v>
      </c>
      <c r="J86" s="76">
        <f t="shared" si="9"/>
        <v>165.42932811</v>
      </c>
      <c r="K86" s="76">
        <f t="shared" si="9"/>
        <v>165.16072556</v>
      </c>
      <c r="L86" s="35"/>
      <c r="M86" s="75">
        <f t="shared" si="7"/>
        <v>99.837633052694628</v>
      </c>
      <c r="N86" s="75">
        <f t="shared" si="8"/>
        <v>99.837633052694628</v>
      </c>
      <c r="P86" s="70"/>
      <c r="Q86" s="70"/>
    </row>
    <row r="87" spans="1:24" s="24" customFormat="1" ht="12.75">
      <c r="A87" s="38"/>
      <c r="B87" s="78"/>
      <c r="C87" s="78"/>
      <c r="D87" s="78"/>
      <c r="E87" s="78" t="s">
        <v>108</v>
      </c>
      <c r="F87" s="77"/>
      <c r="G87" s="77"/>
      <c r="H87" s="76">
        <f>SUM(H88:H88)</f>
        <v>154.34753599999999</v>
      </c>
      <c r="I87" s="76">
        <f>SUM(I88:I88)</f>
        <v>165.42932811</v>
      </c>
      <c r="J87" s="76">
        <f>SUM(J88:J88)</f>
        <v>165.42932811</v>
      </c>
      <c r="K87" s="76">
        <f>SUM(K88:K88)</f>
        <v>165.16072556</v>
      </c>
      <c r="L87" s="35"/>
      <c r="M87" s="75">
        <f t="shared" si="7"/>
        <v>99.837633052694628</v>
      </c>
      <c r="N87" s="75">
        <f t="shared" si="8"/>
        <v>99.837633052694628</v>
      </c>
      <c r="P87" s="70"/>
      <c r="Q87" s="70"/>
    </row>
    <row r="88" spans="1:24" s="24" customFormat="1" ht="12.75">
      <c r="A88" s="38"/>
      <c r="B88" s="74"/>
      <c r="C88" s="74"/>
      <c r="D88" s="74"/>
      <c r="E88" s="74"/>
      <c r="F88" s="73" t="s">
        <v>107</v>
      </c>
      <c r="G88" s="73"/>
      <c r="H88" s="72">
        <v>154.34753599999999</v>
      </c>
      <c r="I88" s="72">
        <v>165.42932811</v>
      </c>
      <c r="J88" s="72">
        <v>165.42932811</v>
      </c>
      <c r="K88" s="72">
        <v>165.16072556</v>
      </c>
      <c r="L88" s="35"/>
      <c r="M88" s="71">
        <f t="shared" si="7"/>
        <v>99.837633052694628</v>
      </c>
      <c r="N88" s="71">
        <f t="shared" si="8"/>
        <v>99.837633052694628</v>
      </c>
      <c r="P88" s="70"/>
      <c r="Q88" s="70"/>
      <c r="X88" s="85"/>
    </row>
    <row r="89" spans="1:24" s="24" customFormat="1" ht="12.75">
      <c r="A89" s="38"/>
      <c r="B89" s="77" t="s">
        <v>106</v>
      </c>
      <c r="C89" s="77"/>
      <c r="D89" s="77"/>
      <c r="E89" s="77"/>
      <c r="F89" s="77"/>
      <c r="G89" s="77"/>
      <c r="H89" s="84">
        <f>+H90</f>
        <v>9416.3343230063274</v>
      </c>
      <c r="I89" s="84">
        <f>+I90</f>
        <v>9774.2895474099823</v>
      </c>
      <c r="J89" s="84">
        <f>+J90</f>
        <v>9774.2895474099823</v>
      </c>
      <c r="K89" s="84">
        <f>+K90</f>
        <v>9665.9739000099817</v>
      </c>
      <c r="L89" s="35"/>
      <c r="M89" s="75">
        <f t="shared" si="7"/>
        <v>98.891830993192713</v>
      </c>
      <c r="N89" s="75">
        <f t="shared" si="8"/>
        <v>98.891830993192713</v>
      </c>
      <c r="P89" s="70"/>
      <c r="Q89" s="70"/>
    </row>
    <row r="90" spans="1:24" s="24" customFormat="1" ht="12.75">
      <c r="A90" s="38"/>
      <c r="B90" s="78"/>
      <c r="C90" s="78" t="s">
        <v>105</v>
      </c>
      <c r="D90" s="78"/>
      <c r="E90" s="78"/>
      <c r="F90" s="77"/>
      <c r="G90" s="77"/>
      <c r="H90" s="83">
        <f>+H91+H103+H105</f>
        <v>9416.3343230063274</v>
      </c>
      <c r="I90" s="83">
        <f>+I91+I103+I105</f>
        <v>9774.2895474099823</v>
      </c>
      <c r="J90" s="83">
        <f>+J91+J103+J105</f>
        <v>9774.2895474099823</v>
      </c>
      <c r="K90" s="83">
        <f>+K91+K103+K105</f>
        <v>9665.9739000099817</v>
      </c>
      <c r="L90" s="35"/>
      <c r="M90" s="75">
        <f t="shared" si="7"/>
        <v>98.891830993192713</v>
      </c>
      <c r="N90" s="75">
        <f t="shared" si="8"/>
        <v>98.891830993192713</v>
      </c>
      <c r="P90" s="70"/>
      <c r="Q90" s="70"/>
    </row>
    <row r="91" spans="1:24" s="24" customFormat="1" ht="12.75">
      <c r="A91" s="38"/>
      <c r="B91" s="78"/>
      <c r="C91" s="78"/>
      <c r="D91" s="78" t="s">
        <v>104</v>
      </c>
      <c r="E91" s="78"/>
      <c r="F91" s="77"/>
      <c r="G91" s="77"/>
      <c r="H91" s="83">
        <f>SUM(H92:H102)</f>
        <v>6572.9812979999997</v>
      </c>
      <c r="I91" s="83">
        <f>SUM(I92:I102)</f>
        <v>6854.1862236499855</v>
      </c>
      <c r="J91" s="83">
        <f>SUM(J92:J102)</f>
        <v>6854.1862236499855</v>
      </c>
      <c r="K91" s="83">
        <f>SUM(K92:K102)</f>
        <v>6774.8465483699838</v>
      </c>
      <c r="L91" s="35"/>
      <c r="M91" s="75">
        <f t="shared" si="7"/>
        <v>98.842463967403688</v>
      </c>
      <c r="N91" s="75">
        <f t="shared" si="8"/>
        <v>98.842463967403688</v>
      </c>
      <c r="P91" s="70"/>
      <c r="Q91" s="70"/>
    </row>
    <row r="92" spans="1:24" s="24" customFormat="1" ht="12.75">
      <c r="A92" s="38"/>
      <c r="B92" s="74"/>
      <c r="C92" s="74"/>
      <c r="D92" s="73"/>
      <c r="E92" s="73" t="s">
        <v>103</v>
      </c>
      <c r="F92" s="73"/>
      <c r="G92" s="73"/>
      <c r="H92" s="72">
        <v>153.60209499999999</v>
      </c>
      <c r="I92" s="72">
        <v>142.62799400999998</v>
      </c>
      <c r="J92" s="82">
        <v>142.62799400999998</v>
      </c>
      <c r="K92" s="82">
        <v>131.43368030000002</v>
      </c>
      <c r="L92" s="35">
        <v>4.6182210000000001E-2</v>
      </c>
      <c r="M92" s="71">
        <f t="shared" si="7"/>
        <v>92.151390904919339</v>
      </c>
      <c r="N92" s="71">
        <f t="shared" si="8"/>
        <v>92.151390904919339</v>
      </c>
      <c r="P92" s="70"/>
      <c r="Q92" s="70"/>
    </row>
    <row r="93" spans="1:24" s="24" customFormat="1" ht="12.75">
      <c r="A93" s="38"/>
      <c r="B93" s="74"/>
      <c r="C93" s="74"/>
      <c r="D93" s="74"/>
      <c r="E93" s="74" t="s">
        <v>102</v>
      </c>
      <c r="F93" s="73"/>
      <c r="G93" s="73"/>
      <c r="H93" s="72">
        <v>15.946422</v>
      </c>
      <c r="I93" s="72">
        <v>17.119641240000004</v>
      </c>
      <c r="J93" s="79">
        <v>17.119641240000004</v>
      </c>
      <c r="K93" s="79">
        <v>16.950827159999999</v>
      </c>
      <c r="L93" s="35">
        <v>0</v>
      </c>
      <c r="M93" s="71">
        <f t="shared" si="7"/>
        <v>99.01391578460435</v>
      </c>
      <c r="N93" s="71">
        <f t="shared" si="8"/>
        <v>99.01391578460435</v>
      </c>
      <c r="P93" s="70"/>
      <c r="Q93" s="70"/>
    </row>
    <row r="94" spans="1:24" s="24" customFormat="1" ht="12.75">
      <c r="A94" s="38"/>
      <c r="B94" s="74"/>
      <c r="C94" s="74"/>
      <c r="D94" s="74"/>
      <c r="E94" s="74" t="s">
        <v>101</v>
      </c>
      <c r="F94" s="73"/>
      <c r="G94" s="73"/>
      <c r="H94" s="72">
        <v>584.28587300000004</v>
      </c>
      <c r="I94" s="72">
        <v>658.15309883000009</v>
      </c>
      <c r="J94" s="79">
        <v>658.15309883000009</v>
      </c>
      <c r="K94" s="79">
        <v>647.14553595000018</v>
      </c>
      <c r="L94" s="35">
        <v>0</v>
      </c>
      <c r="M94" s="71">
        <f t="shared" si="7"/>
        <v>98.327507247239581</v>
      </c>
      <c r="N94" s="71">
        <f t="shared" si="8"/>
        <v>98.327507247239581</v>
      </c>
      <c r="P94" s="70"/>
      <c r="Q94" s="70"/>
    </row>
    <row r="95" spans="1:24" s="24" customFormat="1" ht="12.75">
      <c r="A95" s="38"/>
      <c r="B95" s="74"/>
      <c r="C95" s="74"/>
      <c r="D95" s="74"/>
      <c r="E95" s="74" t="s">
        <v>100</v>
      </c>
      <c r="F95" s="73"/>
      <c r="G95" s="73"/>
      <c r="H95" s="72">
        <v>58.959384999999997</v>
      </c>
      <c r="I95" s="72">
        <v>116.11312071</v>
      </c>
      <c r="J95" s="79">
        <v>116.11312071</v>
      </c>
      <c r="K95" s="79">
        <v>116.11312071</v>
      </c>
      <c r="L95" s="35">
        <v>0</v>
      </c>
      <c r="M95" s="71">
        <f t="shared" si="7"/>
        <v>100</v>
      </c>
      <c r="N95" s="71">
        <f t="shared" si="8"/>
        <v>100</v>
      </c>
      <c r="P95" s="70"/>
      <c r="Q95" s="70"/>
    </row>
    <row r="96" spans="1:24" s="24" customFormat="1" ht="12.75">
      <c r="A96" s="38"/>
      <c r="B96" s="74"/>
      <c r="C96" s="74"/>
      <c r="D96" s="74"/>
      <c r="E96" s="74" t="s">
        <v>99</v>
      </c>
      <c r="F96" s="73"/>
      <c r="G96" s="73"/>
      <c r="H96" s="72">
        <v>3692.633855</v>
      </c>
      <c r="I96" s="72">
        <v>3890.8164890999847</v>
      </c>
      <c r="J96" s="79">
        <v>3890.8164890999847</v>
      </c>
      <c r="K96" s="79">
        <v>3847.4965814299844</v>
      </c>
      <c r="L96" s="35">
        <v>2.1854080000000001E-2</v>
      </c>
      <c r="M96" s="71">
        <f t="shared" si="7"/>
        <v>98.886611388859905</v>
      </c>
      <c r="N96" s="71">
        <f t="shared" si="8"/>
        <v>98.886611388859905</v>
      </c>
      <c r="P96" s="70"/>
      <c r="Q96" s="70"/>
    </row>
    <row r="97" spans="1:17" s="24" customFormat="1" ht="12.75">
      <c r="A97" s="38"/>
      <c r="B97" s="74"/>
      <c r="C97" s="74"/>
      <c r="D97" s="74"/>
      <c r="E97" s="74" t="s">
        <v>98</v>
      </c>
      <c r="F97" s="73"/>
      <c r="G97" s="73"/>
      <c r="H97" s="72">
        <v>5.6601730000000003</v>
      </c>
      <c r="I97" s="72">
        <v>7.0880254099999993</v>
      </c>
      <c r="J97" s="79">
        <v>7.0880254099999993</v>
      </c>
      <c r="K97" s="79">
        <v>7.0880254099999993</v>
      </c>
      <c r="L97" s="35">
        <v>0</v>
      </c>
      <c r="M97" s="71">
        <f t="shared" si="7"/>
        <v>100</v>
      </c>
      <c r="N97" s="71">
        <f t="shared" si="8"/>
        <v>100</v>
      </c>
      <c r="P97" s="70"/>
      <c r="Q97" s="70"/>
    </row>
    <row r="98" spans="1:17" s="24" customFormat="1" ht="12.75">
      <c r="A98" s="38"/>
      <c r="B98" s="74"/>
      <c r="C98" s="74"/>
      <c r="D98" s="74"/>
      <c r="E98" s="74" t="s">
        <v>97</v>
      </c>
      <c r="F98" s="73"/>
      <c r="G98" s="73"/>
      <c r="H98" s="72">
        <v>255.05810099999999</v>
      </c>
      <c r="I98" s="72">
        <v>276.13552787999993</v>
      </c>
      <c r="J98" s="79">
        <v>276.13552787999993</v>
      </c>
      <c r="K98" s="79">
        <v>276.13552787999993</v>
      </c>
      <c r="L98" s="35">
        <v>0</v>
      </c>
      <c r="M98" s="71">
        <f t="shared" si="7"/>
        <v>100</v>
      </c>
      <c r="N98" s="71">
        <f t="shared" si="8"/>
        <v>100</v>
      </c>
      <c r="P98" s="70"/>
      <c r="Q98" s="70"/>
    </row>
    <row r="99" spans="1:17" s="24" customFormat="1" ht="12.75">
      <c r="A99" s="38"/>
      <c r="B99" s="74"/>
      <c r="C99" s="74"/>
      <c r="D99" s="74"/>
      <c r="E99" s="74" t="s">
        <v>96</v>
      </c>
      <c r="F99" s="73"/>
      <c r="G99" s="73"/>
      <c r="H99" s="72">
        <v>32.118676999999998</v>
      </c>
      <c r="I99" s="72">
        <v>36.859469960000006</v>
      </c>
      <c r="J99" s="82">
        <v>36.859469960000006</v>
      </c>
      <c r="K99" s="82">
        <v>36.859469960000006</v>
      </c>
      <c r="L99" s="35">
        <v>0</v>
      </c>
      <c r="M99" s="71">
        <f t="shared" si="7"/>
        <v>100</v>
      </c>
      <c r="N99" s="71">
        <f t="shared" si="8"/>
        <v>100</v>
      </c>
      <c r="P99" s="70"/>
      <c r="Q99" s="70"/>
    </row>
    <row r="100" spans="1:17" s="24" customFormat="1" ht="12.75">
      <c r="A100" s="38"/>
      <c r="B100" s="74"/>
      <c r="C100" s="74"/>
      <c r="D100" s="74"/>
      <c r="E100" s="74" t="s">
        <v>95</v>
      </c>
      <c r="F100" s="81"/>
      <c r="G100" s="80"/>
      <c r="H100" s="72">
        <v>1628.0217729999999</v>
      </c>
      <c r="I100" s="72">
        <v>1506.0312343600001</v>
      </c>
      <c r="J100" s="79">
        <v>1506.0312343600001</v>
      </c>
      <c r="K100" s="79">
        <v>1495.9878830299999</v>
      </c>
      <c r="L100" s="35">
        <v>0</v>
      </c>
      <c r="M100" s="71">
        <f t="shared" si="7"/>
        <v>99.333124632420507</v>
      </c>
      <c r="N100" s="71">
        <f t="shared" si="8"/>
        <v>99.333124632420507</v>
      </c>
      <c r="P100" s="70"/>
      <c r="Q100" s="70"/>
    </row>
    <row r="101" spans="1:17" s="24" customFormat="1" ht="12.75">
      <c r="A101" s="38"/>
      <c r="B101" s="74"/>
      <c r="C101" s="74"/>
      <c r="D101" s="74"/>
      <c r="E101" s="74" t="s">
        <v>94</v>
      </c>
      <c r="F101" s="81"/>
      <c r="G101" s="80"/>
      <c r="H101" s="72">
        <v>91.613553999999993</v>
      </c>
      <c r="I101" s="72">
        <v>102.19178040000003</v>
      </c>
      <c r="J101" s="79">
        <v>102.19178040000003</v>
      </c>
      <c r="K101" s="79">
        <v>101.58444542000004</v>
      </c>
      <c r="L101" s="35">
        <v>0</v>
      </c>
      <c r="M101" s="71">
        <f t="shared" si="7"/>
        <v>99.405690968859972</v>
      </c>
      <c r="N101" s="71">
        <f t="shared" si="8"/>
        <v>99.405690968859972</v>
      </c>
      <c r="P101" s="70"/>
      <c r="Q101" s="70"/>
    </row>
    <row r="102" spans="1:17" s="24" customFormat="1" ht="12.75">
      <c r="A102" s="38"/>
      <c r="B102" s="74"/>
      <c r="C102" s="74"/>
      <c r="D102" s="74"/>
      <c r="E102" s="74" t="s">
        <v>93</v>
      </c>
      <c r="F102" s="81"/>
      <c r="G102" s="80"/>
      <c r="H102" s="72">
        <v>55.081389999999999</v>
      </c>
      <c r="I102" s="72">
        <v>101.04984174999998</v>
      </c>
      <c r="J102" s="79">
        <v>101.04984174999998</v>
      </c>
      <c r="K102" s="79">
        <v>98.05145112000001</v>
      </c>
      <c r="L102" s="35">
        <v>7.9124299999999995E-2</v>
      </c>
      <c r="M102" s="71">
        <f t="shared" si="7"/>
        <v>97.032760687128956</v>
      </c>
      <c r="N102" s="71">
        <f t="shared" si="8"/>
        <v>97.032760687128956</v>
      </c>
      <c r="P102" s="70"/>
      <c r="Q102" s="70"/>
    </row>
    <row r="103" spans="1:17" s="24" customFormat="1" ht="12.75">
      <c r="A103" s="38"/>
      <c r="B103" s="78"/>
      <c r="C103" s="78"/>
      <c r="D103" s="77" t="s">
        <v>92</v>
      </c>
      <c r="E103" s="77"/>
      <c r="F103" s="77"/>
      <c r="G103" s="77"/>
      <c r="H103" s="76">
        <f>SUM(H104:H104)</f>
        <v>2042.4733850063278</v>
      </c>
      <c r="I103" s="76">
        <f>SUM(I104:I104)</f>
        <v>2041.5751018399997</v>
      </c>
      <c r="J103" s="76">
        <f>SUM(J104:J104)</f>
        <v>2041.5751018399997</v>
      </c>
      <c r="K103" s="76">
        <f>SUM(K104:K104)</f>
        <v>2014.2072628400008</v>
      </c>
      <c r="L103" s="35"/>
      <c r="M103" s="75">
        <f t="shared" si="7"/>
        <v>98.659474296324774</v>
      </c>
      <c r="N103" s="75">
        <f t="shared" si="8"/>
        <v>98.659474296324774</v>
      </c>
      <c r="P103" s="70"/>
      <c r="Q103" s="70"/>
    </row>
    <row r="104" spans="1:17" s="24" customFormat="1" ht="12.75">
      <c r="A104" s="38"/>
      <c r="B104" s="74"/>
      <c r="C104" s="74"/>
      <c r="D104" s="74"/>
      <c r="E104" s="74" t="s">
        <v>91</v>
      </c>
      <c r="F104" s="73"/>
      <c r="G104" s="73"/>
      <c r="H104" s="72">
        <v>2042.4733850063278</v>
      </c>
      <c r="I104" s="72">
        <v>2041.5751018399997</v>
      </c>
      <c r="J104" s="72">
        <v>2041.5751018399997</v>
      </c>
      <c r="K104" s="72">
        <v>2014.2072628400008</v>
      </c>
      <c r="L104" s="35">
        <v>0.12592692000000003</v>
      </c>
      <c r="M104" s="71">
        <f t="shared" si="7"/>
        <v>98.659474296324774</v>
      </c>
      <c r="N104" s="71">
        <f t="shared" si="8"/>
        <v>98.659474296324774</v>
      </c>
      <c r="P104" s="70"/>
      <c r="Q104" s="70"/>
    </row>
    <row r="105" spans="1:17" s="24" customFormat="1" ht="12.75">
      <c r="A105" s="38"/>
      <c r="B105" s="78"/>
      <c r="C105" s="78"/>
      <c r="D105" s="78" t="s">
        <v>90</v>
      </c>
      <c r="E105" s="78"/>
      <c r="F105" s="77"/>
      <c r="G105" s="77"/>
      <c r="H105" s="76">
        <f>SUM(H106)</f>
        <v>800.87963999999999</v>
      </c>
      <c r="I105" s="76">
        <f>SUM(I106)</f>
        <v>878.52822191999883</v>
      </c>
      <c r="J105" s="76">
        <f>SUM(J106)</f>
        <v>878.52822191999883</v>
      </c>
      <c r="K105" s="76">
        <f>SUM(K106)</f>
        <v>876.92008879999855</v>
      </c>
      <c r="L105" s="35"/>
      <c r="M105" s="75">
        <f t="shared" si="7"/>
        <v>99.816951455869486</v>
      </c>
      <c r="N105" s="75">
        <f t="shared" si="8"/>
        <v>99.816951455869486</v>
      </c>
      <c r="P105" s="70"/>
      <c r="Q105" s="70"/>
    </row>
    <row r="106" spans="1:17" s="24" customFormat="1" ht="12.75">
      <c r="A106" s="38"/>
      <c r="B106" s="74"/>
      <c r="C106" s="74"/>
      <c r="D106" s="74"/>
      <c r="E106" s="74" t="s">
        <v>90</v>
      </c>
      <c r="F106" s="73"/>
      <c r="G106" s="73"/>
      <c r="H106" s="72">
        <v>800.87963999999999</v>
      </c>
      <c r="I106" s="72">
        <v>878.52822191999883</v>
      </c>
      <c r="J106" s="72">
        <v>878.52822191999883</v>
      </c>
      <c r="K106" s="72">
        <v>876.92008879999855</v>
      </c>
      <c r="L106" s="35">
        <v>0</v>
      </c>
      <c r="M106" s="71">
        <f t="shared" si="7"/>
        <v>99.816951455869486</v>
      </c>
      <c r="N106" s="71">
        <f t="shared" si="8"/>
        <v>99.816951455869486</v>
      </c>
      <c r="P106" s="70"/>
      <c r="Q106" s="70"/>
    </row>
    <row r="107" spans="1:17" ht="5.25" customHeight="1" thickBot="1">
      <c r="A107" s="24"/>
      <c r="B107" s="50"/>
      <c r="C107" s="50"/>
      <c r="D107" s="50"/>
      <c r="E107" s="50"/>
      <c r="F107" s="50"/>
      <c r="G107" s="51"/>
      <c r="H107" s="52"/>
      <c r="I107" s="52"/>
      <c r="J107" s="52"/>
      <c r="K107" s="52"/>
      <c r="L107" s="53"/>
      <c r="M107" s="69"/>
      <c r="N107" s="69"/>
      <c r="P107" s="68"/>
      <c r="Q107" s="68"/>
    </row>
    <row r="108" spans="1:17" s="55" customFormat="1" ht="9" customHeight="1">
      <c r="B108" s="192" t="s">
        <v>81</v>
      </c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</row>
    <row r="109" spans="1:17" s="55" customFormat="1" ht="9" customHeight="1">
      <c r="B109" s="193" t="s">
        <v>82</v>
      </c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</row>
    <row r="110" spans="1:17" s="55" customFormat="1" ht="9">
      <c r="B110" s="189" t="s">
        <v>83</v>
      </c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</row>
    <row r="111" spans="1:17" s="55" customFormat="1" ht="9">
      <c r="B111" s="190" t="s">
        <v>84</v>
      </c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</row>
    <row r="112" spans="1:17">
      <c r="B112" s="64"/>
      <c r="C112" s="64"/>
      <c r="D112" s="64"/>
      <c r="E112" s="64"/>
      <c r="F112" s="64"/>
      <c r="G112" s="65"/>
      <c r="H112" s="64"/>
      <c r="I112" s="64"/>
      <c r="J112" s="64"/>
      <c r="K112" s="67"/>
      <c r="L112" s="64"/>
      <c r="M112" s="64"/>
      <c r="N112" s="64"/>
    </row>
    <row r="113" spans="2:15">
      <c r="B113" s="64"/>
      <c r="C113" s="64"/>
      <c r="D113" s="64"/>
      <c r="E113" s="64"/>
      <c r="F113" s="64"/>
      <c r="G113" s="65"/>
      <c r="H113" s="66"/>
      <c r="I113" s="66"/>
      <c r="J113" s="66"/>
      <c r="K113" s="66"/>
      <c r="L113" s="66"/>
      <c r="M113" s="66"/>
      <c r="N113" s="66"/>
      <c r="O113" s="56"/>
    </row>
    <row r="114" spans="2:15">
      <c r="B114" s="64"/>
      <c r="C114" s="64"/>
      <c r="D114" s="64"/>
      <c r="E114" s="64"/>
      <c r="F114" s="64"/>
      <c r="G114" s="65"/>
      <c r="H114" s="66"/>
      <c r="I114" s="66"/>
      <c r="J114" s="66"/>
      <c r="K114" s="66"/>
      <c r="L114" s="66"/>
      <c r="M114" s="66"/>
      <c r="N114" s="66"/>
      <c r="O114" s="56"/>
    </row>
    <row r="115" spans="2:15">
      <c r="B115" s="64"/>
      <c r="C115" s="64"/>
      <c r="D115" s="64"/>
      <c r="E115" s="64"/>
      <c r="F115" s="64"/>
      <c r="G115" s="65"/>
      <c r="H115" s="64"/>
      <c r="I115" s="64"/>
      <c r="J115" s="64"/>
      <c r="K115" s="64"/>
      <c r="L115" s="64"/>
      <c r="M115" s="64"/>
      <c r="N115" s="64"/>
    </row>
    <row r="116" spans="2:15">
      <c r="B116" s="64"/>
      <c r="C116" s="64"/>
      <c r="D116" s="64"/>
      <c r="E116" s="64"/>
      <c r="F116" s="64"/>
      <c r="G116" s="65"/>
      <c r="H116" s="64"/>
      <c r="I116" s="64"/>
      <c r="J116" s="64"/>
      <c r="K116" s="64"/>
      <c r="L116" s="64"/>
      <c r="M116" s="64"/>
      <c r="N116" s="64"/>
    </row>
    <row r="117" spans="2:15">
      <c r="B117" s="64"/>
      <c r="C117" s="64"/>
      <c r="D117" s="64"/>
      <c r="E117" s="64"/>
      <c r="F117" s="64"/>
      <c r="G117" s="65"/>
      <c r="H117" s="64"/>
      <c r="I117" s="64"/>
      <c r="J117" s="64"/>
      <c r="K117" s="64"/>
      <c r="L117" s="64"/>
      <c r="M117" s="64"/>
      <c r="N117" s="64"/>
    </row>
    <row r="118" spans="2:15">
      <c r="B118" s="64"/>
      <c r="C118" s="64"/>
      <c r="D118" s="64"/>
      <c r="E118" s="64"/>
      <c r="F118" s="64"/>
      <c r="G118" s="65"/>
      <c r="H118" s="64"/>
      <c r="I118" s="64"/>
      <c r="J118" s="64"/>
      <c r="K118" s="64"/>
      <c r="L118" s="64"/>
      <c r="M118" s="64"/>
      <c r="N118" s="64"/>
    </row>
  </sheetData>
  <mergeCells count="13">
    <mergeCell ref="B110:N110"/>
    <mergeCell ref="B111:N111"/>
    <mergeCell ref="B1:H1"/>
    <mergeCell ref="B3:N3"/>
    <mergeCell ref="B5:B8"/>
    <mergeCell ref="C5:G8"/>
    <mergeCell ref="J5:K5"/>
    <mergeCell ref="M5:N6"/>
    <mergeCell ref="H6:H7"/>
    <mergeCell ref="I6:I7"/>
    <mergeCell ref="J6:J7"/>
    <mergeCell ref="B108:N108"/>
    <mergeCell ref="B109:N10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showGridLines="0" zoomScaleNormal="100" workbookViewId="0">
      <selection sqref="A1:C1"/>
    </sheetView>
  </sheetViews>
  <sheetFormatPr baseColWidth="10" defaultRowHeight="15"/>
  <cols>
    <col min="1" max="1" width="7.140625" style="4" customWidth="1"/>
    <col min="2" max="2" width="59.42578125" style="5" customWidth="1"/>
    <col min="3" max="5" width="14.42578125" style="4" customWidth="1"/>
    <col min="6" max="6" width="17.28515625" style="4" bestFit="1" customWidth="1"/>
    <col min="7" max="7" width="1.7109375" style="4" customWidth="1"/>
    <col min="8" max="8" width="13.28515625" style="4" bestFit="1" customWidth="1"/>
    <col min="9" max="9" width="14.85546875" style="4" customWidth="1"/>
    <col min="10" max="16384" width="11.42578125" style="4"/>
  </cols>
  <sheetData>
    <row r="1" spans="1:9" s="1" customFormat="1" ht="47.25" customHeight="1">
      <c r="A1" s="183" t="s">
        <v>0</v>
      </c>
      <c r="B1" s="183"/>
      <c r="C1" s="183"/>
      <c r="D1" s="2" t="s">
        <v>87</v>
      </c>
      <c r="F1" s="3"/>
      <c r="H1" s="95"/>
    </row>
    <row r="2" spans="1:9" ht="13.5" customHeight="1">
      <c r="C2" s="6"/>
      <c r="D2" s="6"/>
      <c r="E2" s="6"/>
      <c r="F2" s="6"/>
    </row>
    <row r="3" spans="1:9" ht="54" customHeight="1" thickBot="1">
      <c r="A3" s="184" t="s">
        <v>537</v>
      </c>
      <c r="B3" s="184"/>
      <c r="C3" s="184"/>
      <c r="D3" s="184"/>
      <c r="E3" s="184"/>
      <c r="F3" s="184"/>
      <c r="G3" s="184"/>
      <c r="H3" s="184"/>
      <c r="I3" s="184"/>
    </row>
    <row r="4" spans="1:9" ht="5.25" customHeight="1">
      <c r="A4" s="8"/>
      <c r="B4" s="8"/>
      <c r="C4" s="8"/>
      <c r="D4" s="8"/>
      <c r="E4" s="8"/>
      <c r="F4" s="8"/>
      <c r="G4" s="8"/>
      <c r="H4" s="8"/>
      <c r="I4" s="8"/>
    </row>
    <row r="5" spans="1:9" s="9" customFormat="1" ht="24.75" customHeight="1">
      <c r="A5" s="200" t="s">
        <v>1</v>
      </c>
      <c r="B5" s="201" t="s">
        <v>392</v>
      </c>
      <c r="C5" s="106"/>
      <c r="D5" s="105"/>
      <c r="E5" s="187" t="s">
        <v>3</v>
      </c>
      <c r="F5" s="187"/>
      <c r="G5" s="57"/>
      <c r="H5" s="185" t="s">
        <v>4</v>
      </c>
      <c r="I5" s="185"/>
    </row>
    <row r="6" spans="1:9" s="9" customFormat="1" ht="14.25" customHeight="1">
      <c r="A6" s="200"/>
      <c r="B6" s="199"/>
      <c r="C6" s="199" t="s">
        <v>5</v>
      </c>
      <c r="D6" s="199" t="s">
        <v>6</v>
      </c>
      <c r="E6" s="186" t="s">
        <v>7</v>
      </c>
      <c r="F6" s="59" t="s">
        <v>8</v>
      </c>
      <c r="G6" s="58"/>
      <c r="H6" s="188"/>
      <c r="I6" s="188"/>
    </row>
    <row r="7" spans="1:9" s="9" customFormat="1" ht="24.75" customHeight="1">
      <c r="A7" s="200"/>
      <c r="B7" s="199"/>
      <c r="C7" s="199"/>
      <c r="D7" s="199"/>
      <c r="E7" s="186"/>
      <c r="F7" s="57" t="s">
        <v>89</v>
      </c>
      <c r="G7" s="57"/>
      <c r="H7" s="104" t="s">
        <v>6</v>
      </c>
      <c r="I7" s="104" t="s">
        <v>9</v>
      </c>
    </row>
    <row r="8" spans="1:9" s="9" customFormat="1" ht="14.25" customHeight="1">
      <c r="A8" s="200"/>
      <c r="B8" s="199"/>
      <c r="C8" s="103" t="s">
        <v>10</v>
      </c>
      <c r="D8" s="103" t="s">
        <v>11</v>
      </c>
      <c r="E8" s="58" t="s">
        <v>12</v>
      </c>
      <c r="F8" s="57" t="s">
        <v>13</v>
      </c>
      <c r="G8" s="57"/>
      <c r="H8" s="57" t="s">
        <v>14</v>
      </c>
      <c r="I8" s="57" t="s">
        <v>15</v>
      </c>
    </row>
    <row r="9" spans="1:9" ht="5.25" customHeight="1" thickBot="1">
      <c r="A9" s="15"/>
      <c r="B9" s="16"/>
      <c r="C9" s="17"/>
      <c r="D9" s="17"/>
      <c r="E9" s="17"/>
      <c r="F9" s="18"/>
      <c r="G9" s="18"/>
      <c r="H9" s="18"/>
      <c r="I9" s="18"/>
    </row>
    <row r="10" spans="1:9" ht="5.25" customHeight="1" thickBot="1">
      <c r="A10" s="20"/>
      <c r="B10" s="21"/>
      <c r="C10" s="22"/>
      <c r="D10" s="22"/>
      <c r="E10" s="22"/>
      <c r="F10" s="23"/>
      <c r="G10" s="23"/>
      <c r="H10" s="23"/>
      <c r="I10" s="23"/>
    </row>
    <row r="11" spans="1:9" s="24" customFormat="1" ht="12.75">
      <c r="A11" s="25" t="s">
        <v>16</v>
      </c>
      <c r="B11" s="26"/>
      <c r="C11" s="102">
        <f>+C87+C12+C14+C19+C22+C27+C44+C73+C75+C120+C78+C83+C85+C89+C118+C122+C124+C126</f>
        <v>102720793059.39819</v>
      </c>
      <c r="D11" s="102">
        <f>+D87+D12+D14+D19+D22+D27+D44+D73+D75+D120+D78+D83+D85+D89+D118+D122+D124+D126</f>
        <v>104751510185.08002</v>
      </c>
      <c r="E11" s="102">
        <f>+E87+E12+E14+E19+E22+E27+E44+E73+E75+E120+E78+E83+E85+E89+E118+E122+E124+E126</f>
        <v>103990481509.92001</v>
      </c>
      <c r="F11" s="102">
        <f>+F87+F12+F14+F19+F22+F27+F44+F73+F75+F120+F78+F83+F85+F89+F118+F122+F124+F126</f>
        <v>99894296514.699997</v>
      </c>
      <c r="G11" s="101"/>
      <c r="H11" s="29">
        <f t="shared" ref="H11:H42" si="0">IFERROR(+F11/D11*100,"n.a")</f>
        <v>95.363108692372961</v>
      </c>
      <c r="I11" s="29">
        <f t="shared" ref="I11:I42" si="1">IFERROR(+F11/E11*100,"n.a.")</f>
        <v>96.061000068713724</v>
      </c>
    </row>
    <row r="12" spans="1:9" s="24" customFormat="1" ht="12.75">
      <c r="A12" s="25" t="s">
        <v>271</v>
      </c>
      <c r="B12" s="25"/>
      <c r="C12" s="100">
        <f>+C13</f>
        <v>2300000</v>
      </c>
      <c r="D12" s="100">
        <f>+D13</f>
        <v>2300000</v>
      </c>
      <c r="E12" s="100">
        <f>+E13</f>
        <v>2300000</v>
      </c>
      <c r="F12" s="100">
        <f>+F13</f>
        <v>886188.54</v>
      </c>
      <c r="G12" s="101"/>
      <c r="H12" s="29">
        <f t="shared" si="0"/>
        <v>38.529936521739131</v>
      </c>
      <c r="I12" s="29">
        <f t="shared" si="1"/>
        <v>38.529936521739131</v>
      </c>
    </row>
    <row r="13" spans="1:9" s="24" customFormat="1" ht="12.75">
      <c r="A13" s="30"/>
      <c r="B13" s="30" t="s">
        <v>270</v>
      </c>
      <c r="C13" s="99">
        <v>2300000</v>
      </c>
      <c r="D13" s="99">
        <v>2300000</v>
      </c>
      <c r="E13" s="99">
        <v>2300000</v>
      </c>
      <c r="F13" s="99">
        <v>886188.54</v>
      </c>
      <c r="G13" s="39"/>
      <c r="H13" s="34">
        <f t="shared" si="0"/>
        <v>38.529936521739131</v>
      </c>
      <c r="I13" s="34">
        <f t="shared" si="1"/>
        <v>38.529936521739131</v>
      </c>
    </row>
    <row r="14" spans="1:9" s="24" customFormat="1" ht="12.75">
      <c r="A14" s="25" t="s">
        <v>269</v>
      </c>
      <c r="B14" s="25"/>
      <c r="C14" s="100">
        <f>SUM(C15:C18)</f>
        <v>5195920562.4399986</v>
      </c>
      <c r="D14" s="100">
        <f>SUM(D15:D18)</f>
        <v>5117020911.4500008</v>
      </c>
      <c r="E14" s="100">
        <f>SUM(E15:E18)</f>
        <v>5117020911.4500008</v>
      </c>
      <c r="F14" s="100">
        <f>SUM(F15:F18)</f>
        <v>5085823118.2300014</v>
      </c>
      <c r="G14" s="98"/>
      <c r="H14" s="29">
        <f t="shared" si="0"/>
        <v>99.39031335302559</v>
      </c>
      <c r="I14" s="29">
        <f t="shared" si="1"/>
        <v>99.39031335302559</v>
      </c>
    </row>
    <row r="15" spans="1:9" s="24" customFormat="1" ht="12.75">
      <c r="A15" s="30"/>
      <c r="B15" s="30" t="s">
        <v>148</v>
      </c>
      <c r="C15" s="99">
        <v>2323898466.3999991</v>
      </c>
      <c r="D15" s="99">
        <v>2372478454.3800011</v>
      </c>
      <c r="E15" s="99">
        <v>2372478454.3800011</v>
      </c>
      <c r="F15" s="99">
        <v>2372478454.3800011</v>
      </c>
      <c r="G15" s="98"/>
      <c r="H15" s="34">
        <f t="shared" si="0"/>
        <v>100</v>
      </c>
      <c r="I15" s="34">
        <f t="shared" si="1"/>
        <v>100</v>
      </c>
    </row>
    <row r="16" spans="1:9" s="24" customFormat="1" ht="12.75">
      <c r="A16" s="30"/>
      <c r="B16" s="30" t="s">
        <v>268</v>
      </c>
      <c r="C16" s="99">
        <v>418098.04</v>
      </c>
      <c r="D16" s="99">
        <v>334253.54000000021</v>
      </c>
      <c r="E16" s="99">
        <v>334253.54000000021</v>
      </c>
      <c r="F16" s="99">
        <v>319764.38</v>
      </c>
      <c r="G16" s="98"/>
      <c r="H16" s="34">
        <f t="shared" si="0"/>
        <v>95.665218683996528</v>
      </c>
      <c r="I16" s="34">
        <f t="shared" si="1"/>
        <v>95.665218683996528</v>
      </c>
    </row>
    <row r="17" spans="1:9" s="24" customFormat="1" ht="12.75">
      <c r="A17" s="30"/>
      <c r="B17" s="30" t="s">
        <v>152</v>
      </c>
      <c r="C17" s="99">
        <v>1428763650</v>
      </c>
      <c r="D17" s="99">
        <v>1286645371.98</v>
      </c>
      <c r="E17" s="99">
        <v>1286645371.98</v>
      </c>
      <c r="F17" s="99">
        <v>1273323534.4900002</v>
      </c>
      <c r="G17" s="98"/>
      <c r="H17" s="34">
        <f t="shared" si="0"/>
        <v>98.964606893234389</v>
      </c>
      <c r="I17" s="34">
        <f t="shared" si="1"/>
        <v>98.964606893234389</v>
      </c>
    </row>
    <row r="18" spans="1:9" s="24" customFormat="1" ht="12.75">
      <c r="A18" s="30"/>
      <c r="B18" s="30" t="s">
        <v>267</v>
      </c>
      <c r="C18" s="99">
        <v>1442840348</v>
      </c>
      <c r="D18" s="99">
        <v>1457562831.55</v>
      </c>
      <c r="E18" s="99">
        <v>1457562831.55</v>
      </c>
      <c r="F18" s="99">
        <v>1439701364.9800003</v>
      </c>
      <c r="G18" s="98"/>
      <c r="H18" s="34">
        <f t="shared" si="0"/>
        <v>98.774566270257765</v>
      </c>
      <c r="I18" s="34">
        <f t="shared" si="1"/>
        <v>98.774566270257765</v>
      </c>
    </row>
    <row r="19" spans="1:9" s="24" customFormat="1" ht="12.75">
      <c r="A19" s="25" t="s">
        <v>25</v>
      </c>
      <c r="B19" s="25"/>
      <c r="C19" s="100">
        <f>SUM(C20:C21)</f>
        <v>200088108</v>
      </c>
      <c r="D19" s="100">
        <f>SUM(D20:D21)</f>
        <v>219554269.13000003</v>
      </c>
      <c r="E19" s="100">
        <f>SUM(E20:E21)</f>
        <v>219554269.13000003</v>
      </c>
      <c r="F19" s="100">
        <f>SUM(F20:F21)</f>
        <v>217468333.57000002</v>
      </c>
      <c r="G19" s="98"/>
      <c r="H19" s="29">
        <f t="shared" si="0"/>
        <v>99.049922568909423</v>
      </c>
      <c r="I19" s="29">
        <f t="shared" si="1"/>
        <v>99.049922568909423</v>
      </c>
    </row>
    <row r="20" spans="1:9" s="24" customFormat="1" ht="12.75">
      <c r="A20" s="30"/>
      <c r="B20" s="30" t="s">
        <v>266</v>
      </c>
      <c r="C20" s="99">
        <v>136447482</v>
      </c>
      <c r="D20" s="99">
        <v>152380150.51000002</v>
      </c>
      <c r="E20" s="99">
        <v>152380150.51000002</v>
      </c>
      <c r="F20" s="99">
        <v>151080300.21000001</v>
      </c>
      <c r="G20" s="98"/>
      <c r="H20" s="34">
        <f t="shared" si="0"/>
        <v>99.146968751737319</v>
      </c>
      <c r="I20" s="34">
        <f t="shared" si="1"/>
        <v>99.146968751737319</v>
      </c>
    </row>
    <row r="21" spans="1:9" s="24" customFormat="1" ht="12.75">
      <c r="A21" s="30"/>
      <c r="B21" s="30" t="s">
        <v>265</v>
      </c>
      <c r="C21" s="99">
        <v>63640626</v>
      </c>
      <c r="D21" s="99">
        <v>67174118.620000005</v>
      </c>
      <c r="E21" s="99">
        <v>67174118.620000005</v>
      </c>
      <c r="F21" s="99">
        <v>66388033.360000007</v>
      </c>
      <c r="G21" s="98"/>
      <c r="H21" s="34">
        <f t="shared" si="0"/>
        <v>98.829779569648196</v>
      </c>
      <c r="I21" s="34">
        <f t="shared" si="1"/>
        <v>98.829779569648196</v>
      </c>
    </row>
    <row r="22" spans="1:9" s="24" customFormat="1" ht="12.75">
      <c r="A22" s="25" t="s">
        <v>29</v>
      </c>
      <c r="B22" s="25"/>
      <c r="C22" s="100">
        <f>SUM(C23:C26)</f>
        <v>1439504667</v>
      </c>
      <c r="D22" s="100">
        <f>SUM(D23:D26)</f>
        <v>1581559355.95</v>
      </c>
      <c r="E22" s="100">
        <f>SUM(E23:E26)</f>
        <v>1581559355.95</v>
      </c>
      <c r="F22" s="100">
        <f>SUM(F23:F26)</f>
        <v>1237829483.0999997</v>
      </c>
      <c r="G22" s="98"/>
      <c r="H22" s="29">
        <f t="shared" si="0"/>
        <v>78.266394393808184</v>
      </c>
      <c r="I22" s="29">
        <f t="shared" si="1"/>
        <v>78.266394393808184</v>
      </c>
    </row>
    <row r="23" spans="1:9" s="24" customFormat="1" ht="12.75">
      <c r="A23" s="30"/>
      <c r="B23" s="30" t="s">
        <v>264</v>
      </c>
      <c r="C23" s="99">
        <v>225377285</v>
      </c>
      <c r="D23" s="99">
        <v>251801380.43999994</v>
      </c>
      <c r="E23" s="99">
        <v>251801380.43999994</v>
      </c>
      <c r="F23" s="99">
        <v>236181053.28999996</v>
      </c>
      <c r="G23" s="98"/>
      <c r="H23" s="34">
        <f t="shared" si="0"/>
        <v>93.79656810351679</v>
      </c>
      <c r="I23" s="34">
        <f t="shared" si="1"/>
        <v>93.79656810351679</v>
      </c>
    </row>
    <row r="24" spans="1:9" s="24" customFormat="1" ht="12.75">
      <c r="A24" s="30"/>
      <c r="B24" s="30" t="s">
        <v>263</v>
      </c>
      <c r="C24" s="99">
        <v>199418615</v>
      </c>
      <c r="D24" s="99">
        <v>202403509.10000002</v>
      </c>
      <c r="E24" s="99">
        <v>202403509.10000002</v>
      </c>
      <c r="F24" s="99">
        <v>160074867.97999999</v>
      </c>
      <c r="G24" s="98"/>
      <c r="H24" s="34">
        <f t="shared" si="0"/>
        <v>79.087002340909493</v>
      </c>
      <c r="I24" s="34">
        <f t="shared" si="1"/>
        <v>79.087002340909493</v>
      </c>
    </row>
    <row r="25" spans="1:9" s="24" customFormat="1" ht="12.75">
      <c r="A25" s="30"/>
      <c r="B25" s="30" t="s">
        <v>262</v>
      </c>
      <c r="C25" s="99">
        <v>4230920</v>
      </c>
      <c r="D25" s="99">
        <v>4916458.4099999992</v>
      </c>
      <c r="E25" s="99">
        <v>4916458.4099999992</v>
      </c>
      <c r="F25" s="99">
        <v>4916458.4099999992</v>
      </c>
      <c r="G25" s="98"/>
      <c r="H25" s="34">
        <f t="shared" si="0"/>
        <v>100</v>
      </c>
      <c r="I25" s="34">
        <f t="shared" si="1"/>
        <v>100</v>
      </c>
    </row>
    <row r="26" spans="1:9" s="24" customFormat="1" ht="12.75">
      <c r="A26" s="30"/>
      <c r="B26" s="30" t="s">
        <v>261</v>
      </c>
      <c r="C26" s="99">
        <v>1010477847</v>
      </c>
      <c r="D26" s="99">
        <v>1122438008</v>
      </c>
      <c r="E26" s="99">
        <v>1122438008</v>
      </c>
      <c r="F26" s="99">
        <v>836657103.4199996</v>
      </c>
      <c r="G26" s="98"/>
      <c r="H26" s="34">
        <f t="shared" si="0"/>
        <v>74.539270539384617</v>
      </c>
      <c r="I26" s="34">
        <f t="shared" si="1"/>
        <v>74.539270539384617</v>
      </c>
    </row>
    <row r="27" spans="1:9" s="24" customFormat="1" ht="12.75">
      <c r="A27" s="25" t="s">
        <v>31</v>
      </c>
      <c r="B27" s="25"/>
      <c r="C27" s="100">
        <f>SUM(C28:C43)</f>
        <v>44776903569.958199</v>
      </c>
      <c r="D27" s="100">
        <f>SUM(D28:D43)</f>
        <v>47774360573.699997</v>
      </c>
      <c r="E27" s="100">
        <f>SUM(E28:E43)</f>
        <v>47308169082.5</v>
      </c>
      <c r="F27" s="100">
        <f>SUM(F28:F43)</f>
        <v>46839325729.359993</v>
      </c>
      <c r="G27" s="98"/>
      <c r="H27" s="29">
        <f t="shared" si="0"/>
        <v>98.042810341966685</v>
      </c>
      <c r="I27" s="29">
        <f t="shared" si="1"/>
        <v>99.008958997499136</v>
      </c>
    </row>
    <row r="28" spans="1:9" s="24" customFormat="1" ht="12.75">
      <c r="A28" s="30"/>
      <c r="B28" s="30" t="s">
        <v>260</v>
      </c>
      <c r="C28" s="99">
        <v>8509002546.9814997</v>
      </c>
      <c r="D28" s="99">
        <v>8970684944</v>
      </c>
      <c r="E28" s="99">
        <v>8970684944</v>
      </c>
      <c r="F28" s="99">
        <v>8967549214.3199997</v>
      </c>
      <c r="G28" s="98"/>
      <c r="H28" s="34">
        <f t="shared" si="0"/>
        <v>99.965044701719265</v>
      </c>
      <c r="I28" s="34">
        <f t="shared" si="1"/>
        <v>99.965044701719265</v>
      </c>
    </row>
    <row r="29" spans="1:9" s="24" customFormat="1" ht="12.75">
      <c r="A29" s="30"/>
      <c r="B29" s="30" t="s">
        <v>259</v>
      </c>
      <c r="C29" s="99">
        <v>650593844.76780009</v>
      </c>
      <c r="D29" s="99">
        <v>685664620.78000009</v>
      </c>
      <c r="E29" s="99">
        <v>685664620.78000009</v>
      </c>
      <c r="F29" s="99">
        <v>681783071.46000004</v>
      </c>
      <c r="G29" s="98"/>
      <c r="H29" s="34">
        <f t="shared" si="0"/>
        <v>99.433899722639268</v>
      </c>
      <c r="I29" s="34">
        <f t="shared" si="1"/>
        <v>99.433899722639268</v>
      </c>
    </row>
    <row r="30" spans="1:9" s="24" customFormat="1" ht="12.75">
      <c r="A30" s="30"/>
      <c r="B30" s="30" t="s">
        <v>258</v>
      </c>
      <c r="C30" s="99">
        <v>1495532</v>
      </c>
      <c r="D30" s="99">
        <v>1495532</v>
      </c>
      <c r="E30" s="99">
        <v>1495532</v>
      </c>
      <c r="F30" s="99">
        <v>1473759.6</v>
      </c>
      <c r="G30" s="98"/>
      <c r="H30" s="34">
        <f t="shared" si="0"/>
        <v>98.544170235073551</v>
      </c>
      <c r="I30" s="34">
        <f t="shared" si="1"/>
        <v>98.544170235073551</v>
      </c>
    </row>
    <row r="31" spans="1:9" s="24" customFormat="1" ht="12.75">
      <c r="A31" s="30"/>
      <c r="B31" s="30" t="s">
        <v>257</v>
      </c>
      <c r="C31" s="99">
        <v>1098175</v>
      </c>
      <c r="D31" s="99">
        <v>1098175</v>
      </c>
      <c r="E31" s="99">
        <v>1098175</v>
      </c>
      <c r="F31" s="99">
        <v>832567</v>
      </c>
      <c r="G31" s="98"/>
      <c r="H31" s="34">
        <f t="shared" si="0"/>
        <v>75.8136908962597</v>
      </c>
      <c r="I31" s="34">
        <f t="shared" si="1"/>
        <v>75.8136908962597</v>
      </c>
    </row>
    <row r="32" spans="1:9" s="24" customFormat="1" ht="12.75">
      <c r="A32" s="30"/>
      <c r="B32" s="30" t="s">
        <v>256</v>
      </c>
      <c r="C32" s="99">
        <v>107303477.39999999</v>
      </c>
      <c r="D32" s="99">
        <v>113022503.18999997</v>
      </c>
      <c r="E32" s="99">
        <v>113022503.18999997</v>
      </c>
      <c r="F32" s="99">
        <v>111381333.57999995</v>
      </c>
      <c r="G32" s="98"/>
      <c r="H32" s="34">
        <f t="shared" si="0"/>
        <v>98.547926683909068</v>
      </c>
      <c r="I32" s="34">
        <f t="shared" si="1"/>
        <v>98.547926683909068</v>
      </c>
    </row>
    <row r="33" spans="1:9" s="24" customFormat="1" ht="12.75">
      <c r="A33" s="30"/>
      <c r="B33" s="30" t="s">
        <v>255</v>
      </c>
      <c r="C33" s="99">
        <v>3743047419.3106012</v>
      </c>
      <c r="D33" s="99">
        <v>3754632773.0700002</v>
      </c>
      <c r="E33" s="99">
        <v>3754632773.0700002</v>
      </c>
      <c r="F33" s="99">
        <v>3750784360.0700002</v>
      </c>
      <c r="G33" s="98"/>
      <c r="H33" s="34">
        <f t="shared" si="0"/>
        <v>99.897502279647625</v>
      </c>
      <c r="I33" s="34">
        <f t="shared" si="1"/>
        <v>99.897502279647625</v>
      </c>
    </row>
    <row r="34" spans="1:9" s="24" customFormat="1" ht="12.75">
      <c r="A34" s="30"/>
      <c r="B34" s="30" t="s">
        <v>254</v>
      </c>
      <c r="C34" s="99">
        <v>15836059144.275099</v>
      </c>
      <c r="D34" s="99">
        <v>16595087405.039995</v>
      </c>
      <c r="E34" s="99">
        <v>16163261821.839994</v>
      </c>
      <c r="F34" s="99">
        <v>16130355781.309996</v>
      </c>
      <c r="G34" s="98"/>
      <c r="H34" s="34">
        <f t="shared" si="0"/>
        <v>97.199583151403829</v>
      </c>
      <c r="I34" s="34">
        <f t="shared" si="1"/>
        <v>99.796414604349621</v>
      </c>
    </row>
    <row r="35" spans="1:9" s="24" customFormat="1" ht="12.75">
      <c r="A35" s="30"/>
      <c r="B35" s="30" t="s">
        <v>253</v>
      </c>
      <c r="C35" s="99">
        <v>4728719241.8031969</v>
      </c>
      <c r="D35" s="99">
        <v>4766585911.1499977</v>
      </c>
      <c r="E35" s="99">
        <v>4766585911.1499977</v>
      </c>
      <c r="F35" s="99">
        <v>4766585911.1499977</v>
      </c>
      <c r="G35" s="98"/>
      <c r="H35" s="34">
        <f t="shared" si="0"/>
        <v>100</v>
      </c>
      <c r="I35" s="34">
        <f t="shared" si="1"/>
        <v>100</v>
      </c>
    </row>
    <row r="36" spans="1:9" s="24" customFormat="1" ht="12.75">
      <c r="A36" s="30"/>
      <c r="B36" s="30" t="s">
        <v>252</v>
      </c>
      <c r="C36" s="99">
        <v>28368047.299999997</v>
      </c>
      <c r="D36" s="99">
        <v>30530719.220000006</v>
      </c>
      <c r="E36" s="99">
        <v>30530719.220000006</v>
      </c>
      <c r="F36" s="99">
        <v>30203583.370000008</v>
      </c>
      <c r="G36" s="98"/>
      <c r="H36" s="34">
        <f t="shared" si="0"/>
        <v>98.92850264141272</v>
      </c>
      <c r="I36" s="34">
        <f t="shared" si="1"/>
        <v>98.92850264141272</v>
      </c>
    </row>
    <row r="37" spans="1:9" s="24" customFormat="1" ht="12.75">
      <c r="A37" s="30"/>
      <c r="B37" s="30" t="s">
        <v>251</v>
      </c>
      <c r="C37" s="99">
        <v>21901167.100000001</v>
      </c>
      <c r="D37" s="99">
        <v>21572579.359999992</v>
      </c>
      <c r="E37" s="99">
        <v>21568142.359999992</v>
      </c>
      <c r="F37" s="99">
        <v>21567324.549999993</v>
      </c>
      <c r="G37" s="98"/>
      <c r="H37" s="34">
        <f t="shared" si="0"/>
        <v>99.975641253128302</v>
      </c>
      <c r="I37" s="34">
        <f t="shared" si="1"/>
        <v>99.996208250175883</v>
      </c>
    </row>
    <row r="38" spans="1:9" s="24" customFormat="1" ht="12.75">
      <c r="A38" s="30"/>
      <c r="B38" s="30" t="s">
        <v>250</v>
      </c>
      <c r="C38" s="99">
        <v>3147042279</v>
      </c>
      <c r="D38" s="99">
        <v>3425207185.7300005</v>
      </c>
      <c r="E38" s="99">
        <v>3425207185.7300005</v>
      </c>
      <c r="F38" s="99">
        <v>3162511774.9899993</v>
      </c>
      <c r="G38" s="98"/>
      <c r="H38" s="34">
        <f t="shared" si="0"/>
        <v>92.33052494358779</v>
      </c>
      <c r="I38" s="34">
        <f t="shared" si="1"/>
        <v>92.33052494358779</v>
      </c>
    </row>
    <row r="39" spans="1:9" s="24" customFormat="1" ht="12.75">
      <c r="A39" s="30"/>
      <c r="B39" s="30" t="s">
        <v>249</v>
      </c>
      <c r="C39" s="99">
        <v>196239080.41999999</v>
      </c>
      <c r="D39" s="99">
        <v>200052016.04000002</v>
      </c>
      <c r="E39" s="99">
        <v>165690545.04000002</v>
      </c>
      <c r="F39" s="99">
        <v>101393038.26000001</v>
      </c>
      <c r="G39" s="98"/>
      <c r="H39" s="34">
        <f t="shared" si="0"/>
        <v>50.683337397472997</v>
      </c>
      <c r="I39" s="34">
        <f t="shared" si="1"/>
        <v>61.194220971101466</v>
      </c>
    </row>
    <row r="40" spans="1:9" s="24" customFormat="1" ht="12.75">
      <c r="A40" s="30"/>
      <c r="B40" s="30" t="s">
        <v>248</v>
      </c>
      <c r="C40" s="99">
        <v>737493610</v>
      </c>
      <c r="D40" s="99">
        <v>873222197.81000006</v>
      </c>
      <c r="E40" s="99">
        <v>873222197.81000006</v>
      </c>
      <c r="F40" s="99">
        <v>785360168.81000006</v>
      </c>
      <c r="G40" s="98"/>
      <c r="H40" s="34">
        <f t="shared" si="0"/>
        <v>89.938181917459985</v>
      </c>
      <c r="I40" s="34">
        <f t="shared" si="1"/>
        <v>89.938181917459985</v>
      </c>
    </row>
    <row r="41" spans="1:9" s="24" customFormat="1" ht="12.75">
      <c r="A41" s="30"/>
      <c r="B41" s="30" t="s">
        <v>247</v>
      </c>
      <c r="C41" s="99">
        <v>5983126402.2000017</v>
      </c>
      <c r="D41" s="99">
        <v>7032455730.6099958</v>
      </c>
      <c r="E41" s="99">
        <v>7032455730.6099958</v>
      </c>
      <c r="F41" s="99">
        <v>7024495560.1899977</v>
      </c>
      <c r="G41" s="98"/>
      <c r="H41" s="34">
        <f t="shared" si="0"/>
        <v>99.886808097698363</v>
      </c>
      <c r="I41" s="34">
        <f t="shared" si="1"/>
        <v>99.886808097698363</v>
      </c>
    </row>
    <row r="42" spans="1:9" s="24" customFormat="1" ht="12.75">
      <c r="A42" s="30"/>
      <c r="B42" s="30" t="s">
        <v>246</v>
      </c>
      <c r="C42" s="99">
        <v>98741319.400000006</v>
      </c>
      <c r="D42" s="99">
        <v>98741319.400000006</v>
      </c>
      <c r="E42" s="99">
        <v>98741319.400000006</v>
      </c>
      <c r="F42" s="99">
        <v>98741319.400000006</v>
      </c>
      <c r="G42" s="98"/>
      <c r="H42" s="34">
        <f t="shared" si="0"/>
        <v>100</v>
      </c>
      <c r="I42" s="34">
        <f t="shared" si="1"/>
        <v>100</v>
      </c>
    </row>
    <row r="43" spans="1:9" s="24" customFormat="1" ht="12.75">
      <c r="A43" s="30"/>
      <c r="B43" s="30" t="s">
        <v>143</v>
      </c>
      <c r="C43" s="99">
        <v>986672283</v>
      </c>
      <c r="D43" s="99">
        <v>1204306961.3</v>
      </c>
      <c r="E43" s="99">
        <v>1204306961.3</v>
      </c>
      <c r="F43" s="99">
        <v>1204306961.3</v>
      </c>
      <c r="G43" s="98"/>
      <c r="H43" s="34">
        <f t="shared" ref="H43:H74" si="2">IFERROR(+F43/D43*100,"n.a")</f>
        <v>100</v>
      </c>
      <c r="I43" s="34">
        <f t="shared" ref="I43:I74" si="3">IFERROR(+F43/E43*100,"n.a.")</f>
        <v>100</v>
      </c>
    </row>
    <row r="44" spans="1:9" s="24" customFormat="1" ht="12.75">
      <c r="A44" s="25" t="s">
        <v>41</v>
      </c>
      <c r="B44" s="25"/>
      <c r="C44" s="100">
        <f>SUM(C45:C72)</f>
        <v>7908068667</v>
      </c>
      <c r="D44" s="100">
        <f>SUM(D45:D72)</f>
        <v>7426879684.6099997</v>
      </c>
      <c r="E44" s="100">
        <f>SUM(E45:E72)</f>
        <v>7426879684.6099997</v>
      </c>
      <c r="F44" s="100">
        <f>SUM(F45:F72)</f>
        <v>7213337269.9499989</v>
      </c>
      <c r="G44" s="98"/>
      <c r="H44" s="29">
        <f t="shared" si="2"/>
        <v>97.124735774264607</v>
      </c>
      <c r="I44" s="29">
        <f t="shared" si="3"/>
        <v>97.124735774264607</v>
      </c>
    </row>
    <row r="45" spans="1:9" s="24" customFormat="1" ht="12.75">
      <c r="A45" s="30"/>
      <c r="B45" s="30" t="s">
        <v>245</v>
      </c>
      <c r="C45" s="99">
        <v>29595178</v>
      </c>
      <c r="D45" s="99">
        <v>445174.4</v>
      </c>
      <c r="E45" s="99">
        <v>445174.4</v>
      </c>
      <c r="F45" s="99">
        <v>332862.07</v>
      </c>
      <c r="G45" s="98"/>
      <c r="H45" s="34">
        <f t="shared" si="2"/>
        <v>74.771161594197693</v>
      </c>
      <c r="I45" s="34">
        <f t="shared" si="3"/>
        <v>74.771161594197693</v>
      </c>
    </row>
    <row r="46" spans="1:9" s="24" customFormat="1" ht="12.75">
      <c r="A46" s="30"/>
      <c r="B46" s="30" t="s">
        <v>244</v>
      </c>
      <c r="C46" s="99">
        <v>3927369067</v>
      </c>
      <c r="D46" s="99">
        <v>3429635174.1499987</v>
      </c>
      <c r="E46" s="99">
        <v>3429635174.1499987</v>
      </c>
      <c r="F46" s="99">
        <v>3380231116.0799999</v>
      </c>
      <c r="G46" s="98"/>
      <c r="H46" s="34">
        <f t="shared" si="2"/>
        <v>98.559495236042324</v>
      </c>
      <c r="I46" s="34">
        <f t="shared" si="3"/>
        <v>98.559495236042324</v>
      </c>
    </row>
    <row r="47" spans="1:9" s="24" customFormat="1" ht="12.75">
      <c r="A47" s="30"/>
      <c r="B47" s="30" t="s">
        <v>243</v>
      </c>
      <c r="C47" s="99">
        <v>6873988</v>
      </c>
      <c r="D47" s="99">
        <v>13661200.960000001</v>
      </c>
      <c r="E47" s="99">
        <v>13661200.960000001</v>
      </c>
      <c r="F47" s="99">
        <v>13439590.560000001</v>
      </c>
      <c r="G47" s="98"/>
      <c r="H47" s="34">
        <f t="shared" si="2"/>
        <v>98.377811726444293</v>
      </c>
      <c r="I47" s="34">
        <f t="shared" si="3"/>
        <v>98.377811726444293</v>
      </c>
    </row>
    <row r="48" spans="1:9" s="24" customFormat="1" ht="12.75">
      <c r="A48" s="30"/>
      <c r="B48" s="30" t="s">
        <v>242</v>
      </c>
      <c r="C48" s="99">
        <v>162857206</v>
      </c>
      <c r="D48" s="99">
        <v>193656966.02000007</v>
      </c>
      <c r="E48" s="99">
        <v>193656966.02000007</v>
      </c>
      <c r="F48" s="99">
        <v>190311660.36000007</v>
      </c>
      <c r="G48" s="98"/>
      <c r="H48" s="34">
        <f t="shared" si="2"/>
        <v>98.272561153491111</v>
      </c>
      <c r="I48" s="34">
        <f t="shared" si="3"/>
        <v>98.272561153491111</v>
      </c>
    </row>
    <row r="49" spans="1:9" s="24" customFormat="1" ht="12.75">
      <c r="A49" s="30"/>
      <c r="B49" s="30" t="s">
        <v>241</v>
      </c>
      <c r="C49" s="99">
        <v>27080472</v>
      </c>
      <c r="D49" s="99">
        <v>23718896.399999999</v>
      </c>
      <c r="E49" s="99">
        <v>23718896.399999999</v>
      </c>
      <c r="F49" s="99">
        <v>23016371.329999998</v>
      </c>
      <c r="G49" s="98"/>
      <c r="H49" s="34">
        <f t="shared" si="2"/>
        <v>97.038120753375352</v>
      </c>
      <c r="I49" s="34">
        <f t="shared" si="3"/>
        <v>97.038120753375352</v>
      </c>
    </row>
    <row r="50" spans="1:9" s="24" customFormat="1" ht="12.75">
      <c r="A50" s="30"/>
      <c r="B50" s="30" t="s">
        <v>240</v>
      </c>
      <c r="C50" s="99">
        <v>354978</v>
      </c>
      <c r="D50" s="99">
        <v>354978</v>
      </c>
      <c r="E50" s="99">
        <v>354978</v>
      </c>
      <c r="F50" s="99">
        <v>107476.53</v>
      </c>
      <c r="G50" s="98"/>
      <c r="H50" s="34">
        <f t="shared" si="2"/>
        <v>30.276955191589337</v>
      </c>
      <c r="I50" s="34">
        <f t="shared" si="3"/>
        <v>30.276955191589337</v>
      </c>
    </row>
    <row r="51" spans="1:9" s="24" customFormat="1" ht="12.75">
      <c r="A51" s="30"/>
      <c r="B51" s="30" t="s">
        <v>239</v>
      </c>
      <c r="C51" s="99">
        <v>230492370</v>
      </c>
      <c r="D51" s="99">
        <v>209282387.16000003</v>
      </c>
      <c r="E51" s="99">
        <v>209282387.16000003</v>
      </c>
      <c r="F51" s="99">
        <v>208567372.47</v>
      </c>
      <c r="G51" s="98"/>
      <c r="H51" s="34">
        <f t="shared" si="2"/>
        <v>99.65834932422986</v>
      </c>
      <c r="I51" s="34">
        <f t="shared" si="3"/>
        <v>99.65834932422986</v>
      </c>
    </row>
    <row r="52" spans="1:9" s="24" customFormat="1" ht="12.75">
      <c r="A52" s="30"/>
      <c r="B52" s="30" t="s">
        <v>238</v>
      </c>
      <c r="C52" s="99">
        <v>105426703</v>
      </c>
      <c r="D52" s="99">
        <v>108577264.64999999</v>
      </c>
      <c r="E52" s="99">
        <v>108577264.64999999</v>
      </c>
      <c r="F52" s="99">
        <v>108165192.92999999</v>
      </c>
      <c r="G52" s="98"/>
      <c r="H52" s="34">
        <f t="shared" si="2"/>
        <v>99.620480658332738</v>
      </c>
      <c r="I52" s="34">
        <f t="shared" si="3"/>
        <v>99.620480658332738</v>
      </c>
    </row>
    <row r="53" spans="1:9" s="24" customFormat="1" ht="12.75">
      <c r="A53" s="30"/>
      <c r="B53" s="30" t="s">
        <v>237</v>
      </c>
      <c r="C53" s="99">
        <v>267815727</v>
      </c>
      <c r="D53" s="99">
        <v>185517018.53</v>
      </c>
      <c r="E53" s="99">
        <v>185517018.53</v>
      </c>
      <c r="F53" s="99">
        <v>167679132.84999999</v>
      </c>
      <c r="G53" s="98"/>
      <c r="H53" s="34">
        <f t="shared" si="2"/>
        <v>90.384771261772173</v>
      </c>
      <c r="I53" s="34">
        <f t="shared" si="3"/>
        <v>90.384771261772173</v>
      </c>
    </row>
    <row r="54" spans="1:9" s="24" customFormat="1" ht="12.75">
      <c r="A54" s="30"/>
      <c r="B54" s="30" t="s">
        <v>236</v>
      </c>
      <c r="C54" s="99">
        <v>236539138</v>
      </c>
      <c r="D54" s="99">
        <v>236954955.56999996</v>
      </c>
      <c r="E54" s="99">
        <v>236954955.56999996</v>
      </c>
      <c r="F54" s="99">
        <v>227859165.06999993</v>
      </c>
      <c r="G54" s="98"/>
      <c r="H54" s="34">
        <f t="shared" si="2"/>
        <v>96.16138414234895</v>
      </c>
      <c r="I54" s="34">
        <f t="shared" si="3"/>
        <v>96.16138414234895</v>
      </c>
    </row>
    <row r="55" spans="1:9" s="24" customFormat="1" ht="12.75">
      <c r="A55" s="30"/>
      <c r="B55" s="30" t="s">
        <v>235</v>
      </c>
      <c r="C55" s="99">
        <v>14763734</v>
      </c>
      <c r="D55" s="99">
        <v>13793412.140000002</v>
      </c>
      <c r="E55" s="99">
        <v>13793412.140000002</v>
      </c>
      <c r="F55" s="99">
        <v>11100465.4</v>
      </c>
      <c r="G55" s="98"/>
      <c r="H55" s="34">
        <f t="shared" si="2"/>
        <v>80.476573072223147</v>
      </c>
      <c r="I55" s="34">
        <f t="shared" si="3"/>
        <v>80.476573072223147</v>
      </c>
    </row>
    <row r="56" spans="1:9" s="24" customFormat="1" ht="12.75">
      <c r="A56" s="30"/>
      <c r="B56" s="30" t="s">
        <v>234</v>
      </c>
      <c r="C56" s="99">
        <v>7632036</v>
      </c>
      <c r="D56" s="99">
        <v>12229346.6</v>
      </c>
      <c r="E56" s="99">
        <v>12229346.6</v>
      </c>
      <c r="F56" s="99">
        <v>11153185.949999997</v>
      </c>
      <c r="G56" s="98"/>
      <c r="H56" s="34">
        <f t="shared" si="2"/>
        <v>91.200178675122331</v>
      </c>
      <c r="I56" s="34">
        <f t="shared" si="3"/>
        <v>91.200178675122331</v>
      </c>
    </row>
    <row r="57" spans="1:9" s="24" customFormat="1" ht="12.75">
      <c r="A57" s="30"/>
      <c r="B57" s="30" t="s">
        <v>233</v>
      </c>
      <c r="C57" s="99">
        <v>138838660</v>
      </c>
      <c r="D57" s="99">
        <v>139418390.5</v>
      </c>
      <c r="E57" s="99">
        <v>139418390.5</v>
      </c>
      <c r="F57" s="99">
        <v>134447146.48999998</v>
      </c>
      <c r="G57" s="98"/>
      <c r="H57" s="34">
        <f t="shared" si="2"/>
        <v>96.434298235568832</v>
      </c>
      <c r="I57" s="34">
        <f t="shared" si="3"/>
        <v>96.434298235568832</v>
      </c>
    </row>
    <row r="58" spans="1:9" s="24" customFormat="1" ht="12.75">
      <c r="A58" s="30"/>
      <c r="B58" s="30" t="s">
        <v>232</v>
      </c>
      <c r="C58" s="99">
        <v>1866181</v>
      </c>
      <c r="D58" s="99">
        <v>3192376</v>
      </c>
      <c r="E58" s="99">
        <v>3192376</v>
      </c>
      <c r="F58" s="99">
        <v>2695276.2600000002</v>
      </c>
      <c r="G58" s="98"/>
      <c r="H58" s="34">
        <f t="shared" si="2"/>
        <v>84.428534107511155</v>
      </c>
      <c r="I58" s="34">
        <f t="shared" si="3"/>
        <v>84.428534107511155</v>
      </c>
    </row>
    <row r="59" spans="1:9" s="24" customFormat="1" ht="12.75">
      <c r="A59" s="30"/>
      <c r="B59" s="30" t="s">
        <v>231</v>
      </c>
      <c r="C59" s="99">
        <v>8466911</v>
      </c>
      <c r="D59" s="99">
        <v>12632703.709999997</v>
      </c>
      <c r="E59" s="99">
        <v>12632703.709999997</v>
      </c>
      <c r="F59" s="99">
        <v>11837930.869999997</v>
      </c>
      <c r="G59" s="98"/>
      <c r="H59" s="34">
        <f t="shared" si="2"/>
        <v>93.708608558824508</v>
      </c>
      <c r="I59" s="34">
        <f t="shared" si="3"/>
        <v>93.708608558824508</v>
      </c>
    </row>
    <row r="60" spans="1:9" s="24" customFormat="1" ht="12.75">
      <c r="A60" s="30"/>
      <c r="B60" s="30" t="s">
        <v>230</v>
      </c>
      <c r="C60" s="99">
        <v>124959179</v>
      </c>
      <c r="D60" s="99">
        <v>135195613.53</v>
      </c>
      <c r="E60" s="99">
        <v>135195613.53</v>
      </c>
      <c r="F60" s="99">
        <v>130278019.55000001</v>
      </c>
      <c r="G60" s="98"/>
      <c r="H60" s="34">
        <f t="shared" si="2"/>
        <v>96.362608333510195</v>
      </c>
      <c r="I60" s="34">
        <f t="shared" si="3"/>
        <v>96.362608333510195</v>
      </c>
    </row>
    <row r="61" spans="1:9" s="24" customFormat="1" ht="12.75">
      <c r="A61" s="30"/>
      <c r="B61" s="30" t="s">
        <v>229</v>
      </c>
      <c r="C61" s="99">
        <v>219500069</v>
      </c>
      <c r="D61" s="99">
        <v>247533161.15999997</v>
      </c>
      <c r="E61" s="99">
        <v>247533161.15999997</v>
      </c>
      <c r="F61" s="99">
        <v>232133723.91999993</v>
      </c>
      <c r="G61" s="98"/>
      <c r="H61" s="34">
        <f t="shared" si="2"/>
        <v>93.778838694648186</v>
      </c>
      <c r="I61" s="34">
        <f t="shared" si="3"/>
        <v>93.778838694648186</v>
      </c>
    </row>
    <row r="62" spans="1:9" s="24" customFormat="1" ht="12.75">
      <c r="A62" s="30"/>
      <c r="B62" s="30" t="s">
        <v>228</v>
      </c>
      <c r="C62" s="99">
        <v>232000029</v>
      </c>
      <c r="D62" s="99">
        <v>234369519.24999994</v>
      </c>
      <c r="E62" s="99">
        <v>234369519.24999994</v>
      </c>
      <c r="F62" s="99">
        <v>233740677.06999993</v>
      </c>
      <c r="G62" s="98"/>
      <c r="H62" s="34">
        <f t="shared" si="2"/>
        <v>99.731687728842743</v>
      </c>
      <c r="I62" s="34">
        <f t="shared" si="3"/>
        <v>99.731687728842743</v>
      </c>
    </row>
    <row r="63" spans="1:9" s="24" customFormat="1" ht="12.75">
      <c r="A63" s="30"/>
      <c r="B63" s="30" t="s">
        <v>227</v>
      </c>
      <c r="C63" s="99">
        <v>57099913</v>
      </c>
      <c r="D63" s="99">
        <v>56798402.04999999</v>
      </c>
      <c r="E63" s="99">
        <v>56798402.04999999</v>
      </c>
      <c r="F63" s="99">
        <v>53709611.089999996</v>
      </c>
      <c r="G63" s="98"/>
      <c r="H63" s="34">
        <f t="shared" si="2"/>
        <v>94.561834754997307</v>
      </c>
      <c r="I63" s="34">
        <f t="shared" si="3"/>
        <v>94.561834754997307</v>
      </c>
    </row>
    <row r="64" spans="1:9" s="24" customFormat="1" ht="12.75">
      <c r="A64" s="30"/>
      <c r="B64" s="30" t="s">
        <v>226</v>
      </c>
      <c r="C64" s="99">
        <v>393144120</v>
      </c>
      <c r="D64" s="99">
        <v>431648418</v>
      </c>
      <c r="E64" s="99">
        <v>431648418</v>
      </c>
      <c r="F64" s="99">
        <v>425130192.22000003</v>
      </c>
      <c r="G64" s="98"/>
      <c r="H64" s="34">
        <f t="shared" si="2"/>
        <v>98.489922467409585</v>
      </c>
      <c r="I64" s="34">
        <f t="shared" si="3"/>
        <v>98.489922467409585</v>
      </c>
    </row>
    <row r="65" spans="1:9" s="24" customFormat="1" ht="12.75">
      <c r="A65" s="30"/>
      <c r="B65" s="30" t="s">
        <v>225</v>
      </c>
      <c r="C65" s="99">
        <v>224394473</v>
      </c>
      <c r="D65" s="99">
        <v>240447333.32999995</v>
      </c>
      <c r="E65" s="99">
        <v>240447333.32999995</v>
      </c>
      <c r="F65" s="99">
        <v>234569888.52999991</v>
      </c>
      <c r="G65" s="98"/>
      <c r="H65" s="34">
        <f t="shared" si="2"/>
        <v>97.555620718016627</v>
      </c>
      <c r="I65" s="34">
        <f t="shared" si="3"/>
        <v>97.555620718016627</v>
      </c>
    </row>
    <row r="66" spans="1:9" s="24" customFormat="1" ht="12.75">
      <c r="A66" s="30"/>
      <c r="B66" s="30" t="s">
        <v>224</v>
      </c>
      <c r="C66" s="99">
        <v>117198701</v>
      </c>
      <c r="D66" s="99">
        <v>118926513.21000001</v>
      </c>
      <c r="E66" s="99">
        <v>118926513.21000001</v>
      </c>
      <c r="F66" s="99">
        <v>112632054.70999999</v>
      </c>
      <c r="G66" s="98"/>
      <c r="H66" s="34">
        <f t="shared" si="2"/>
        <v>94.707270624435708</v>
      </c>
      <c r="I66" s="34">
        <f t="shared" si="3"/>
        <v>94.707270624435708</v>
      </c>
    </row>
    <row r="67" spans="1:9" s="24" customFormat="1" ht="12.75">
      <c r="A67" s="30"/>
      <c r="B67" s="30" t="s">
        <v>223</v>
      </c>
      <c r="C67" s="99">
        <v>302117513</v>
      </c>
      <c r="D67" s="99">
        <v>318999820.95999998</v>
      </c>
      <c r="E67" s="99">
        <v>318999820.95999998</v>
      </c>
      <c r="F67" s="99">
        <v>298348945.80999994</v>
      </c>
      <c r="G67" s="98"/>
      <c r="H67" s="34">
        <f t="shared" si="2"/>
        <v>93.526367792980835</v>
      </c>
      <c r="I67" s="34">
        <f t="shared" si="3"/>
        <v>93.526367792980835</v>
      </c>
    </row>
    <row r="68" spans="1:9" s="24" customFormat="1" ht="12.75">
      <c r="A68" s="30"/>
      <c r="B68" s="30" t="s">
        <v>222</v>
      </c>
      <c r="C68" s="99">
        <v>253136578</v>
      </c>
      <c r="D68" s="99">
        <v>253163458.20999998</v>
      </c>
      <c r="E68" s="99">
        <v>253163458.20999998</v>
      </c>
      <c r="F68" s="99">
        <v>239403438.51999998</v>
      </c>
      <c r="G68" s="98"/>
      <c r="H68" s="34">
        <f t="shared" si="2"/>
        <v>94.564768633162686</v>
      </c>
      <c r="I68" s="34">
        <f t="shared" si="3"/>
        <v>94.564768633162686</v>
      </c>
    </row>
    <row r="69" spans="1:9" s="24" customFormat="1" ht="12.75">
      <c r="A69" s="30"/>
      <c r="B69" s="30" t="s">
        <v>221</v>
      </c>
      <c r="C69" s="99">
        <v>164425843</v>
      </c>
      <c r="D69" s="99">
        <v>163000626.60000002</v>
      </c>
      <c r="E69" s="99">
        <v>163000626.60000002</v>
      </c>
      <c r="F69" s="99">
        <v>162800783.44000003</v>
      </c>
      <c r="G69" s="98"/>
      <c r="H69" s="34">
        <f t="shared" si="2"/>
        <v>99.877397305661646</v>
      </c>
      <c r="I69" s="34">
        <f t="shared" si="3"/>
        <v>99.877397305661646</v>
      </c>
    </row>
    <row r="70" spans="1:9" s="24" customFormat="1" ht="12.75">
      <c r="A70" s="30"/>
      <c r="B70" s="30" t="s">
        <v>220</v>
      </c>
      <c r="C70" s="99">
        <v>564597560</v>
      </c>
      <c r="D70" s="99">
        <v>549279358.6500001</v>
      </c>
      <c r="E70" s="99">
        <v>549279358.6500001</v>
      </c>
      <c r="F70" s="99">
        <v>521140896.30000007</v>
      </c>
      <c r="G70" s="98"/>
      <c r="H70" s="34">
        <f t="shared" si="2"/>
        <v>94.877203756726317</v>
      </c>
      <c r="I70" s="34">
        <f t="shared" si="3"/>
        <v>94.877203756726317</v>
      </c>
    </row>
    <row r="71" spans="1:9" s="24" customFormat="1" ht="12.75">
      <c r="A71" s="30"/>
      <c r="B71" s="30" t="s">
        <v>219</v>
      </c>
      <c r="C71" s="99">
        <v>29600984</v>
      </c>
      <c r="D71" s="99">
        <v>29600984</v>
      </c>
      <c r="E71" s="99">
        <v>29600984</v>
      </c>
      <c r="F71" s="99">
        <v>13658862.700000005</v>
      </c>
      <c r="G71" s="98"/>
      <c r="H71" s="34">
        <f t="shared" si="2"/>
        <v>46.143272466888277</v>
      </c>
      <c r="I71" s="34">
        <f t="shared" si="3"/>
        <v>46.143272466888277</v>
      </c>
    </row>
    <row r="72" spans="1:9" s="24" customFormat="1" ht="12.75">
      <c r="A72" s="30"/>
      <c r="B72" s="30" t="s">
        <v>218</v>
      </c>
      <c r="C72" s="99">
        <v>59921356</v>
      </c>
      <c r="D72" s="99">
        <v>64846230.869999997</v>
      </c>
      <c r="E72" s="99">
        <v>64846230.869999997</v>
      </c>
      <c r="F72" s="99">
        <v>64846230.869999997</v>
      </c>
      <c r="G72" s="98"/>
      <c r="H72" s="34">
        <f t="shared" si="2"/>
        <v>100</v>
      </c>
      <c r="I72" s="34">
        <f t="shared" si="3"/>
        <v>100</v>
      </c>
    </row>
    <row r="73" spans="1:9" s="24" customFormat="1" ht="12.75">
      <c r="A73" s="25" t="s">
        <v>217</v>
      </c>
      <c r="B73" s="25"/>
      <c r="C73" s="100">
        <f>+C74</f>
        <v>14700000</v>
      </c>
      <c r="D73" s="100">
        <f>+D74</f>
        <v>14700000</v>
      </c>
      <c r="E73" s="100">
        <f>+E74</f>
        <v>14700000</v>
      </c>
      <c r="F73" s="100">
        <f>+F74</f>
        <v>14700000</v>
      </c>
      <c r="G73" s="98"/>
      <c r="H73" s="29">
        <f t="shared" si="2"/>
        <v>100</v>
      </c>
      <c r="I73" s="29">
        <f t="shared" si="3"/>
        <v>100</v>
      </c>
    </row>
    <row r="74" spans="1:9" s="24" customFormat="1" ht="12.75">
      <c r="A74" s="30"/>
      <c r="B74" s="30" t="s">
        <v>216</v>
      </c>
      <c r="C74" s="99">
        <v>14700000</v>
      </c>
      <c r="D74" s="99">
        <v>14700000</v>
      </c>
      <c r="E74" s="99">
        <v>14700000</v>
      </c>
      <c r="F74" s="99">
        <v>14700000</v>
      </c>
      <c r="G74" s="98"/>
      <c r="H74" s="34">
        <f t="shared" si="2"/>
        <v>100</v>
      </c>
      <c r="I74" s="34">
        <f t="shared" si="3"/>
        <v>100</v>
      </c>
    </row>
    <row r="75" spans="1:9" s="24" customFormat="1" ht="12.75">
      <c r="A75" s="25" t="s">
        <v>52</v>
      </c>
      <c r="B75" s="25"/>
      <c r="C75" s="100">
        <f>+C76+C77</f>
        <v>568905935</v>
      </c>
      <c r="D75" s="100">
        <f>+D76+D77</f>
        <v>610992196.06000018</v>
      </c>
      <c r="E75" s="100">
        <f>+E76+E77</f>
        <v>430960578.06000006</v>
      </c>
      <c r="F75" s="100">
        <f>+F76+F77</f>
        <v>413056411.86000007</v>
      </c>
      <c r="G75" s="98"/>
      <c r="H75" s="29">
        <f t="shared" ref="H75:H106" si="4">IFERROR(+F75/D75*100,"n.a")</f>
        <v>67.604204198286922</v>
      </c>
      <c r="I75" s="29">
        <f t="shared" ref="I75:I106" si="5">IFERROR(+F75/E75*100,"n.a.")</f>
        <v>95.845521119217707</v>
      </c>
    </row>
    <row r="76" spans="1:9" s="24" customFormat="1" ht="12.75">
      <c r="A76" s="30"/>
      <c r="B76" s="30" t="s">
        <v>215</v>
      </c>
      <c r="C76" s="99">
        <v>401234605</v>
      </c>
      <c r="D76" s="99">
        <v>450006937.16000015</v>
      </c>
      <c r="E76" s="99">
        <v>269975319.16000003</v>
      </c>
      <c r="F76" s="99">
        <v>252071152.96000004</v>
      </c>
      <c r="G76" s="98"/>
      <c r="H76" s="34">
        <f t="shared" si="4"/>
        <v>56.014948247425799</v>
      </c>
      <c r="I76" s="34">
        <f t="shared" si="5"/>
        <v>93.368221118987123</v>
      </c>
    </row>
    <row r="77" spans="1:9" s="24" customFormat="1" ht="12.75">
      <c r="A77" s="30"/>
      <c r="B77" s="30" t="s">
        <v>214</v>
      </c>
      <c r="C77" s="99">
        <v>167671330</v>
      </c>
      <c r="D77" s="99">
        <v>160985258.90000004</v>
      </c>
      <c r="E77" s="99">
        <v>160985258.90000004</v>
      </c>
      <c r="F77" s="99">
        <v>160985258.90000004</v>
      </c>
      <c r="G77" s="98"/>
      <c r="H77" s="34">
        <f t="shared" si="4"/>
        <v>100</v>
      </c>
      <c r="I77" s="34">
        <f t="shared" si="5"/>
        <v>100</v>
      </c>
    </row>
    <row r="78" spans="1:9" s="24" customFormat="1" ht="12.75">
      <c r="A78" s="25" t="s">
        <v>213</v>
      </c>
      <c r="B78" s="25"/>
      <c r="C78" s="100">
        <f>SUM(C79:C82)</f>
        <v>7259277007</v>
      </c>
      <c r="D78" s="100">
        <f>SUM(D79:D82)</f>
        <v>7713821128</v>
      </c>
      <c r="E78" s="100">
        <f>SUM(E79:E82)</f>
        <v>7713821128</v>
      </c>
      <c r="F78" s="100">
        <f>SUM(F79:F82)</f>
        <v>5892277815.2400017</v>
      </c>
      <c r="G78" s="98"/>
      <c r="H78" s="29">
        <f t="shared" si="4"/>
        <v>76.385979366982298</v>
      </c>
      <c r="I78" s="29">
        <f t="shared" si="5"/>
        <v>76.385979366982298</v>
      </c>
    </row>
    <row r="79" spans="1:9" s="24" customFormat="1" ht="12.75">
      <c r="A79" s="30"/>
      <c r="B79" s="30" t="s">
        <v>212</v>
      </c>
      <c r="C79" s="99">
        <v>249195071</v>
      </c>
      <c r="D79" s="99">
        <v>249195071</v>
      </c>
      <c r="E79" s="99">
        <v>249195071</v>
      </c>
      <c r="F79" s="99">
        <v>249195071</v>
      </c>
      <c r="G79" s="98"/>
      <c r="H79" s="34">
        <f t="shared" si="4"/>
        <v>100</v>
      </c>
      <c r="I79" s="34">
        <f t="shared" si="5"/>
        <v>100</v>
      </c>
    </row>
    <row r="80" spans="1:9" s="24" customFormat="1" ht="12.75">
      <c r="A80" s="30"/>
      <c r="B80" s="30" t="s">
        <v>211</v>
      </c>
      <c r="C80" s="99">
        <v>1072710053</v>
      </c>
      <c r="D80" s="99">
        <v>847332595</v>
      </c>
      <c r="E80" s="99">
        <v>847332595</v>
      </c>
      <c r="F80" s="99">
        <v>721832766</v>
      </c>
      <c r="G80" s="98"/>
      <c r="H80" s="34">
        <f t="shared" si="4"/>
        <v>85.188834969814891</v>
      </c>
      <c r="I80" s="34">
        <f t="shared" si="5"/>
        <v>85.188834969814891</v>
      </c>
    </row>
    <row r="81" spans="1:9" s="24" customFormat="1" ht="12.75">
      <c r="A81" s="30"/>
      <c r="B81" s="30" t="s">
        <v>210</v>
      </c>
      <c r="C81" s="99">
        <v>5014598154</v>
      </c>
      <c r="D81" s="99">
        <v>5685724184</v>
      </c>
      <c r="E81" s="99">
        <v>5685724184</v>
      </c>
      <c r="F81" s="99">
        <v>3989680700.2400017</v>
      </c>
      <c r="G81" s="98"/>
      <c r="H81" s="34">
        <f t="shared" si="4"/>
        <v>70.170141412543799</v>
      </c>
      <c r="I81" s="34">
        <f t="shared" si="5"/>
        <v>70.170141412543799</v>
      </c>
    </row>
    <row r="82" spans="1:9" s="24" customFormat="1" ht="12.75">
      <c r="A82" s="30"/>
      <c r="B82" s="30" t="s">
        <v>209</v>
      </c>
      <c r="C82" s="99">
        <v>922773729</v>
      </c>
      <c r="D82" s="99">
        <v>931569278</v>
      </c>
      <c r="E82" s="99">
        <v>931569278</v>
      </c>
      <c r="F82" s="99">
        <v>931569278</v>
      </c>
      <c r="G82" s="98"/>
      <c r="H82" s="34">
        <f t="shared" si="4"/>
        <v>100</v>
      </c>
      <c r="I82" s="34">
        <f t="shared" si="5"/>
        <v>100</v>
      </c>
    </row>
    <row r="83" spans="1:9" s="24" customFormat="1" ht="12.75">
      <c r="A83" s="25" t="s">
        <v>208</v>
      </c>
      <c r="B83" s="25"/>
      <c r="C83" s="100">
        <f>+C84</f>
        <v>17082719</v>
      </c>
      <c r="D83" s="100">
        <f>+D84</f>
        <v>16184883.18</v>
      </c>
      <c r="E83" s="100">
        <f>+E84</f>
        <v>16184883.18</v>
      </c>
      <c r="F83" s="100">
        <f>+F84</f>
        <v>15422775.909999995</v>
      </c>
      <c r="G83" s="98"/>
      <c r="H83" s="29">
        <f t="shared" si="4"/>
        <v>95.291240217651023</v>
      </c>
      <c r="I83" s="29">
        <f t="shared" si="5"/>
        <v>95.291240217651023</v>
      </c>
    </row>
    <row r="84" spans="1:9" s="24" customFormat="1" ht="12.75">
      <c r="A84" s="30"/>
      <c r="B84" s="30" t="s">
        <v>207</v>
      </c>
      <c r="C84" s="99">
        <v>17082719</v>
      </c>
      <c r="D84" s="99">
        <v>16184883.18</v>
      </c>
      <c r="E84" s="99">
        <v>16184883.18</v>
      </c>
      <c r="F84" s="99">
        <v>15422775.909999995</v>
      </c>
      <c r="G84" s="98"/>
      <c r="H84" s="34">
        <f t="shared" si="4"/>
        <v>95.291240217651023</v>
      </c>
      <c r="I84" s="34">
        <f t="shared" si="5"/>
        <v>95.291240217651023</v>
      </c>
    </row>
    <row r="85" spans="1:9" s="24" customFormat="1" ht="12.75">
      <c r="A85" s="25" t="s">
        <v>206</v>
      </c>
      <c r="B85" s="25"/>
      <c r="C85" s="100">
        <f>+C86</f>
        <v>2229800000</v>
      </c>
      <c r="D85" s="100">
        <f>+D86</f>
        <v>39274.39</v>
      </c>
      <c r="E85" s="100">
        <f>+E86</f>
        <v>39274.39</v>
      </c>
      <c r="F85" s="100">
        <f>+F86</f>
        <v>0</v>
      </c>
      <c r="G85" s="98"/>
      <c r="H85" s="29">
        <f t="shared" si="4"/>
        <v>0</v>
      </c>
      <c r="I85" s="29">
        <f t="shared" si="5"/>
        <v>0</v>
      </c>
    </row>
    <row r="86" spans="1:9" s="24" customFormat="1" ht="12.75">
      <c r="A86" s="30"/>
      <c r="B86" s="30" t="s">
        <v>205</v>
      </c>
      <c r="C86" s="99">
        <v>2229800000</v>
      </c>
      <c r="D86" s="99">
        <v>39274.39</v>
      </c>
      <c r="E86" s="99">
        <v>39274.39</v>
      </c>
      <c r="F86" s="99">
        <v>0</v>
      </c>
      <c r="G86" s="98"/>
      <c r="H86" s="34">
        <f t="shared" si="4"/>
        <v>0</v>
      </c>
      <c r="I86" s="34">
        <f t="shared" si="5"/>
        <v>0</v>
      </c>
    </row>
    <row r="87" spans="1:9" s="24" customFormat="1" ht="12.75">
      <c r="A87" s="25" t="s">
        <v>204</v>
      </c>
      <c r="B87" s="25"/>
      <c r="C87" s="100">
        <f>+C88</f>
        <v>66492606</v>
      </c>
      <c r="D87" s="100">
        <f>+D88</f>
        <v>60439758.750000015</v>
      </c>
      <c r="E87" s="100">
        <f>+E88</f>
        <v>60439758.750000015</v>
      </c>
      <c r="F87" s="100">
        <f>+F88</f>
        <v>60056759.339999996</v>
      </c>
      <c r="G87" s="98"/>
      <c r="H87" s="29">
        <f t="shared" si="4"/>
        <v>99.366312146307138</v>
      </c>
      <c r="I87" s="29">
        <f t="shared" si="5"/>
        <v>99.366312146307138</v>
      </c>
    </row>
    <row r="88" spans="1:9" s="24" customFormat="1" ht="12.75">
      <c r="A88" s="30"/>
      <c r="B88" s="30" t="s">
        <v>203</v>
      </c>
      <c r="C88" s="99">
        <v>66492606</v>
      </c>
      <c r="D88" s="99">
        <v>60439758.750000015</v>
      </c>
      <c r="E88" s="99">
        <v>60439758.750000015</v>
      </c>
      <c r="F88" s="99">
        <v>60056759.339999996</v>
      </c>
      <c r="G88" s="98"/>
      <c r="H88" s="34">
        <f t="shared" si="4"/>
        <v>99.366312146307138</v>
      </c>
      <c r="I88" s="34">
        <f t="shared" si="5"/>
        <v>99.366312146307138</v>
      </c>
    </row>
    <row r="89" spans="1:9" s="24" customFormat="1" ht="12.75">
      <c r="A89" s="25" t="s">
        <v>71</v>
      </c>
      <c r="B89" s="25"/>
      <c r="C89" s="100">
        <f>SUM(C90:C117)</f>
        <v>30291180394</v>
      </c>
      <c r="D89" s="100">
        <f>SUM(D90:D117)</f>
        <v>31511507583.190029</v>
      </c>
      <c r="E89" s="100">
        <f>SUM(E90:E117)</f>
        <v>31511507583.190029</v>
      </c>
      <c r="F89" s="100">
        <f>SUM(F90:F117)</f>
        <v>30835315306.44001</v>
      </c>
      <c r="G89" s="98"/>
      <c r="H89" s="29">
        <f t="shared" si="4"/>
        <v>97.854141776730671</v>
      </c>
      <c r="I89" s="29">
        <f t="shared" si="5"/>
        <v>97.854141776730671</v>
      </c>
    </row>
    <row r="90" spans="1:9" s="24" customFormat="1" ht="12.75">
      <c r="A90" s="30"/>
      <c r="B90" s="30" t="s">
        <v>202</v>
      </c>
      <c r="C90" s="99">
        <v>71721348</v>
      </c>
      <c r="D90" s="99">
        <v>76061269.439999998</v>
      </c>
      <c r="E90" s="99">
        <v>76061269.439999998</v>
      </c>
      <c r="F90" s="99">
        <v>76061269.439999998</v>
      </c>
      <c r="G90" s="98"/>
      <c r="H90" s="34">
        <f t="shared" si="4"/>
        <v>100</v>
      </c>
      <c r="I90" s="34">
        <f t="shared" si="5"/>
        <v>100</v>
      </c>
    </row>
    <row r="91" spans="1:9" s="24" customFormat="1" ht="12.75">
      <c r="A91" s="30"/>
      <c r="B91" s="30" t="s">
        <v>201</v>
      </c>
      <c r="C91" s="99">
        <v>212977650</v>
      </c>
      <c r="D91" s="99">
        <v>218062303.97999999</v>
      </c>
      <c r="E91" s="99">
        <v>218062303.97999999</v>
      </c>
      <c r="F91" s="99">
        <v>218062303.97999999</v>
      </c>
      <c r="G91" s="98"/>
      <c r="H91" s="34">
        <f t="shared" si="4"/>
        <v>100</v>
      </c>
      <c r="I91" s="34">
        <f t="shared" si="5"/>
        <v>100</v>
      </c>
    </row>
    <row r="92" spans="1:9" s="24" customFormat="1" ht="12.75">
      <c r="A92" s="30"/>
      <c r="B92" s="30" t="s">
        <v>200</v>
      </c>
      <c r="C92" s="99">
        <v>225132571</v>
      </c>
      <c r="D92" s="99">
        <v>260682825.25</v>
      </c>
      <c r="E92" s="99">
        <v>260682825.25</v>
      </c>
      <c r="F92" s="99">
        <v>260682825.25</v>
      </c>
      <c r="G92" s="98"/>
      <c r="H92" s="34">
        <f t="shared" si="4"/>
        <v>100</v>
      </c>
      <c r="I92" s="34">
        <f t="shared" si="5"/>
        <v>100</v>
      </c>
    </row>
    <row r="93" spans="1:9" s="24" customFormat="1" ht="12.75">
      <c r="A93" s="30"/>
      <c r="B93" s="30" t="s">
        <v>199</v>
      </c>
      <c r="C93" s="99">
        <v>288996134</v>
      </c>
      <c r="D93" s="99">
        <v>293243489.48000002</v>
      </c>
      <c r="E93" s="99">
        <v>293243489.48000002</v>
      </c>
      <c r="F93" s="99">
        <v>293243489.48000002</v>
      </c>
      <c r="G93" s="98"/>
      <c r="H93" s="34">
        <f t="shared" si="4"/>
        <v>100</v>
      </c>
      <c r="I93" s="34">
        <f t="shared" si="5"/>
        <v>100</v>
      </c>
    </row>
    <row r="94" spans="1:9" s="24" customFormat="1" ht="12.75">
      <c r="A94" s="30"/>
      <c r="B94" s="30" t="s">
        <v>198</v>
      </c>
      <c r="C94" s="99">
        <v>251292451</v>
      </c>
      <c r="D94" s="99">
        <v>256354119.76999995</v>
      </c>
      <c r="E94" s="99">
        <v>256354119.76999995</v>
      </c>
      <c r="F94" s="99">
        <v>256354119.76999995</v>
      </c>
      <c r="G94" s="98"/>
      <c r="H94" s="34">
        <f t="shared" si="4"/>
        <v>100</v>
      </c>
      <c r="I94" s="34">
        <f t="shared" si="5"/>
        <v>100</v>
      </c>
    </row>
    <row r="95" spans="1:9" s="24" customFormat="1" ht="12.75">
      <c r="A95" s="30"/>
      <c r="B95" s="30" t="s">
        <v>197</v>
      </c>
      <c r="C95" s="99">
        <v>162386379</v>
      </c>
      <c r="D95" s="99">
        <v>165625091.35999998</v>
      </c>
      <c r="E95" s="99">
        <v>165625091.35999998</v>
      </c>
      <c r="F95" s="99">
        <v>165625091.35999998</v>
      </c>
      <c r="G95" s="98"/>
      <c r="H95" s="34">
        <f t="shared" si="4"/>
        <v>100</v>
      </c>
      <c r="I95" s="34">
        <f t="shared" si="5"/>
        <v>100</v>
      </c>
    </row>
    <row r="96" spans="1:9" s="24" customFormat="1" ht="12.75">
      <c r="A96" s="30"/>
      <c r="B96" s="30" t="s">
        <v>196</v>
      </c>
      <c r="C96" s="99">
        <v>408109004</v>
      </c>
      <c r="D96" s="99">
        <v>414307674.42999995</v>
      </c>
      <c r="E96" s="99">
        <v>414307674.42999995</v>
      </c>
      <c r="F96" s="99">
        <v>414307674.42999995</v>
      </c>
      <c r="G96" s="98"/>
      <c r="H96" s="34">
        <f t="shared" si="4"/>
        <v>100</v>
      </c>
      <c r="I96" s="34">
        <f t="shared" si="5"/>
        <v>100</v>
      </c>
    </row>
    <row r="97" spans="1:9" s="24" customFormat="1" ht="12.75">
      <c r="A97" s="30"/>
      <c r="B97" s="30" t="s">
        <v>195</v>
      </c>
      <c r="C97" s="99">
        <v>519683544</v>
      </c>
      <c r="D97" s="99">
        <v>537626896.1099999</v>
      </c>
      <c r="E97" s="99">
        <v>537626896.1099999</v>
      </c>
      <c r="F97" s="99">
        <v>535531317.16999978</v>
      </c>
      <c r="G97" s="98"/>
      <c r="H97" s="34">
        <f t="shared" si="4"/>
        <v>99.610216870628548</v>
      </c>
      <c r="I97" s="34">
        <f t="shared" si="5"/>
        <v>99.610216870628548</v>
      </c>
    </row>
    <row r="98" spans="1:9" s="24" customFormat="1" ht="12.75">
      <c r="A98" s="30"/>
      <c r="B98" s="30" t="s">
        <v>194</v>
      </c>
      <c r="C98" s="99">
        <v>318466754</v>
      </c>
      <c r="D98" s="99">
        <v>324704836.5200001</v>
      </c>
      <c r="E98" s="99">
        <v>324704836.5200001</v>
      </c>
      <c r="F98" s="99">
        <v>324704836.5200001</v>
      </c>
      <c r="G98" s="98"/>
      <c r="H98" s="34">
        <f t="shared" si="4"/>
        <v>100</v>
      </c>
      <c r="I98" s="34">
        <f t="shared" si="5"/>
        <v>100</v>
      </c>
    </row>
    <row r="99" spans="1:9" s="24" customFormat="1" ht="12.75">
      <c r="A99" s="30"/>
      <c r="B99" s="30" t="s">
        <v>193</v>
      </c>
      <c r="C99" s="99">
        <v>195077192</v>
      </c>
      <c r="D99" s="99">
        <v>200431645.40000001</v>
      </c>
      <c r="E99" s="99">
        <v>200431645.40000001</v>
      </c>
      <c r="F99" s="99">
        <v>200416479.40000001</v>
      </c>
      <c r="G99" s="98"/>
      <c r="H99" s="34">
        <f t="shared" si="4"/>
        <v>99.992433330590231</v>
      </c>
      <c r="I99" s="34">
        <f t="shared" si="5"/>
        <v>99.992433330590231</v>
      </c>
    </row>
    <row r="100" spans="1:9" s="24" customFormat="1" ht="12.75">
      <c r="A100" s="30"/>
      <c r="B100" s="30" t="s">
        <v>192</v>
      </c>
      <c r="C100" s="99">
        <v>232106811</v>
      </c>
      <c r="D100" s="99">
        <v>236519864.73999998</v>
      </c>
      <c r="E100" s="99">
        <v>236519864.73999998</v>
      </c>
      <c r="F100" s="99">
        <v>236246751.73999998</v>
      </c>
      <c r="G100" s="98"/>
      <c r="H100" s="34">
        <f t="shared" si="4"/>
        <v>99.884528515057198</v>
      </c>
      <c r="I100" s="34">
        <f t="shared" si="5"/>
        <v>99.884528515057198</v>
      </c>
    </row>
    <row r="101" spans="1:9" s="24" customFormat="1" ht="12.75">
      <c r="A101" s="30"/>
      <c r="B101" s="30" t="s">
        <v>191</v>
      </c>
      <c r="C101" s="99">
        <v>324877392</v>
      </c>
      <c r="D101" s="99">
        <v>330356927.54999995</v>
      </c>
      <c r="E101" s="99">
        <v>330356927.54999995</v>
      </c>
      <c r="F101" s="99">
        <v>330356927.54999995</v>
      </c>
      <c r="G101" s="98"/>
      <c r="H101" s="34">
        <f t="shared" si="4"/>
        <v>100</v>
      </c>
      <c r="I101" s="34">
        <f t="shared" si="5"/>
        <v>100</v>
      </c>
    </row>
    <row r="102" spans="1:9" s="24" customFormat="1" ht="12.75">
      <c r="A102" s="30"/>
      <c r="B102" s="30" t="s">
        <v>190</v>
      </c>
      <c r="C102" s="99">
        <v>20189829182</v>
      </c>
      <c r="D102" s="99">
        <v>20719487671.47002</v>
      </c>
      <c r="E102" s="99">
        <v>20719487671.47002</v>
      </c>
      <c r="F102" s="99">
        <v>20056931119.25</v>
      </c>
      <c r="G102" s="98"/>
      <c r="H102" s="34">
        <f t="shared" si="4"/>
        <v>96.80225417382141</v>
      </c>
      <c r="I102" s="34">
        <f t="shared" si="5"/>
        <v>96.80225417382141</v>
      </c>
    </row>
    <row r="103" spans="1:9" s="24" customFormat="1" ht="12.75">
      <c r="A103" s="30"/>
      <c r="B103" s="30" t="s">
        <v>189</v>
      </c>
      <c r="C103" s="99">
        <v>592295366</v>
      </c>
      <c r="D103" s="99">
        <v>599757087.28999996</v>
      </c>
      <c r="E103" s="99">
        <v>599757087.28999996</v>
      </c>
      <c r="F103" s="99">
        <v>597372199.28999996</v>
      </c>
      <c r="G103" s="98"/>
      <c r="H103" s="34">
        <f t="shared" si="4"/>
        <v>99.602357679377135</v>
      </c>
      <c r="I103" s="34">
        <f t="shared" si="5"/>
        <v>99.602357679377135</v>
      </c>
    </row>
    <row r="104" spans="1:9" s="24" customFormat="1" ht="12.75">
      <c r="A104" s="30"/>
      <c r="B104" s="30" t="s">
        <v>188</v>
      </c>
      <c r="C104" s="99">
        <v>1114168783</v>
      </c>
      <c r="D104" s="99">
        <v>1114168783</v>
      </c>
      <c r="E104" s="99">
        <v>1114168783</v>
      </c>
      <c r="F104" s="99">
        <v>1114168783</v>
      </c>
      <c r="G104" s="98"/>
      <c r="H104" s="34">
        <f t="shared" si="4"/>
        <v>100</v>
      </c>
      <c r="I104" s="34">
        <f t="shared" si="5"/>
        <v>100</v>
      </c>
    </row>
    <row r="105" spans="1:9" s="24" customFormat="1" ht="12.75">
      <c r="A105" s="30"/>
      <c r="B105" s="30" t="s">
        <v>187</v>
      </c>
      <c r="C105" s="99">
        <v>359216022</v>
      </c>
      <c r="D105" s="99">
        <v>344248515.99000001</v>
      </c>
      <c r="E105" s="99">
        <v>344248515.99000001</v>
      </c>
      <c r="F105" s="99">
        <v>337483687.50000006</v>
      </c>
      <c r="G105" s="98"/>
      <c r="H105" s="34">
        <f t="shared" si="4"/>
        <v>98.034899737898513</v>
      </c>
      <c r="I105" s="34">
        <f t="shared" si="5"/>
        <v>98.034899737898513</v>
      </c>
    </row>
    <row r="106" spans="1:9" s="24" customFormat="1" ht="12.75">
      <c r="A106" s="30"/>
      <c r="B106" s="30" t="s">
        <v>186</v>
      </c>
      <c r="C106" s="99">
        <v>413407793</v>
      </c>
      <c r="D106" s="99">
        <v>460318992.13</v>
      </c>
      <c r="E106" s="99">
        <v>460318992.13</v>
      </c>
      <c r="F106" s="99">
        <v>460318992.13</v>
      </c>
      <c r="G106" s="98"/>
      <c r="H106" s="34">
        <f t="shared" si="4"/>
        <v>100</v>
      </c>
      <c r="I106" s="34">
        <f t="shared" si="5"/>
        <v>100</v>
      </c>
    </row>
    <row r="107" spans="1:9" s="24" customFormat="1" ht="12.75">
      <c r="A107" s="30"/>
      <c r="B107" s="30" t="s">
        <v>185</v>
      </c>
      <c r="C107" s="99">
        <v>155124659</v>
      </c>
      <c r="D107" s="99">
        <v>160353679.88</v>
      </c>
      <c r="E107" s="99">
        <v>160353679.88</v>
      </c>
      <c r="F107" s="99">
        <v>160353679.88</v>
      </c>
      <c r="G107" s="98"/>
      <c r="H107" s="34">
        <f t="shared" ref="H107:H127" si="6">IFERROR(+F107/D107*100,"n.a")</f>
        <v>100</v>
      </c>
      <c r="I107" s="34">
        <f t="shared" ref="I107:I127" si="7">IFERROR(+F107/E107*100,"n.a.")</f>
        <v>100</v>
      </c>
    </row>
    <row r="108" spans="1:9" s="24" customFormat="1" ht="12.75">
      <c r="A108" s="30"/>
      <c r="B108" s="30" t="s">
        <v>184</v>
      </c>
      <c r="C108" s="99">
        <v>131855205</v>
      </c>
      <c r="D108" s="99">
        <v>137910456.72</v>
      </c>
      <c r="E108" s="99">
        <v>137910456.72</v>
      </c>
      <c r="F108" s="99">
        <v>137910456.72</v>
      </c>
      <c r="G108" s="98"/>
      <c r="H108" s="34">
        <f t="shared" si="6"/>
        <v>100</v>
      </c>
      <c r="I108" s="34">
        <f t="shared" si="7"/>
        <v>100</v>
      </c>
    </row>
    <row r="109" spans="1:9" s="24" customFormat="1" ht="12.75">
      <c r="A109" s="30"/>
      <c r="B109" s="30" t="s">
        <v>183</v>
      </c>
      <c r="C109" s="99">
        <v>884116213</v>
      </c>
      <c r="D109" s="99">
        <v>884116213</v>
      </c>
      <c r="E109" s="99">
        <v>884116213</v>
      </c>
      <c r="F109" s="99">
        <v>884116213</v>
      </c>
      <c r="G109" s="98"/>
      <c r="H109" s="34">
        <f t="shared" si="6"/>
        <v>100</v>
      </c>
      <c r="I109" s="34">
        <f t="shared" si="7"/>
        <v>100</v>
      </c>
    </row>
    <row r="110" spans="1:9" s="24" customFormat="1" ht="12.75">
      <c r="A110" s="30"/>
      <c r="B110" s="30" t="s">
        <v>182</v>
      </c>
      <c r="C110" s="99">
        <v>311339636</v>
      </c>
      <c r="D110" s="99">
        <v>311339636</v>
      </c>
      <c r="E110" s="99">
        <v>311339636</v>
      </c>
      <c r="F110" s="99">
        <v>311339636</v>
      </c>
      <c r="G110" s="98"/>
      <c r="H110" s="34">
        <f t="shared" si="6"/>
        <v>100</v>
      </c>
      <c r="I110" s="34">
        <f t="shared" si="7"/>
        <v>100</v>
      </c>
    </row>
    <row r="111" spans="1:9" s="24" customFormat="1" ht="12.75">
      <c r="A111" s="30"/>
      <c r="B111" s="30" t="s">
        <v>181</v>
      </c>
      <c r="C111" s="99">
        <v>346610723</v>
      </c>
      <c r="D111" s="99">
        <v>420967866.83000022</v>
      </c>
      <c r="E111" s="99">
        <v>420967866.83000022</v>
      </c>
      <c r="F111" s="99">
        <v>420967866.83000022</v>
      </c>
      <c r="G111" s="98"/>
      <c r="H111" s="34">
        <f t="shared" si="6"/>
        <v>100</v>
      </c>
      <c r="I111" s="34">
        <f t="shared" si="7"/>
        <v>100</v>
      </c>
    </row>
    <row r="112" spans="1:9" s="24" customFormat="1" ht="12.75">
      <c r="A112" s="30"/>
      <c r="B112" s="30" t="s">
        <v>180</v>
      </c>
      <c r="C112" s="99">
        <v>195348388</v>
      </c>
      <c r="D112" s="99">
        <v>186311836.21000001</v>
      </c>
      <c r="E112" s="99">
        <v>186311836.21000001</v>
      </c>
      <c r="F112" s="99">
        <v>184467863.46999997</v>
      </c>
      <c r="G112" s="98"/>
      <c r="H112" s="34">
        <f t="shared" si="6"/>
        <v>99.010276116906709</v>
      </c>
      <c r="I112" s="34">
        <f t="shared" si="7"/>
        <v>99.010276116906709</v>
      </c>
    </row>
    <row r="113" spans="1:9" s="24" customFormat="1" ht="12.75">
      <c r="A113" s="30"/>
      <c r="B113" s="30" t="s">
        <v>179</v>
      </c>
      <c r="C113" s="99">
        <v>383739826</v>
      </c>
      <c r="D113" s="99">
        <v>391966779.39999998</v>
      </c>
      <c r="E113" s="99">
        <v>391966779.39999998</v>
      </c>
      <c r="F113" s="99">
        <v>391966779.39999998</v>
      </c>
      <c r="G113" s="98"/>
      <c r="H113" s="34">
        <f t="shared" si="6"/>
        <v>100</v>
      </c>
      <c r="I113" s="34">
        <f t="shared" si="7"/>
        <v>100</v>
      </c>
    </row>
    <row r="114" spans="1:9" s="24" customFormat="1" ht="12.75">
      <c r="A114" s="30"/>
      <c r="B114" s="30" t="s">
        <v>178</v>
      </c>
      <c r="C114" s="99">
        <v>247629735</v>
      </c>
      <c r="D114" s="99">
        <v>635689095.82999992</v>
      </c>
      <c r="E114" s="99">
        <v>635689095.82999992</v>
      </c>
      <c r="F114" s="99">
        <v>635680145.47000003</v>
      </c>
      <c r="G114" s="98"/>
      <c r="H114" s="34">
        <f t="shared" si="6"/>
        <v>99.998592022411799</v>
      </c>
      <c r="I114" s="34">
        <f t="shared" si="7"/>
        <v>99.998592022411799</v>
      </c>
    </row>
    <row r="115" spans="1:9" s="24" customFormat="1" ht="12.75">
      <c r="A115" s="30"/>
      <c r="B115" s="30" t="s">
        <v>177</v>
      </c>
      <c r="C115" s="99">
        <v>686796781</v>
      </c>
      <c r="D115" s="99">
        <v>691691301.13999999</v>
      </c>
      <c r="E115" s="99">
        <v>691691301.13999999</v>
      </c>
      <c r="F115" s="99">
        <v>691691301.13999999</v>
      </c>
      <c r="G115" s="98"/>
      <c r="H115" s="34">
        <f t="shared" si="6"/>
        <v>100</v>
      </c>
      <c r="I115" s="34">
        <f t="shared" si="7"/>
        <v>100</v>
      </c>
    </row>
    <row r="116" spans="1:9" s="24" customFormat="1" ht="12.75">
      <c r="A116" s="30"/>
      <c r="B116" s="30" t="s">
        <v>176</v>
      </c>
      <c r="C116" s="99">
        <v>635040158</v>
      </c>
      <c r="D116" s="99">
        <v>661534564.17999995</v>
      </c>
      <c r="E116" s="99">
        <v>661534564.17999995</v>
      </c>
      <c r="F116" s="99">
        <v>661285337.17999995</v>
      </c>
      <c r="G116" s="98"/>
      <c r="H116" s="34">
        <f t="shared" si="6"/>
        <v>99.962325929211431</v>
      </c>
      <c r="I116" s="34">
        <f t="shared" si="7"/>
        <v>99.962325929211431</v>
      </c>
    </row>
    <row r="117" spans="1:9" s="24" customFormat="1" ht="12.75">
      <c r="A117" s="30"/>
      <c r="B117" s="30" t="s">
        <v>175</v>
      </c>
      <c r="C117" s="99">
        <v>433834694</v>
      </c>
      <c r="D117" s="99">
        <v>477668160.08999991</v>
      </c>
      <c r="E117" s="99">
        <v>477668160.08999991</v>
      </c>
      <c r="F117" s="99">
        <v>477668160.08999991</v>
      </c>
      <c r="G117" s="98"/>
      <c r="H117" s="34">
        <f t="shared" si="6"/>
        <v>100</v>
      </c>
      <c r="I117" s="34">
        <f t="shared" si="7"/>
        <v>100</v>
      </c>
    </row>
    <row r="118" spans="1:9" s="24" customFormat="1" ht="12.75">
      <c r="A118" s="25" t="s">
        <v>79</v>
      </c>
      <c r="B118" s="25"/>
      <c r="C118" s="100">
        <f>+C119</f>
        <v>129993838</v>
      </c>
      <c r="D118" s="100">
        <f>+D119</f>
        <v>144702514.53000003</v>
      </c>
      <c r="E118" s="100">
        <f>+E119</f>
        <v>144702514.53000003</v>
      </c>
      <c r="F118" s="100">
        <f>+F119</f>
        <v>144684462.16000003</v>
      </c>
      <c r="G118" s="98"/>
      <c r="H118" s="29">
        <f t="shared" si="6"/>
        <v>99.987524494609758</v>
      </c>
      <c r="I118" s="29">
        <f t="shared" si="7"/>
        <v>99.987524494609758</v>
      </c>
    </row>
    <row r="119" spans="1:9" s="24" customFormat="1" ht="12.75">
      <c r="A119" s="30"/>
      <c r="B119" s="30" t="s">
        <v>174</v>
      </c>
      <c r="C119" s="99">
        <v>129993838</v>
      </c>
      <c r="D119" s="99">
        <v>144702514.53000003</v>
      </c>
      <c r="E119" s="99">
        <v>144702514.53000003</v>
      </c>
      <c r="F119" s="99">
        <v>144684462.16000003</v>
      </c>
      <c r="G119" s="98"/>
      <c r="H119" s="34">
        <f t="shared" si="6"/>
        <v>99.987524494609758</v>
      </c>
      <c r="I119" s="34">
        <f t="shared" si="7"/>
        <v>99.987524494609758</v>
      </c>
    </row>
    <row r="120" spans="1:9" s="24" customFormat="1" ht="12.75">
      <c r="A120" s="25" t="s">
        <v>173</v>
      </c>
      <c r="B120" s="25"/>
      <c r="C120" s="100">
        <f>+C121</f>
        <v>161163434</v>
      </c>
      <c r="D120" s="100">
        <f>+D121</f>
        <v>161163434</v>
      </c>
      <c r="E120" s="100">
        <f>+E121</f>
        <v>161163434</v>
      </c>
      <c r="F120" s="100">
        <f>+F121</f>
        <v>94006183.700000018</v>
      </c>
      <c r="G120" s="98"/>
      <c r="H120" s="29">
        <f t="shared" si="6"/>
        <v>58.329722423263838</v>
      </c>
      <c r="I120" s="29">
        <f t="shared" si="7"/>
        <v>58.329722423263838</v>
      </c>
    </row>
    <row r="121" spans="1:9" s="24" customFormat="1" ht="12.75">
      <c r="A121" s="30"/>
      <c r="B121" s="30" t="s">
        <v>172</v>
      </c>
      <c r="C121" s="99">
        <v>161163434</v>
      </c>
      <c r="D121" s="99">
        <v>161163434</v>
      </c>
      <c r="E121" s="99">
        <v>161163434</v>
      </c>
      <c r="F121" s="99">
        <v>94006183.700000018</v>
      </c>
      <c r="G121" s="98"/>
      <c r="H121" s="34">
        <f t="shared" si="6"/>
        <v>58.329722423263838</v>
      </c>
      <c r="I121" s="34">
        <f t="shared" si="7"/>
        <v>58.329722423263838</v>
      </c>
    </row>
    <row r="122" spans="1:9" s="24" customFormat="1" ht="12.75">
      <c r="A122" s="25" t="s">
        <v>540</v>
      </c>
      <c r="B122" s="25"/>
      <c r="C122" s="100">
        <f>+C123</f>
        <v>757692364</v>
      </c>
      <c r="D122" s="100">
        <f>+D123</f>
        <v>732280248</v>
      </c>
      <c r="E122" s="100">
        <f>+E123</f>
        <v>732280248</v>
      </c>
      <c r="F122" s="100">
        <f>+F123</f>
        <v>706644782.57999897</v>
      </c>
      <c r="G122" s="98"/>
      <c r="H122" s="29">
        <f t="shared" si="6"/>
        <v>96.49922751705833</v>
      </c>
      <c r="I122" s="29">
        <f t="shared" si="7"/>
        <v>96.49922751705833</v>
      </c>
    </row>
    <row r="123" spans="1:9" s="24" customFormat="1" ht="12.75">
      <c r="A123" s="30"/>
      <c r="B123" s="30" t="s">
        <v>171</v>
      </c>
      <c r="C123" s="99">
        <v>757692364</v>
      </c>
      <c r="D123" s="99">
        <v>732280248</v>
      </c>
      <c r="E123" s="99">
        <v>732280248</v>
      </c>
      <c r="F123" s="99">
        <v>706644782.57999897</v>
      </c>
      <c r="G123" s="98"/>
      <c r="H123" s="34">
        <f t="shared" si="6"/>
        <v>96.49922751705833</v>
      </c>
      <c r="I123" s="34">
        <f t="shared" si="7"/>
        <v>96.49922751705833</v>
      </c>
    </row>
    <row r="124" spans="1:9" s="24" customFormat="1" ht="13.5">
      <c r="A124" s="25" t="s">
        <v>541</v>
      </c>
      <c r="B124" s="25"/>
      <c r="C124" s="100">
        <f>+C125</f>
        <v>147549386</v>
      </c>
      <c r="D124" s="100">
        <f>+D125</f>
        <v>141660588.56000003</v>
      </c>
      <c r="E124" s="100">
        <f>+E125</f>
        <v>141660588.56000003</v>
      </c>
      <c r="F124" s="100">
        <f>+F125</f>
        <v>78346529.710000053</v>
      </c>
      <c r="G124" s="98"/>
      <c r="H124" s="29">
        <f t="shared" si="6"/>
        <v>55.305805592369509</v>
      </c>
      <c r="I124" s="29">
        <f t="shared" si="7"/>
        <v>55.305805592369509</v>
      </c>
    </row>
    <row r="125" spans="1:9" s="24" customFormat="1" ht="12.75">
      <c r="A125" s="30"/>
      <c r="B125" s="30" t="s">
        <v>170</v>
      </c>
      <c r="C125" s="99">
        <v>147549386</v>
      </c>
      <c r="D125" s="99">
        <v>141660588.56000003</v>
      </c>
      <c r="E125" s="99">
        <v>141660588.56000003</v>
      </c>
      <c r="F125" s="99">
        <v>78346529.710000053</v>
      </c>
      <c r="G125" s="98"/>
      <c r="H125" s="34">
        <f t="shared" si="6"/>
        <v>55.305805592369509</v>
      </c>
      <c r="I125" s="34">
        <f t="shared" si="7"/>
        <v>55.305805592369509</v>
      </c>
    </row>
    <row r="126" spans="1:9" s="24" customFormat="1" ht="12.75">
      <c r="A126" s="25" t="s">
        <v>383</v>
      </c>
      <c r="B126" s="25"/>
      <c r="C126" s="100">
        <f>+C127</f>
        <v>1554169802.0000005</v>
      </c>
      <c r="D126" s="100">
        <f>+D127</f>
        <v>1522343781.5799999</v>
      </c>
      <c r="E126" s="100">
        <f>+E127</f>
        <v>1407538215.6200001</v>
      </c>
      <c r="F126" s="100">
        <f>+F127</f>
        <v>1045115365.01</v>
      </c>
      <c r="G126" s="98"/>
      <c r="H126" s="29">
        <f t="shared" si="6"/>
        <v>68.651731471934852</v>
      </c>
      <c r="I126" s="29">
        <f t="shared" si="7"/>
        <v>74.251295873316081</v>
      </c>
    </row>
    <row r="127" spans="1:9" s="24" customFormat="1" ht="12.75">
      <c r="A127" s="30"/>
      <c r="B127" s="30" t="s">
        <v>169</v>
      </c>
      <c r="C127" s="99">
        <v>1554169802.0000005</v>
      </c>
      <c r="D127" s="99">
        <v>1522343781.5799999</v>
      </c>
      <c r="E127" s="99">
        <v>1407538215.6200001</v>
      </c>
      <c r="F127" s="99">
        <v>1045115365.01</v>
      </c>
      <c r="G127" s="98"/>
      <c r="H127" s="34">
        <f t="shared" si="6"/>
        <v>68.651731471934852</v>
      </c>
      <c r="I127" s="34">
        <f t="shared" si="7"/>
        <v>74.251295873316081</v>
      </c>
    </row>
    <row r="128" spans="1:9" ht="6" customHeight="1" thickBot="1">
      <c r="A128" s="50"/>
      <c r="B128" s="51"/>
      <c r="C128" s="52"/>
      <c r="D128" s="52"/>
      <c r="E128" s="52"/>
      <c r="F128" s="52"/>
      <c r="G128" s="53"/>
      <c r="H128" s="54"/>
      <c r="I128" s="54"/>
    </row>
    <row r="129" spans="1:9" s="97" customFormat="1" ht="10.5" customHeight="1">
      <c r="A129" s="194" t="s">
        <v>81</v>
      </c>
      <c r="B129" s="195"/>
      <c r="C129" s="195"/>
      <c r="D129" s="195"/>
      <c r="E129" s="195"/>
      <c r="F129" s="195"/>
      <c r="G129" s="195"/>
      <c r="H129" s="195"/>
      <c r="I129" s="195"/>
    </row>
    <row r="130" spans="1:9" s="97" customFormat="1" ht="10.5" customHeight="1">
      <c r="A130" s="196" t="s">
        <v>83</v>
      </c>
      <c r="B130" s="197"/>
      <c r="C130" s="197"/>
      <c r="D130" s="197"/>
      <c r="E130" s="197"/>
      <c r="F130" s="197"/>
      <c r="G130" s="197"/>
      <c r="H130" s="197"/>
      <c r="I130" s="197"/>
    </row>
    <row r="131" spans="1:9" s="97" customFormat="1" ht="10.5" customHeight="1">
      <c r="A131" s="196" t="s">
        <v>168</v>
      </c>
      <c r="B131" s="198"/>
      <c r="C131" s="198"/>
      <c r="D131" s="198"/>
      <c r="E131" s="198"/>
      <c r="F131" s="198"/>
      <c r="G131" s="198"/>
      <c r="H131" s="198"/>
      <c r="I131" s="198"/>
    </row>
    <row r="132" spans="1:9">
      <c r="A132" s="196"/>
      <c r="B132" s="198"/>
      <c r="C132" s="198"/>
      <c r="D132" s="198"/>
      <c r="E132" s="198"/>
      <c r="F132" s="198"/>
      <c r="G132" s="198"/>
      <c r="H132" s="198"/>
      <c r="I132" s="198"/>
    </row>
  </sheetData>
  <mergeCells count="13">
    <mergeCell ref="A129:I129"/>
    <mergeCell ref="A130:I130"/>
    <mergeCell ref="A132:I132"/>
    <mergeCell ref="A131:I131"/>
    <mergeCell ref="A1:C1"/>
    <mergeCell ref="C6:C7"/>
    <mergeCell ref="A3:I3"/>
    <mergeCell ref="A5:A8"/>
    <mergeCell ref="B5:B8"/>
    <mergeCell ref="E5:F5"/>
    <mergeCell ref="H5:I6"/>
    <mergeCell ref="D6:D7"/>
    <mergeCell ref="E6:E7"/>
  </mergeCells>
  <pageMargins left="0" right="0" top="0" bottom="0.39370078740157483" header="0.31496062992125984" footer="0.31496062992125984"/>
  <pageSetup fitToHeight="100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showGridLines="0" topLeftCell="B1" zoomScaleNormal="100" workbookViewId="0">
      <selection activeCell="B1" sqref="B1:D1"/>
    </sheetView>
  </sheetViews>
  <sheetFormatPr baseColWidth="10" defaultRowHeight="15"/>
  <cols>
    <col min="1" max="1" width="5.28515625" style="4" hidden="1" customWidth="1"/>
    <col min="2" max="2" width="6.7109375" style="4" customWidth="1"/>
    <col min="3" max="3" width="56" style="5" customWidth="1"/>
    <col min="4" max="7" width="17.7109375" style="4" customWidth="1"/>
    <col min="8" max="8" width="1.7109375" style="4" customWidth="1"/>
    <col min="9" max="10" width="16.7109375" style="4" customWidth="1"/>
    <col min="11" max="11" width="13.42578125" style="4" customWidth="1"/>
    <col min="12" max="16384" width="11.42578125" style="4"/>
  </cols>
  <sheetData>
    <row r="1" spans="1:11" s="1" customFormat="1" ht="53.25" customHeight="1">
      <c r="B1" s="183" t="s">
        <v>0</v>
      </c>
      <c r="C1" s="183"/>
      <c r="D1" s="183"/>
      <c r="E1" s="2" t="s">
        <v>87</v>
      </c>
      <c r="F1" s="122"/>
      <c r="G1" s="121"/>
      <c r="I1" s="95"/>
    </row>
    <row r="2" spans="1:11" ht="12" customHeight="1">
      <c r="D2" s="6"/>
      <c r="E2" s="6"/>
      <c r="F2" s="6"/>
      <c r="G2" s="6"/>
    </row>
    <row r="3" spans="1:11" ht="60" customHeight="1" thickBot="1">
      <c r="B3" s="184" t="s">
        <v>359</v>
      </c>
      <c r="C3" s="184"/>
      <c r="D3" s="184"/>
      <c r="E3" s="184"/>
      <c r="F3" s="184"/>
      <c r="G3" s="184"/>
      <c r="H3" s="184"/>
      <c r="I3" s="184"/>
      <c r="J3" s="184"/>
    </row>
    <row r="4" spans="1:11" ht="5.25" customHeight="1">
      <c r="B4" s="8"/>
      <c r="C4" s="8"/>
      <c r="D4" s="8"/>
      <c r="E4" s="8"/>
      <c r="F4" s="8"/>
      <c r="G4" s="8"/>
      <c r="H4" s="8"/>
      <c r="I4" s="8"/>
      <c r="J4" s="8"/>
    </row>
    <row r="5" spans="1:11" s="9" customFormat="1" ht="18" customHeight="1">
      <c r="B5" s="185" t="s">
        <v>1</v>
      </c>
      <c r="C5" s="186" t="s">
        <v>2</v>
      </c>
      <c r="D5" s="10"/>
      <c r="E5" s="57"/>
      <c r="F5" s="187" t="s">
        <v>3</v>
      </c>
      <c r="G5" s="187"/>
      <c r="H5" s="57"/>
      <c r="I5" s="185" t="s">
        <v>4</v>
      </c>
      <c r="J5" s="185"/>
      <c r="K5" s="12"/>
    </row>
    <row r="6" spans="1:11" s="9" customFormat="1" ht="18" customHeight="1">
      <c r="B6" s="185"/>
      <c r="C6" s="186"/>
      <c r="D6" s="186" t="s">
        <v>5</v>
      </c>
      <c r="E6" s="186" t="s">
        <v>6</v>
      </c>
      <c r="F6" s="186" t="s">
        <v>7</v>
      </c>
      <c r="G6" s="59" t="s">
        <v>8</v>
      </c>
      <c r="H6" s="58"/>
      <c r="I6" s="188"/>
      <c r="J6" s="188"/>
      <c r="K6" s="12"/>
    </row>
    <row r="7" spans="1:11" s="9" customFormat="1" ht="24" customHeight="1">
      <c r="B7" s="185"/>
      <c r="C7" s="186"/>
      <c r="D7" s="186"/>
      <c r="E7" s="186"/>
      <c r="F7" s="186"/>
      <c r="G7" s="57" t="s">
        <v>89</v>
      </c>
      <c r="H7" s="57"/>
      <c r="I7" s="58" t="s">
        <v>6</v>
      </c>
      <c r="J7" s="58" t="s">
        <v>9</v>
      </c>
      <c r="K7" s="12"/>
    </row>
    <row r="8" spans="1:11" s="9" customFormat="1" ht="13.5" customHeight="1">
      <c r="B8" s="185"/>
      <c r="C8" s="186"/>
      <c r="D8" s="58" t="s">
        <v>10</v>
      </c>
      <c r="E8" s="58" t="s">
        <v>11</v>
      </c>
      <c r="F8" s="58" t="s">
        <v>12</v>
      </c>
      <c r="G8" s="57" t="s">
        <v>13</v>
      </c>
      <c r="H8" s="57"/>
      <c r="I8" s="57" t="s">
        <v>14</v>
      </c>
      <c r="J8" s="57" t="s">
        <v>15</v>
      </c>
      <c r="K8" s="12"/>
    </row>
    <row r="9" spans="1:11" ht="5.25" customHeight="1" thickBot="1">
      <c r="B9" s="15"/>
      <c r="C9" s="16"/>
      <c r="D9" s="17"/>
      <c r="E9" s="17"/>
      <c r="F9" s="17"/>
      <c r="G9" s="18"/>
      <c r="H9" s="18"/>
      <c r="I9" s="18"/>
      <c r="J9" s="18"/>
      <c r="K9" s="19"/>
    </row>
    <row r="10" spans="1:11" ht="5.25" customHeight="1" thickBot="1">
      <c r="B10" s="20"/>
      <c r="C10" s="21"/>
      <c r="D10" s="22"/>
      <c r="E10" s="22"/>
      <c r="F10" s="22"/>
      <c r="G10" s="23"/>
      <c r="H10" s="23"/>
      <c r="I10" s="23"/>
      <c r="J10" s="23"/>
      <c r="K10" s="19"/>
    </row>
    <row r="11" spans="1:11" s="24" customFormat="1" ht="12.75">
      <c r="B11" s="25" t="s">
        <v>16</v>
      </c>
      <c r="C11" s="26"/>
      <c r="D11" s="109">
        <f>SUM(D12,D15,D20,D24,D26,D29,D35,D37,D41,D50,D60,D62,D66,D71,D75,D79,D81,D89,D91,D99,D102,D104,D107,D109,D111,D115,D122,D125)</f>
        <v>128353630306.14145</v>
      </c>
      <c r="E11" s="109">
        <f>SUM(E12,E15,E20,E24,E26,E29,E35,E37,E41,E50,E60,E62,E66,E71,E75,E79,E81,E89,E91,E99,E102,E104,E107,E109,E111,E115,E122,E125)</f>
        <v>132785989183.75998</v>
      </c>
      <c r="F11" s="109">
        <f>SUM(F12,F15,F20,F24,F26,F29,F35,F37,F41,F50,F60,F62,F66,F71,F75,F79,F81,F89,F91,F99,F102,F104,F107,F109,F111,F115,F122,F125)</f>
        <v>132785970623.75998</v>
      </c>
      <c r="G11" s="109">
        <f>SUM(G12,G15,G20,G24,G26,G29,G35,G37,G41,G50,G60,G62,G66,G71,G75,G79,G81,G89,G91,G99,G102,G104,G107,G109,G111,G115,G122,G125)</f>
        <v>131367279897.45001</v>
      </c>
      <c r="H11" s="28"/>
      <c r="I11" s="29">
        <f t="shared" ref="I11:I42" si="0">IFERROR(+G11/E11*100,"n.a")</f>
        <v>98.93158209308767</v>
      </c>
      <c r="J11" s="29">
        <f t="shared" ref="J11:J42" si="1">IFERROR(+G11/F11*100,"n.a.")</f>
        <v>98.931595921131048</v>
      </c>
    </row>
    <row r="12" spans="1:11" s="24" customFormat="1" ht="12.75">
      <c r="A12" s="38"/>
      <c r="B12" s="25" t="s">
        <v>357</v>
      </c>
      <c r="C12" s="25"/>
      <c r="D12" s="111">
        <f>+D13</f>
        <v>6000000</v>
      </c>
      <c r="E12" s="111">
        <f>+E13</f>
        <v>614104</v>
      </c>
      <c r="F12" s="111">
        <f>+F13</f>
        <v>614104</v>
      </c>
      <c r="G12" s="111">
        <f>+G13</f>
        <v>614104</v>
      </c>
      <c r="H12" s="28"/>
      <c r="I12" s="29">
        <f t="shared" si="0"/>
        <v>100</v>
      </c>
      <c r="J12" s="29">
        <f t="shared" si="1"/>
        <v>100</v>
      </c>
    </row>
    <row r="13" spans="1:11" s="24" customFormat="1" ht="12.75">
      <c r="A13" s="92"/>
      <c r="B13" s="30"/>
      <c r="C13" s="30" t="s">
        <v>356</v>
      </c>
      <c r="D13" s="108">
        <f>SUM(D14:D14)</f>
        <v>6000000</v>
      </c>
      <c r="E13" s="108">
        <f>SUM(E14:E14)</f>
        <v>614104</v>
      </c>
      <c r="F13" s="108">
        <f>SUM(F14:F14)</f>
        <v>614104</v>
      </c>
      <c r="G13" s="108">
        <f>SUM(G14:G14)</f>
        <v>614104</v>
      </c>
      <c r="H13" s="32"/>
      <c r="I13" s="34">
        <f t="shared" si="0"/>
        <v>100</v>
      </c>
      <c r="J13" s="34">
        <f t="shared" si="1"/>
        <v>100</v>
      </c>
    </row>
    <row r="14" spans="1:11" s="24" customFormat="1" ht="12.75">
      <c r="A14" s="92"/>
      <c r="B14" s="30"/>
      <c r="C14" s="120" t="s">
        <v>355</v>
      </c>
      <c r="D14" s="108">
        <v>6000000</v>
      </c>
      <c r="E14" s="119">
        <v>614104</v>
      </c>
      <c r="F14" s="119">
        <v>614104</v>
      </c>
      <c r="G14" s="119">
        <v>614104</v>
      </c>
      <c r="H14" s="118"/>
      <c r="I14" s="34">
        <f t="shared" si="0"/>
        <v>100</v>
      </c>
      <c r="J14" s="34">
        <f t="shared" si="1"/>
        <v>100</v>
      </c>
    </row>
    <row r="15" spans="1:11" s="24" customFormat="1" ht="12.75">
      <c r="A15" s="94"/>
      <c r="B15" s="25" t="s">
        <v>354</v>
      </c>
      <c r="C15" s="30"/>
      <c r="D15" s="111">
        <f>SUM(D16:D19)</f>
        <v>324906141</v>
      </c>
      <c r="E15" s="111">
        <f>SUM(E16:E19)</f>
        <v>367334406.55000001</v>
      </c>
      <c r="F15" s="111">
        <f>SUM(F16:F19)</f>
        <v>367334406.55000001</v>
      </c>
      <c r="G15" s="111">
        <f>SUM(G16:G19)</f>
        <v>336728000.18000001</v>
      </c>
      <c r="H15" s="35"/>
      <c r="I15" s="29">
        <f t="shared" si="0"/>
        <v>91.667971792390759</v>
      </c>
      <c r="J15" s="29">
        <f t="shared" si="1"/>
        <v>91.667971792390759</v>
      </c>
    </row>
    <row r="16" spans="1:11" s="24" customFormat="1" ht="12.75">
      <c r="A16" s="92"/>
      <c r="B16" s="30"/>
      <c r="C16" s="30" t="s">
        <v>353</v>
      </c>
      <c r="D16" s="108">
        <v>300164164</v>
      </c>
      <c r="E16" s="108">
        <v>276874374.60000002</v>
      </c>
      <c r="F16" s="108">
        <v>276874374.60000002</v>
      </c>
      <c r="G16" s="108">
        <v>254264886.22</v>
      </c>
      <c r="H16" s="35"/>
      <c r="I16" s="34">
        <f t="shared" si="0"/>
        <v>91.834026383747542</v>
      </c>
      <c r="J16" s="34">
        <f t="shared" si="1"/>
        <v>91.834026383747542</v>
      </c>
    </row>
    <row r="17" spans="1:10" s="24" customFormat="1" ht="12.75">
      <c r="A17" s="92"/>
      <c r="B17" s="30"/>
      <c r="C17" s="30" t="s">
        <v>352</v>
      </c>
      <c r="D17" s="108">
        <v>7452000</v>
      </c>
      <c r="E17" s="108">
        <v>7452000</v>
      </c>
      <c r="F17" s="108">
        <v>7452000</v>
      </c>
      <c r="G17" s="108">
        <v>1160000</v>
      </c>
      <c r="H17" s="118"/>
      <c r="I17" s="34">
        <f t="shared" si="0"/>
        <v>15.566290928609769</v>
      </c>
      <c r="J17" s="34">
        <f t="shared" si="1"/>
        <v>15.566290928609769</v>
      </c>
    </row>
    <row r="18" spans="1:10" s="24" customFormat="1" ht="12.75">
      <c r="A18" s="92"/>
      <c r="B18" s="30"/>
      <c r="C18" s="44" t="s">
        <v>351</v>
      </c>
      <c r="D18" s="108">
        <v>7289977</v>
      </c>
      <c r="E18" s="108">
        <v>73008031.950000003</v>
      </c>
      <c r="F18" s="108">
        <v>73008031.950000003</v>
      </c>
      <c r="G18" s="108">
        <v>71303113.959999993</v>
      </c>
      <c r="H18" s="118"/>
      <c r="I18" s="34">
        <f t="shared" si="0"/>
        <v>97.664752843676666</v>
      </c>
      <c r="J18" s="34">
        <f t="shared" si="1"/>
        <v>97.664752843676666</v>
      </c>
    </row>
    <row r="19" spans="1:10" s="24" customFormat="1" ht="25.5">
      <c r="A19" s="92"/>
      <c r="B19" s="30"/>
      <c r="C19" s="44" t="s">
        <v>350</v>
      </c>
      <c r="D19" s="108">
        <v>10000000</v>
      </c>
      <c r="E19" s="108">
        <v>10000000</v>
      </c>
      <c r="F19" s="108">
        <v>10000000</v>
      </c>
      <c r="G19" s="108">
        <v>10000000</v>
      </c>
      <c r="H19" s="118"/>
      <c r="I19" s="34">
        <f t="shared" si="0"/>
        <v>100</v>
      </c>
      <c r="J19" s="34">
        <f t="shared" si="1"/>
        <v>100</v>
      </c>
    </row>
    <row r="20" spans="1:10" s="24" customFormat="1" ht="12.75">
      <c r="A20" s="94"/>
      <c r="B20" s="25" t="s">
        <v>271</v>
      </c>
      <c r="C20" s="30"/>
      <c r="D20" s="111">
        <f>SUM(D21:D23)</f>
        <v>17000000</v>
      </c>
      <c r="E20" s="111">
        <f>SUM(E21:E23)</f>
        <v>16130264.809999999</v>
      </c>
      <c r="F20" s="111">
        <f>SUM(F21:F23)</f>
        <v>16130264.809999999</v>
      </c>
      <c r="G20" s="111">
        <f>SUM(G21:G23)</f>
        <v>13951818.279999999</v>
      </c>
      <c r="H20" s="35"/>
      <c r="I20" s="29">
        <f t="shared" si="0"/>
        <v>86.494663567770658</v>
      </c>
      <c r="J20" s="29">
        <f t="shared" si="1"/>
        <v>86.494663567770658</v>
      </c>
    </row>
    <row r="21" spans="1:10" s="24" customFormat="1" ht="12.75">
      <c r="A21" s="92"/>
      <c r="B21" s="30"/>
      <c r="C21" s="44" t="s">
        <v>349</v>
      </c>
      <c r="D21" s="108">
        <v>12000000</v>
      </c>
      <c r="E21" s="108">
        <v>11984881.439999999</v>
      </c>
      <c r="F21" s="108">
        <v>11984881.439999999</v>
      </c>
      <c r="G21" s="108">
        <v>11984091.449999999</v>
      </c>
      <c r="H21" s="35"/>
      <c r="I21" s="34">
        <f t="shared" si="0"/>
        <v>99.993408445432237</v>
      </c>
      <c r="J21" s="34">
        <f t="shared" si="1"/>
        <v>99.993408445432237</v>
      </c>
    </row>
    <row r="22" spans="1:10" s="24" customFormat="1" ht="12.75">
      <c r="A22" s="92"/>
      <c r="B22" s="30"/>
      <c r="C22" s="44" t="s">
        <v>274</v>
      </c>
      <c r="D22" s="108">
        <v>4000000</v>
      </c>
      <c r="E22" s="108">
        <v>3547383.37</v>
      </c>
      <c r="F22" s="108">
        <v>3547383.37</v>
      </c>
      <c r="G22" s="108">
        <v>1819836.4000000001</v>
      </c>
      <c r="H22" s="35"/>
      <c r="I22" s="34">
        <f t="shared" si="0"/>
        <v>51.300809926275328</v>
      </c>
      <c r="J22" s="34">
        <f t="shared" si="1"/>
        <v>51.300809926275328</v>
      </c>
    </row>
    <row r="23" spans="1:10" s="24" customFormat="1" ht="12.75">
      <c r="A23" s="92"/>
      <c r="B23" s="30"/>
      <c r="C23" s="30" t="s">
        <v>348</v>
      </c>
      <c r="D23" s="108">
        <v>1000000</v>
      </c>
      <c r="E23" s="108">
        <v>598000</v>
      </c>
      <c r="F23" s="108">
        <v>598000</v>
      </c>
      <c r="G23" s="108">
        <v>147890.43</v>
      </c>
      <c r="H23" s="35"/>
      <c r="I23" s="34">
        <f t="shared" si="0"/>
        <v>24.730841137123743</v>
      </c>
      <c r="J23" s="34">
        <f t="shared" si="1"/>
        <v>24.730841137123743</v>
      </c>
    </row>
    <row r="24" spans="1:10" s="24" customFormat="1" ht="12.75">
      <c r="A24" s="94"/>
      <c r="B24" s="25" t="s">
        <v>347</v>
      </c>
      <c r="C24" s="30"/>
      <c r="D24" s="111">
        <f>SUM(D25:D25)</f>
        <v>4000000</v>
      </c>
      <c r="E24" s="111">
        <f>SUM(E25:E25)</f>
        <v>2339115.2799999998</v>
      </c>
      <c r="F24" s="111">
        <f>SUM(F25:F25)</f>
        <v>2339115.2799999998</v>
      </c>
      <c r="G24" s="111">
        <f>SUM(G25:G25)</f>
        <v>2339115.2799999998</v>
      </c>
      <c r="H24" s="35"/>
      <c r="I24" s="29">
        <f t="shared" si="0"/>
        <v>100</v>
      </c>
      <c r="J24" s="29">
        <f t="shared" si="1"/>
        <v>100</v>
      </c>
    </row>
    <row r="25" spans="1:10" s="24" customFormat="1" ht="12.75">
      <c r="A25" s="92"/>
      <c r="B25" s="30"/>
      <c r="C25" s="30" t="s">
        <v>274</v>
      </c>
      <c r="D25" s="108">
        <v>4000000</v>
      </c>
      <c r="E25" s="108">
        <v>2339115.2799999998</v>
      </c>
      <c r="F25" s="108">
        <v>2339115.2799999998</v>
      </c>
      <c r="G25" s="108">
        <v>2339115.2799999998</v>
      </c>
      <c r="H25" s="35"/>
      <c r="I25" s="34">
        <f t="shared" si="0"/>
        <v>100</v>
      </c>
      <c r="J25" s="34">
        <f t="shared" si="1"/>
        <v>100</v>
      </c>
    </row>
    <row r="26" spans="1:10" s="24" customFormat="1" ht="12.75">
      <c r="A26" s="94"/>
      <c r="B26" s="25" t="s">
        <v>346</v>
      </c>
      <c r="C26" s="30"/>
      <c r="D26" s="109">
        <f>SUM(D27:D28)</f>
        <v>128629277</v>
      </c>
      <c r="E26" s="109">
        <f>SUM(E27:E28)</f>
        <v>135041407.78999999</v>
      </c>
      <c r="F26" s="109">
        <f>SUM(F27:F28)</f>
        <v>135041407.78999999</v>
      </c>
      <c r="G26" s="109">
        <f>SUM(G27:G28)</f>
        <v>118898641.69999999</v>
      </c>
      <c r="H26" s="35"/>
      <c r="I26" s="29">
        <f t="shared" si="0"/>
        <v>88.046062052979138</v>
      </c>
      <c r="J26" s="29">
        <f t="shared" si="1"/>
        <v>88.046062052979138</v>
      </c>
    </row>
    <row r="27" spans="1:10" s="24" customFormat="1" ht="12.75">
      <c r="A27" s="92"/>
      <c r="B27" s="30"/>
      <c r="C27" s="30" t="s">
        <v>345</v>
      </c>
      <c r="D27" s="108">
        <v>128629277</v>
      </c>
      <c r="E27" s="108">
        <v>40319992.310000002</v>
      </c>
      <c r="F27" s="108">
        <v>40319992.310000002</v>
      </c>
      <c r="G27" s="108">
        <v>32274887.969999999</v>
      </c>
      <c r="H27" s="35"/>
      <c r="I27" s="34">
        <f t="shared" si="0"/>
        <v>80.046860430564394</v>
      </c>
      <c r="J27" s="34">
        <f t="shared" si="1"/>
        <v>80.046860430564394</v>
      </c>
    </row>
    <row r="28" spans="1:10" s="24" customFormat="1" ht="12.75">
      <c r="A28" s="92"/>
      <c r="B28" s="30"/>
      <c r="C28" s="30" t="s">
        <v>86</v>
      </c>
      <c r="D28" s="108"/>
      <c r="E28" s="108">
        <v>94721415.479999989</v>
      </c>
      <c r="F28" s="108">
        <v>94721415.479999989</v>
      </c>
      <c r="G28" s="108">
        <v>86623753.729999989</v>
      </c>
      <c r="H28" s="35"/>
      <c r="I28" s="34">
        <f t="shared" si="0"/>
        <v>91.45107607507218</v>
      </c>
      <c r="J28" s="34">
        <f t="shared" si="1"/>
        <v>91.45107607507218</v>
      </c>
    </row>
    <row r="29" spans="1:10" s="24" customFormat="1" ht="12.75">
      <c r="A29" s="94"/>
      <c r="B29" s="25" t="s">
        <v>344</v>
      </c>
      <c r="C29" s="30"/>
      <c r="D29" s="111">
        <f>SUM(D30:D34)</f>
        <v>7832883209.8012571</v>
      </c>
      <c r="E29" s="111">
        <f>SUM(E30:E34)</f>
        <v>7018734869.9499989</v>
      </c>
      <c r="F29" s="111">
        <f>SUM(F30:F34)</f>
        <v>7018734869.9499989</v>
      </c>
      <c r="G29" s="111">
        <f>SUM(G30:G34)</f>
        <v>7018721328.2699986</v>
      </c>
      <c r="H29" s="35"/>
      <c r="I29" s="29">
        <f t="shared" si="0"/>
        <v>99.999807063804923</v>
      </c>
      <c r="J29" s="29">
        <f t="shared" si="1"/>
        <v>99.999807063804923</v>
      </c>
    </row>
    <row r="30" spans="1:10" s="24" customFormat="1" ht="12.75">
      <c r="A30" s="92"/>
      <c r="B30" s="30"/>
      <c r="C30" s="30" t="s">
        <v>21</v>
      </c>
      <c r="D30" s="108">
        <v>1288281033</v>
      </c>
      <c r="E30" s="108">
        <v>1287291033</v>
      </c>
      <c r="F30" s="108">
        <v>1287291033</v>
      </c>
      <c r="G30" s="108">
        <v>1287291033</v>
      </c>
      <c r="H30" s="35"/>
      <c r="I30" s="34">
        <f t="shared" si="0"/>
        <v>100</v>
      </c>
      <c r="J30" s="34">
        <f t="shared" si="1"/>
        <v>100</v>
      </c>
    </row>
    <row r="31" spans="1:10" s="24" customFormat="1" ht="12.75">
      <c r="A31" s="92"/>
      <c r="B31" s="30"/>
      <c r="C31" s="30" t="s">
        <v>22</v>
      </c>
      <c r="D31" s="108">
        <v>2192351373.5999999</v>
      </c>
      <c r="E31" s="108">
        <v>1452639969.8599999</v>
      </c>
      <c r="F31" s="108">
        <v>1452639969.8599999</v>
      </c>
      <c r="G31" s="108">
        <v>1452639969.8599999</v>
      </c>
      <c r="H31" s="35"/>
      <c r="I31" s="34">
        <f t="shared" si="0"/>
        <v>100</v>
      </c>
      <c r="J31" s="34">
        <f t="shared" si="1"/>
        <v>100</v>
      </c>
    </row>
    <row r="32" spans="1:10" s="24" customFormat="1" ht="12.75">
      <c r="A32" s="92"/>
      <c r="B32" s="30"/>
      <c r="C32" s="30" t="s">
        <v>163</v>
      </c>
      <c r="D32" s="108">
        <v>669199999.16999996</v>
      </c>
      <c r="E32" s="108">
        <v>767902435.17999995</v>
      </c>
      <c r="F32" s="108">
        <v>767902435.17999995</v>
      </c>
      <c r="G32" s="108">
        <v>767902435.17999995</v>
      </c>
      <c r="H32" s="35"/>
      <c r="I32" s="34">
        <f t="shared" si="0"/>
        <v>100</v>
      </c>
      <c r="J32" s="34">
        <f t="shared" si="1"/>
        <v>100</v>
      </c>
    </row>
    <row r="33" spans="1:13" s="24" customFormat="1" ht="12.75">
      <c r="A33" s="92"/>
      <c r="B33" s="30"/>
      <c r="C33" s="30" t="s">
        <v>23</v>
      </c>
      <c r="D33" s="108">
        <v>3374999996.48</v>
      </c>
      <c r="E33" s="108">
        <v>3204775573.0100002</v>
      </c>
      <c r="F33" s="108">
        <v>3204775573.0100002</v>
      </c>
      <c r="G33" s="108">
        <v>3204762031.3299999</v>
      </c>
      <c r="H33" s="35"/>
      <c r="I33" s="34">
        <f t="shared" si="0"/>
        <v>99.999577453094872</v>
      </c>
      <c r="J33" s="34">
        <f t="shared" si="1"/>
        <v>99.999577453094872</v>
      </c>
    </row>
    <row r="34" spans="1:13" s="24" customFormat="1" ht="12.75">
      <c r="A34" s="92"/>
      <c r="B34" s="30"/>
      <c r="C34" s="30" t="s">
        <v>24</v>
      </c>
      <c r="D34" s="108">
        <v>308050807.55125678</v>
      </c>
      <c r="E34" s="108">
        <v>306125858.89999998</v>
      </c>
      <c r="F34" s="108">
        <v>306125858.89999998</v>
      </c>
      <c r="G34" s="108">
        <v>306125858.89999998</v>
      </c>
      <c r="H34" s="35"/>
      <c r="I34" s="34">
        <f t="shared" si="0"/>
        <v>100</v>
      </c>
      <c r="J34" s="34">
        <f t="shared" si="1"/>
        <v>100</v>
      </c>
    </row>
    <row r="35" spans="1:13" s="24" customFormat="1" ht="12.75">
      <c r="A35" s="94"/>
      <c r="B35" s="25" t="s">
        <v>25</v>
      </c>
      <c r="C35" s="30"/>
      <c r="D35" s="109">
        <f>SUM(D36:D36)</f>
        <v>5098686</v>
      </c>
      <c r="E35" s="109">
        <f>SUM(E36:E36)</f>
        <v>930296.76000000013</v>
      </c>
      <c r="F35" s="109">
        <f>SUM(F36:F36)</f>
        <v>930296.76000000013</v>
      </c>
      <c r="G35" s="109">
        <f>SUM(G36:G36)</f>
        <v>868758.68</v>
      </c>
      <c r="H35" s="35"/>
      <c r="I35" s="29">
        <f t="shared" si="0"/>
        <v>93.385112939660232</v>
      </c>
      <c r="J35" s="29">
        <f t="shared" si="1"/>
        <v>93.385112939660232</v>
      </c>
    </row>
    <row r="36" spans="1:13" s="24" customFormat="1" ht="25.5">
      <c r="A36" s="92"/>
      <c r="B36" s="30"/>
      <c r="C36" s="44" t="s">
        <v>343</v>
      </c>
      <c r="D36" s="108">
        <v>5098686</v>
      </c>
      <c r="E36" s="108">
        <v>930296.76000000013</v>
      </c>
      <c r="F36" s="108">
        <v>930296.76000000013</v>
      </c>
      <c r="G36" s="108">
        <v>868758.68</v>
      </c>
      <c r="H36" s="35"/>
      <c r="I36" s="34">
        <f t="shared" si="0"/>
        <v>93.385112939660232</v>
      </c>
      <c r="J36" s="34">
        <f t="shared" si="1"/>
        <v>93.385112939660232</v>
      </c>
    </row>
    <row r="37" spans="1:13" s="24" customFormat="1" ht="12.75">
      <c r="A37" s="94"/>
      <c r="B37" s="25" t="s">
        <v>29</v>
      </c>
      <c r="C37" s="25"/>
      <c r="D37" s="111">
        <f>SUM(D38:D40)</f>
        <v>2688209243</v>
      </c>
      <c r="E37" s="111">
        <f>SUM(E38:E40)</f>
        <v>1550400000</v>
      </c>
      <c r="F37" s="111">
        <f>SUM(F38:F40)</f>
        <v>1550400000</v>
      </c>
      <c r="G37" s="111">
        <f>SUM(G38:G40)</f>
        <v>1550300000</v>
      </c>
      <c r="H37" s="35"/>
      <c r="I37" s="29">
        <f t="shared" si="0"/>
        <v>99.993550051599584</v>
      </c>
      <c r="J37" s="29">
        <f t="shared" si="1"/>
        <v>99.993550051599584</v>
      </c>
    </row>
    <row r="38" spans="1:13" s="24" customFormat="1" ht="12.75">
      <c r="A38" s="92"/>
      <c r="B38" s="30"/>
      <c r="C38" s="44" t="s">
        <v>274</v>
      </c>
      <c r="D38" s="108">
        <v>209243</v>
      </c>
      <c r="E38" s="108">
        <v>0</v>
      </c>
      <c r="F38" s="108">
        <v>0</v>
      </c>
      <c r="G38" s="108">
        <v>0</v>
      </c>
      <c r="H38" s="35">
        <v>0</v>
      </c>
      <c r="I38" s="34" t="str">
        <f t="shared" si="0"/>
        <v>n.a</v>
      </c>
      <c r="J38" s="34" t="str">
        <f t="shared" si="1"/>
        <v>n.a.</v>
      </c>
    </row>
    <row r="39" spans="1:13" s="24" customFormat="1" ht="12.75">
      <c r="A39" s="92"/>
      <c r="B39" s="30"/>
      <c r="C39" s="44" t="s">
        <v>30</v>
      </c>
      <c r="D39" s="108">
        <v>1152000000</v>
      </c>
      <c r="E39" s="108">
        <v>0</v>
      </c>
      <c r="F39" s="108">
        <v>0</v>
      </c>
      <c r="G39" s="108">
        <v>0</v>
      </c>
      <c r="H39" s="35">
        <v>0</v>
      </c>
      <c r="I39" s="34" t="str">
        <f t="shared" si="0"/>
        <v>n.a</v>
      </c>
      <c r="J39" s="34" t="str">
        <f t="shared" si="1"/>
        <v>n.a.</v>
      </c>
    </row>
    <row r="40" spans="1:13" s="24" customFormat="1" ht="12.75">
      <c r="A40" s="92"/>
      <c r="B40" s="30"/>
      <c r="C40" s="44" t="s">
        <v>342</v>
      </c>
      <c r="D40" s="108">
        <v>1536000000</v>
      </c>
      <c r="E40" s="108">
        <v>1550400000</v>
      </c>
      <c r="F40" s="108">
        <v>1550400000</v>
      </c>
      <c r="G40" s="108">
        <v>1550300000</v>
      </c>
      <c r="H40" s="35">
        <v>0</v>
      </c>
      <c r="I40" s="34">
        <f t="shared" si="0"/>
        <v>99.993550051599584</v>
      </c>
      <c r="J40" s="34">
        <f t="shared" si="1"/>
        <v>99.993550051599584</v>
      </c>
    </row>
    <row r="41" spans="1:13" s="24" customFormat="1" ht="12.75">
      <c r="A41" s="94"/>
      <c r="B41" s="25" t="s">
        <v>341</v>
      </c>
      <c r="C41" s="30"/>
      <c r="D41" s="109">
        <f>SUM(D42:D49)</f>
        <v>20936860464.129852</v>
      </c>
      <c r="E41" s="109">
        <f>SUM(E42:E49)</f>
        <v>20951801679.079994</v>
      </c>
      <c r="F41" s="109">
        <f>SUM(F42:F49)</f>
        <v>20951801679.079994</v>
      </c>
      <c r="G41" s="109">
        <f>SUM(G42:G49)</f>
        <v>20859190895.649998</v>
      </c>
      <c r="H41" s="35"/>
      <c r="I41" s="29">
        <f t="shared" si="0"/>
        <v>99.557981767637344</v>
      </c>
      <c r="J41" s="29">
        <f t="shared" si="1"/>
        <v>99.557981767637344</v>
      </c>
    </row>
    <row r="42" spans="1:13" s="24" customFormat="1" ht="12.75">
      <c r="A42" s="92"/>
      <c r="B42" s="30"/>
      <c r="C42" s="30" t="s">
        <v>340</v>
      </c>
      <c r="D42" s="108">
        <v>761087587.97365236</v>
      </c>
      <c r="E42" s="119">
        <v>1064548616.5700002</v>
      </c>
      <c r="F42" s="108">
        <v>1064548616.5700002</v>
      </c>
      <c r="G42" s="108">
        <v>1063272437.5400002</v>
      </c>
      <c r="H42" s="35"/>
      <c r="I42" s="34">
        <f t="shared" si="0"/>
        <v>99.880120173927622</v>
      </c>
      <c r="J42" s="34">
        <f t="shared" si="1"/>
        <v>99.880120173927622</v>
      </c>
    </row>
    <row r="43" spans="1:13" s="24" customFormat="1" ht="12.75">
      <c r="A43" s="92"/>
      <c r="B43" s="30"/>
      <c r="C43" s="30" t="s">
        <v>339</v>
      </c>
      <c r="D43" s="108">
        <v>33294275.746199995</v>
      </c>
      <c r="E43" s="108">
        <v>34971436.480000012</v>
      </c>
      <c r="F43" s="108">
        <v>34971436.480000012</v>
      </c>
      <c r="G43" s="108">
        <v>34876192.160000019</v>
      </c>
      <c r="H43" s="35"/>
      <c r="I43" s="34">
        <f t="shared" ref="I43:I74" si="2">IFERROR(+G43/E43*100,"n.a")</f>
        <v>99.727651107341657</v>
      </c>
      <c r="J43" s="34">
        <f t="shared" ref="J43:J74" si="3">IFERROR(+G43/F43*100,"n.a.")</f>
        <v>99.727651107341657</v>
      </c>
    </row>
    <row r="44" spans="1:13" s="24" customFormat="1" ht="12.75">
      <c r="A44" s="92"/>
      <c r="B44" s="30"/>
      <c r="C44" s="30" t="s">
        <v>338</v>
      </c>
      <c r="D44" s="108">
        <v>2000774</v>
      </c>
      <c r="E44" s="108">
        <v>3255970.76</v>
      </c>
      <c r="F44" s="108">
        <v>3255970.76</v>
      </c>
      <c r="G44" s="108">
        <v>2442044.7599999998</v>
      </c>
      <c r="H44" s="35"/>
      <c r="I44" s="34">
        <f t="shared" si="2"/>
        <v>75.002048237067086</v>
      </c>
      <c r="J44" s="34">
        <f t="shared" si="3"/>
        <v>75.002048237067086</v>
      </c>
    </row>
    <row r="45" spans="1:13" s="24" customFormat="1" ht="12.75">
      <c r="A45" s="92"/>
      <c r="B45" s="30"/>
      <c r="C45" s="30" t="s">
        <v>35</v>
      </c>
      <c r="D45" s="108">
        <v>7984242469.75</v>
      </c>
      <c r="E45" s="108">
        <v>7842734145.2899971</v>
      </c>
      <c r="F45" s="108">
        <v>7842734145.2899971</v>
      </c>
      <c r="G45" s="108">
        <v>7838250017.8999958</v>
      </c>
      <c r="H45" s="35"/>
      <c r="I45" s="34">
        <f t="shared" si="2"/>
        <v>99.942824437155068</v>
      </c>
      <c r="J45" s="34">
        <f t="shared" si="3"/>
        <v>99.942824437155068</v>
      </c>
      <c r="M45" s="114"/>
    </row>
    <row r="46" spans="1:13" s="24" customFormat="1" ht="12.75">
      <c r="A46" s="92"/>
      <c r="B46" s="30"/>
      <c r="C46" s="30" t="s">
        <v>36</v>
      </c>
      <c r="D46" s="108">
        <v>1311160059.46</v>
      </c>
      <c r="E46" s="108">
        <v>1232066140.8099997</v>
      </c>
      <c r="F46" s="108">
        <v>1232066140.8099997</v>
      </c>
      <c r="G46" s="108">
        <v>1230533601.4299998</v>
      </c>
      <c r="H46" s="35"/>
      <c r="I46" s="34">
        <f t="shared" si="2"/>
        <v>99.875612247651546</v>
      </c>
      <c r="J46" s="34">
        <f t="shared" si="3"/>
        <v>99.875612247651546</v>
      </c>
    </row>
    <row r="47" spans="1:13" s="24" customFormat="1" ht="12.75">
      <c r="A47" s="92"/>
      <c r="B47" s="30"/>
      <c r="C47" s="30" t="s">
        <v>337</v>
      </c>
      <c r="D47" s="108">
        <v>8096947.2000000002</v>
      </c>
      <c r="E47" s="108">
        <v>7857204.4000000004</v>
      </c>
      <c r="F47" s="108">
        <v>7857204.4000000004</v>
      </c>
      <c r="G47" s="108">
        <v>6700278.4000000004</v>
      </c>
      <c r="H47" s="35"/>
      <c r="I47" s="34">
        <f t="shared" si="2"/>
        <v>85.27560260491633</v>
      </c>
      <c r="J47" s="34">
        <f t="shared" si="3"/>
        <v>85.27560260491633</v>
      </c>
    </row>
    <row r="48" spans="1:13" s="24" customFormat="1" ht="12.75">
      <c r="A48" s="92"/>
      <c r="B48" s="30"/>
      <c r="C48" s="30" t="s">
        <v>37</v>
      </c>
      <c r="D48" s="108">
        <v>2544088350</v>
      </c>
      <c r="E48" s="108">
        <v>2492028700.0100002</v>
      </c>
      <c r="F48" s="108">
        <v>2492028700.0100002</v>
      </c>
      <c r="G48" s="108">
        <v>2444405451.3499999</v>
      </c>
      <c r="H48" s="35"/>
      <c r="I48" s="34">
        <f t="shared" si="2"/>
        <v>98.088976717651406</v>
      </c>
      <c r="J48" s="34">
        <f t="shared" si="3"/>
        <v>98.088976717651406</v>
      </c>
    </row>
    <row r="49" spans="1:10" s="24" customFormat="1" ht="12.75">
      <c r="A49" s="92"/>
      <c r="B49" s="30"/>
      <c r="C49" s="30" t="s">
        <v>38</v>
      </c>
      <c r="D49" s="108">
        <v>8292890000</v>
      </c>
      <c r="E49" s="108">
        <v>8274339464.7600002</v>
      </c>
      <c r="F49" s="108">
        <v>8274339464.7600002</v>
      </c>
      <c r="G49" s="108">
        <v>8238710872.1099997</v>
      </c>
      <c r="H49" s="35"/>
      <c r="I49" s="34">
        <f t="shared" si="2"/>
        <v>99.569408618032398</v>
      </c>
      <c r="J49" s="34">
        <f t="shared" si="3"/>
        <v>99.569408618032398</v>
      </c>
    </row>
    <row r="50" spans="1:10" s="24" customFormat="1" ht="12.75">
      <c r="A50" s="94"/>
      <c r="B50" s="25" t="s">
        <v>41</v>
      </c>
      <c r="C50" s="30"/>
      <c r="D50" s="49">
        <f>SUM(D51:D59)</f>
        <v>5026554885.9335766</v>
      </c>
      <c r="E50" s="49">
        <f>SUM(E51:E59)</f>
        <v>5089457435.0400009</v>
      </c>
      <c r="F50" s="49">
        <f>SUM(F51:F59)</f>
        <v>5089457435.0400009</v>
      </c>
      <c r="G50" s="49">
        <f>SUM(G51:G59)</f>
        <v>4153426785.8700004</v>
      </c>
      <c r="H50" s="49"/>
      <c r="I50" s="29">
        <f t="shared" si="2"/>
        <v>81.608439384410659</v>
      </c>
      <c r="J50" s="29">
        <f t="shared" si="3"/>
        <v>81.608439384410659</v>
      </c>
    </row>
    <row r="51" spans="1:10" s="24" customFormat="1" ht="12.75">
      <c r="A51" s="92"/>
      <c r="B51" s="30"/>
      <c r="C51" s="44" t="s">
        <v>336</v>
      </c>
      <c r="D51" s="108">
        <v>21025857.752</v>
      </c>
      <c r="E51" s="108">
        <v>26493358.850000005</v>
      </c>
      <c r="F51" s="108">
        <v>26493358.850000005</v>
      </c>
      <c r="G51" s="108">
        <v>26491332.280000009</v>
      </c>
      <c r="H51" s="35"/>
      <c r="I51" s="34">
        <f t="shared" si="2"/>
        <v>99.992350649038229</v>
      </c>
      <c r="J51" s="34">
        <f t="shared" si="3"/>
        <v>99.992350649038229</v>
      </c>
    </row>
    <row r="52" spans="1:10" s="24" customFormat="1" ht="12.75">
      <c r="A52" s="92"/>
      <c r="B52" s="30"/>
      <c r="C52" s="30" t="s">
        <v>335</v>
      </c>
      <c r="D52" s="108">
        <v>167899175.72500002</v>
      </c>
      <c r="E52" s="108">
        <v>166331619.84000006</v>
      </c>
      <c r="F52" s="108">
        <v>166331619.84000006</v>
      </c>
      <c r="G52" s="108">
        <v>165832228.39000008</v>
      </c>
      <c r="H52" s="35"/>
      <c r="I52" s="34">
        <f t="shared" si="2"/>
        <v>99.699761566393462</v>
      </c>
      <c r="J52" s="34">
        <f t="shared" si="3"/>
        <v>99.699761566393462</v>
      </c>
    </row>
    <row r="53" spans="1:10" s="24" customFormat="1" ht="12.75">
      <c r="A53" s="92"/>
      <c r="B53" s="30"/>
      <c r="C53" s="30" t="s">
        <v>283</v>
      </c>
      <c r="D53" s="108">
        <v>1500060964.2119999</v>
      </c>
      <c r="E53" s="108">
        <v>2055665203.8900008</v>
      </c>
      <c r="F53" s="108">
        <v>2055665203.8900008</v>
      </c>
      <c r="G53" s="108">
        <v>1805766569.6199999</v>
      </c>
      <c r="H53" s="35"/>
      <c r="I53" s="34">
        <f t="shared" si="2"/>
        <v>87.843417605303159</v>
      </c>
      <c r="J53" s="34">
        <f t="shared" si="3"/>
        <v>87.843417605303159</v>
      </c>
    </row>
    <row r="54" spans="1:10" s="24" customFormat="1" ht="12.75">
      <c r="A54" s="92"/>
      <c r="B54" s="30"/>
      <c r="C54" s="30" t="s">
        <v>334</v>
      </c>
      <c r="D54" s="108">
        <v>51846012.585500002</v>
      </c>
      <c r="E54" s="108">
        <v>0</v>
      </c>
      <c r="F54" s="108">
        <v>0</v>
      </c>
      <c r="G54" s="108">
        <v>0</v>
      </c>
      <c r="H54" s="35"/>
      <c r="I54" s="34" t="str">
        <f t="shared" si="2"/>
        <v>n.a</v>
      </c>
      <c r="J54" s="34" t="str">
        <f t="shared" si="3"/>
        <v>n.a.</v>
      </c>
    </row>
    <row r="55" spans="1:10" s="24" customFormat="1" ht="12.75">
      <c r="A55" s="92"/>
      <c r="B55" s="30"/>
      <c r="C55" s="30" t="s">
        <v>333</v>
      </c>
      <c r="D55" s="108">
        <v>449308724.04000002</v>
      </c>
      <c r="E55" s="108">
        <v>1562437503.29</v>
      </c>
      <c r="F55" s="108">
        <v>1562437503.29</v>
      </c>
      <c r="G55" s="108">
        <v>1147033517.3299999</v>
      </c>
      <c r="H55" s="35"/>
      <c r="I55" s="34">
        <f t="shared" si="2"/>
        <v>73.413081477800517</v>
      </c>
      <c r="J55" s="34">
        <f t="shared" si="3"/>
        <v>73.413081477800517</v>
      </c>
    </row>
    <row r="56" spans="1:10" s="24" customFormat="1" ht="12.75">
      <c r="A56" s="92"/>
      <c r="B56" s="30"/>
      <c r="C56" s="30" t="s">
        <v>332</v>
      </c>
      <c r="D56" s="108">
        <v>404229241.60528314</v>
      </c>
      <c r="E56" s="108">
        <v>313377306.51999992</v>
      </c>
      <c r="F56" s="108">
        <v>313377306.51999992</v>
      </c>
      <c r="G56" s="108">
        <v>300179179.19999993</v>
      </c>
      <c r="H56" s="35"/>
      <c r="I56" s="34">
        <f t="shared" si="2"/>
        <v>95.788422758953772</v>
      </c>
      <c r="J56" s="34">
        <f t="shared" si="3"/>
        <v>95.788422758953772</v>
      </c>
    </row>
    <row r="57" spans="1:10" s="24" customFormat="1" ht="12.75">
      <c r="A57" s="92"/>
      <c r="B57" s="30"/>
      <c r="C57" s="30" t="s">
        <v>43</v>
      </c>
      <c r="D57" s="108">
        <v>4835656.8</v>
      </c>
      <c r="E57" s="108">
        <v>1012046.9199999999</v>
      </c>
      <c r="F57" s="108">
        <v>1012046.9199999999</v>
      </c>
      <c r="G57" s="108">
        <v>1012046.9199999999</v>
      </c>
      <c r="H57" s="35"/>
      <c r="I57" s="34">
        <f t="shared" si="2"/>
        <v>100</v>
      </c>
      <c r="J57" s="34">
        <f t="shared" si="3"/>
        <v>100</v>
      </c>
    </row>
    <row r="58" spans="1:10" s="24" customFormat="1" ht="12.75">
      <c r="A58" s="92"/>
      <c r="B58" s="30"/>
      <c r="C58" s="44" t="s">
        <v>44</v>
      </c>
      <c r="D58" s="108">
        <v>2026829970.9137928</v>
      </c>
      <c r="E58" s="108">
        <v>563621113.48999989</v>
      </c>
      <c r="F58" s="108">
        <v>563621113.48999989</v>
      </c>
      <c r="G58" s="108">
        <v>308432022.45000023</v>
      </c>
      <c r="H58" s="118"/>
      <c r="I58" s="34">
        <f t="shared" si="2"/>
        <v>54.723291066964727</v>
      </c>
      <c r="J58" s="34">
        <f t="shared" si="3"/>
        <v>54.723291066964727</v>
      </c>
    </row>
    <row r="59" spans="1:10" s="24" customFormat="1" ht="12.75">
      <c r="A59" s="92"/>
      <c r="B59" s="30"/>
      <c r="C59" s="44" t="s">
        <v>331</v>
      </c>
      <c r="D59" s="108">
        <v>400519282.30000001</v>
      </c>
      <c r="E59" s="108">
        <v>400519282.24000013</v>
      </c>
      <c r="F59" s="108">
        <v>400519282.24000013</v>
      </c>
      <c r="G59" s="108">
        <v>398679889.68000013</v>
      </c>
      <c r="H59" s="118"/>
      <c r="I59" s="34">
        <f t="shared" si="2"/>
        <v>99.540748063435856</v>
      </c>
      <c r="J59" s="34">
        <f t="shared" si="3"/>
        <v>99.540748063435856</v>
      </c>
    </row>
    <row r="60" spans="1:10" s="24" customFormat="1" ht="12.75">
      <c r="A60" s="94"/>
      <c r="B60" s="25" t="s">
        <v>217</v>
      </c>
      <c r="C60" s="30"/>
      <c r="D60" s="109">
        <f>SUM(D61:D61)</f>
        <v>6860000</v>
      </c>
      <c r="E60" s="109">
        <f>SUM(E61:E61)</f>
        <v>6836472</v>
      </c>
      <c r="F60" s="109">
        <f>SUM(F61:F61)</f>
        <v>6836472</v>
      </c>
      <c r="G60" s="109">
        <f>SUM(G61:G61)</f>
        <v>5856472</v>
      </c>
      <c r="H60" s="35"/>
      <c r="I60" s="29">
        <f t="shared" si="2"/>
        <v>85.665120840105828</v>
      </c>
      <c r="J60" s="29">
        <f t="shared" si="3"/>
        <v>85.665120840105828</v>
      </c>
    </row>
    <row r="61" spans="1:10" s="24" customFormat="1" ht="12.75">
      <c r="A61" s="92"/>
      <c r="B61" s="30"/>
      <c r="C61" s="30" t="s">
        <v>330</v>
      </c>
      <c r="D61" s="108">
        <v>6860000</v>
      </c>
      <c r="E61" s="108">
        <v>6836472</v>
      </c>
      <c r="F61" s="108">
        <v>6836472</v>
      </c>
      <c r="G61" s="108">
        <v>5856472</v>
      </c>
      <c r="H61" s="118"/>
      <c r="I61" s="34">
        <f t="shared" si="2"/>
        <v>85.665120840105828</v>
      </c>
      <c r="J61" s="34">
        <f t="shared" si="3"/>
        <v>85.665120840105828</v>
      </c>
    </row>
    <row r="62" spans="1:10" s="24" customFormat="1" ht="12.75">
      <c r="A62" s="94"/>
      <c r="B62" s="25" t="s">
        <v>329</v>
      </c>
      <c r="C62" s="30"/>
      <c r="D62" s="49">
        <f>SUM(D63:D65)</f>
        <v>10007612280</v>
      </c>
      <c r="E62" s="49">
        <f>SUM(E63:E65)</f>
        <v>10007612279.959999</v>
      </c>
      <c r="F62" s="49">
        <f>SUM(F63:F65)</f>
        <v>10007612279.959999</v>
      </c>
      <c r="G62" s="49">
        <f>SUM(G63:G65)</f>
        <v>9982907208.5300007</v>
      </c>
      <c r="H62" s="35"/>
      <c r="I62" s="29">
        <f t="shared" si="2"/>
        <v>99.753137204571061</v>
      </c>
      <c r="J62" s="29">
        <f t="shared" si="3"/>
        <v>99.753137204571061</v>
      </c>
    </row>
    <row r="63" spans="1:10" s="24" customFormat="1" ht="12.75">
      <c r="A63" s="92"/>
      <c r="B63" s="30"/>
      <c r="C63" s="30" t="s">
        <v>328</v>
      </c>
      <c r="D63" s="108">
        <v>40000000.000000022</v>
      </c>
      <c r="E63" s="108">
        <v>39999999.959999993</v>
      </c>
      <c r="F63" s="108">
        <v>39999999.959999993</v>
      </c>
      <c r="G63" s="108">
        <v>38518621.109999992</v>
      </c>
      <c r="H63" s="118"/>
      <c r="I63" s="34">
        <f t="shared" si="2"/>
        <v>96.296552871296541</v>
      </c>
      <c r="J63" s="34">
        <f t="shared" si="3"/>
        <v>96.296552871296541</v>
      </c>
    </row>
    <row r="64" spans="1:10" s="24" customFormat="1" ht="12.75">
      <c r="A64" s="92"/>
      <c r="B64" s="30"/>
      <c r="C64" s="30" t="s">
        <v>327</v>
      </c>
      <c r="D64" s="108">
        <v>24959950.000000004</v>
      </c>
      <c r="E64" s="108">
        <v>24959950</v>
      </c>
      <c r="F64" s="108">
        <v>24959950</v>
      </c>
      <c r="G64" s="108">
        <v>24681397.299999978</v>
      </c>
      <c r="H64" s="118"/>
      <c r="I64" s="34">
        <f t="shared" si="2"/>
        <v>98.884001370194966</v>
      </c>
      <c r="J64" s="34">
        <f t="shared" si="3"/>
        <v>98.884001370194966</v>
      </c>
    </row>
    <row r="65" spans="1:12" s="24" customFormat="1" ht="12.75">
      <c r="A65" s="92"/>
      <c r="B65" s="30"/>
      <c r="C65" s="44" t="s">
        <v>326</v>
      </c>
      <c r="D65" s="108">
        <v>9942652330</v>
      </c>
      <c r="E65" s="108">
        <v>9942652330</v>
      </c>
      <c r="F65" s="108">
        <v>9942652330</v>
      </c>
      <c r="G65" s="108">
        <v>9919707190.1200008</v>
      </c>
      <c r="H65" s="118"/>
      <c r="I65" s="34">
        <f t="shared" si="2"/>
        <v>99.769225161270441</v>
      </c>
      <c r="J65" s="34">
        <f t="shared" si="3"/>
        <v>99.769225161270441</v>
      </c>
    </row>
    <row r="66" spans="1:12" s="24" customFormat="1" ht="12.75">
      <c r="A66" s="92"/>
      <c r="B66" s="25" t="s">
        <v>47</v>
      </c>
      <c r="C66" s="30"/>
      <c r="D66" s="109">
        <f>SUM(D67:D70)</f>
        <v>2578843391.7236743</v>
      </c>
      <c r="E66" s="109">
        <f>SUM(E67:E70)</f>
        <v>2788343534.0999999</v>
      </c>
      <c r="F66" s="109">
        <f>SUM(F67:F70)</f>
        <v>2788343534.0999999</v>
      </c>
      <c r="G66" s="109">
        <f>SUM(G67:G70)</f>
        <v>2788226156.3099999</v>
      </c>
      <c r="H66" s="35"/>
      <c r="I66" s="29">
        <f t="shared" si="2"/>
        <v>99.995790411455246</v>
      </c>
      <c r="J66" s="29">
        <f t="shared" si="3"/>
        <v>99.995790411455246</v>
      </c>
    </row>
    <row r="67" spans="1:12" s="24" customFormat="1" ht="12.75">
      <c r="A67" s="92"/>
      <c r="B67" s="30"/>
      <c r="C67" s="30" t="s">
        <v>325</v>
      </c>
      <c r="D67" s="108">
        <v>2454668</v>
      </c>
      <c r="E67" s="108">
        <v>1957396</v>
      </c>
      <c r="F67" s="108">
        <v>1957396</v>
      </c>
      <c r="G67" s="108">
        <v>1907713.1</v>
      </c>
      <c r="H67" s="118"/>
      <c r="I67" s="34">
        <f t="shared" si="2"/>
        <v>97.461785964618315</v>
      </c>
      <c r="J67" s="34">
        <f t="shared" si="3"/>
        <v>97.461785964618315</v>
      </c>
      <c r="L67" s="114"/>
    </row>
    <row r="68" spans="1:12" s="24" customFormat="1" ht="12.75">
      <c r="A68" s="92"/>
      <c r="B68" s="30"/>
      <c r="C68" s="30" t="s">
        <v>324</v>
      </c>
      <c r="D68" s="108">
        <v>1973123487.5</v>
      </c>
      <c r="E68" s="108">
        <v>2158830258.46</v>
      </c>
      <c r="F68" s="108">
        <v>2158830258.46</v>
      </c>
      <c r="G68" s="108">
        <v>2158830258.46</v>
      </c>
      <c r="H68" s="118"/>
      <c r="I68" s="34">
        <f t="shared" si="2"/>
        <v>100</v>
      </c>
      <c r="J68" s="34">
        <f t="shared" si="3"/>
        <v>100</v>
      </c>
    </row>
    <row r="69" spans="1:12" s="24" customFormat="1" ht="12.75">
      <c r="A69" s="92"/>
      <c r="B69" s="30"/>
      <c r="C69" s="30" t="s">
        <v>50</v>
      </c>
      <c r="D69" s="108">
        <v>59265236.022</v>
      </c>
      <c r="E69" s="108">
        <v>61248488.210000001</v>
      </c>
      <c r="F69" s="108">
        <v>61248488.210000001</v>
      </c>
      <c r="G69" s="108">
        <v>61180793.320000008</v>
      </c>
      <c r="H69" s="118"/>
      <c r="I69" s="34">
        <f t="shared" si="2"/>
        <v>99.889475002602694</v>
      </c>
      <c r="J69" s="34">
        <f t="shared" si="3"/>
        <v>99.889475002602694</v>
      </c>
    </row>
    <row r="70" spans="1:12" s="24" customFormat="1" ht="12.75">
      <c r="A70" s="92"/>
      <c r="B70" s="30"/>
      <c r="C70" s="30" t="s">
        <v>51</v>
      </c>
      <c r="D70" s="108">
        <v>544000000.20167422</v>
      </c>
      <c r="E70" s="108">
        <v>566307391.42999995</v>
      </c>
      <c r="F70" s="108">
        <v>566307391.42999995</v>
      </c>
      <c r="G70" s="108">
        <v>566307391.42999995</v>
      </c>
      <c r="H70" s="118"/>
      <c r="I70" s="34">
        <f t="shared" si="2"/>
        <v>100</v>
      </c>
      <c r="J70" s="34">
        <f t="shared" si="3"/>
        <v>100</v>
      </c>
    </row>
    <row r="71" spans="1:12" s="24" customFormat="1" ht="12.75">
      <c r="A71" s="92"/>
      <c r="B71" s="25" t="s">
        <v>52</v>
      </c>
      <c r="C71" s="25"/>
      <c r="D71" s="111">
        <f>SUM(D72:D74)</f>
        <v>137244657.96000001</v>
      </c>
      <c r="E71" s="111">
        <f>SUM(E72:E74)</f>
        <v>258582499.01999998</v>
      </c>
      <c r="F71" s="111">
        <f>SUM(F72:F74)</f>
        <v>258582499.01999998</v>
      </c>
      <c r="G71" s="111">
        <f>SUM(G72:G74)</f>
        <v>257913048.62</v>
      </c>
      <c r="H71" s="35"/>
      <c r="I71" s="29">
        <f t="shared" si="2"/>
        <v>99.741107614576734</v>
      </c>
      <c r="J71" s="29">
        <f t="shared" si="3"/>
        <v>99.741107614576734</v>
      </c>
    </row>
    <row r="72" spans="1:12" s="24" customFormat="1" ht="12.75">
      <c r="A72" s="92"/>
      <c r="B72" s="30"/>
      <c r="C72" s="30" t="s">
        <v>55</v>
      </c>
      <c r="D72" s="108">
        <v>335652.2</v>
      </c>
      <c r="E72" s="108">
        <v>207619.58000000002</v>
      </c>
      <c r="F72" s="108">
        <v>207619.58000000002</v>
      </c>
      <c r="G72" s="108">
        <v>106561.68</v>
      </c>
      <c r="H72" s="118"/>
      <c r="I72" s="34">
        <f t="shared" si="2"/>
        <v>51.325448206763532</v>
      </c>
      <c r="J72" s="34">
        <f t="shared" si="3"/>
        <v>51.325448206763532</v>
      </c>
    </row>
    <row r="73" spans="1:12" s="24" customFormat="1" ht="12.75">
      <c r="A73" s="92"/>
      <c r="B73" s="30"/>
      <c r="C73" s="30" t="s">
        <v>56</v>
      </c>
      <c r="D73" s="108">
        <v>71110531</v>
      </c>
      <c r="E73" s="108">
        <v>72552511.819999993</v>
      </c>
      <c r="F73" s="108">
        <v>72552511.819999993</v>
      </c>
      <c r="G73" s="108">
        <v>71984119.319999993</v>
      </c>
      <c r="H73" s="35"/>
      <c r="I73" s="34">
        <f t="shared" si="2"/>
        <v>99.216577778299182</v>
      </c>
      <c r="J73" s="34">
        <f t="shared" si="3"/>
        <v>99.216577778299182</v>
      </c>
    </row>
    <row r="74" spans="1:12" s="24" customFormat="1" ht="12.75">
      <c r="A74" s="92"/>
      <c r="B74" s="30"/>
      <c r="C74" s="30" t="s">
        <v>59</v>
      </c>
      <c r="D74" s="108">
        <v>65798474.760000005</v>
      </c>
      <c r="E74" s="108">
        <v>185822367.62</v>
      </c>
      <c r="F74" s="108">
        <v>185822367.62</v>
      </c>
      <c r="G74" s="108">
        <v>185822367.62</v>
      </c>
      <c r="H74" s="35"/>
      <c r="I74" s="34">
        <f t="shared" si="2"/>
        <v>100</v>
      </c>
      <c r="J74" s="34">
        <f t="shared" si="3"/>
        <v>100</v>
      </c>
    </row>
    <row r="75" spans="1:12" s="24" customFormat="1" ht="12.75">
      <c r="A75" s="92"/>
      <c r="B75" s="25" t="s">
        <v>323</v>
      </c>
      <c r="C75" s="30"/>
      <c r="D75" s="111">
        <f>SUM(D76:D78)</f>
        <v>3367863.8377999999</v>
      </c>
      <c r="E75" s="111">
        <f>SUM(E76:E78)</f>
        <v>4139741.7700000009</v>
      </c>
      <c r="F75" s="111">
        <f>SUM(F76:F78)</f>
        <v>4121181.7700000009</v>
      </c>
      <c r="G75" s="111">
        <f>SUM(G76:G78)</f>
        <v>4086442.1700000009</v>
      </c>
      <c r="H75" s="35"/>
      <c r="I75" s="29">
        <f t="shared" ref="I75:I106" si="4">IFERROR(+G75/E75*100,"n.a")</f>
        <v>98.71248974063424</v>
      </c>
      <c r="J75" s="29">
        <f t="shared" ref="J75:J106" si="5">IFERROR(+G75/F75*100,"n.a.")</f>
        <v>99.157047615495003</v>
      </c>
    </row>
    <row r="76" spans="1:12" s="24" customFormat="1" ht="12.75">
      <c r="A76" s="92"/>
      <c r="B76" s="30"/>
      <c r="C76" s="30" t="s">
        <v>322</v>
      </c>
      <c r="D76" s="108">
        <v>99760</v>
      </c>
      <c r="E76" s="108">
        <v>99760</v>
      </c>
      <c r="F76" s="108">
        <v>81200</v>
      </c>
      <c r="G76" s="108">
        <v>81200</v>
      </c>
      <c r="H76" s="35"/>
      <c r="I76" s="34">
        <f t="shared" si="4"/>
        <v>81.395348837209298</v>
      </c>
      <c r="J76" s="34">
        <f t="shared" si="5"/>
        <v>100</v>
      </c>
    </row>
    <row r="77" spans="1:12" s="24" customFormat="1" ht="12.75">
      <c r="A77" s="92"/>
      <c r="B77" s="30"/>
      <c r="C77" s="44" t="s">
        <v>274</v>
      </c>
      <c r="D77" s="108">
        <v>3118103.8377999999</v>
      </c>
      <c r="E77" s="108">
        <v>3889981.7700000009</v>
      </c>
      <c r="F77" s="108">
        <v>3889981.7700000009</v>
      </c>
      <c r="G77" s="108">
        <v>3889532.1700000009</v>
      </c>
      <c r="H77" s="35"/>
      <c r="I77" s="34">
        <f t="shared" si="4"/>
        <v>99.988442105218397</v>
      </c>
      <c r="J77" s="34">
        <f t="shared" si="5"/>
        <v>99.988442105218397</v>
      </c>
    </row>
    <row r="78" spans="1:12" s="24" customFormat="1" ht="25.5">
      <c r="A78" s="92"/>
      <c r="B78" s="30"/>
      <c r="C78" s="40" t="s">
        <v>321</v>
      </c>
      <c r="D78" s="108">
        <v>150000</v>
      </c>
      <c r="E78" s="108">
        <v>150000</v>
      </c>
      <c r="F78" s="108">
        <v>150000</v>
      </c>
      <c r="G78" s="108">
        <v>115710</v>
      </c>
      <c r="H78" s="35"/>
      <c r="I78" s="34">
        <f t="shared" si="4"/>
        <v>77.14</v>
      </c>
      <c r="J78" s="34">
        <f t="shared" si="5"/>
        <v>77.14</v>
      </c>
    </row>
    <row r="79" spans="1:12" s="24" customFormat="1" ht="12.75">
      <c r="A79" s="92"/>
      <c r="B79" s="25" t="s">
        <v>60</v>
      </c>
      <c r="C79" s="30"/>
      <c r="D79" s="109">
        <f>D80</f>
        <v>328650</v>
      </c>
      <c r="E79" s="109">
        <f>E80</f>
        <v>265449.58</v>
      </c>
      <c r="F79" s="109">
        <f>F80</f>
        <v>265449.58</v>
      </c>
      <c r="G79" s="109">
        <f>G80</f>
        <v>265449.58</v>
      </c>
      <c r="H79" s="35"/>
      <c r="I79" s="29">
        <f t="shared" si="4"/>
        <v>100</v>
      </c>
      <c r="J79" s="29">
        <f t="shared" si="5"/>
        <v>100</v>
      </c>
    </row>
    <row r="80" spans="1:12" s="24" customFormat="1" ht="12.75">
      <c r="A80" s="92"/>
      <c r="B80" s="30"/>
      <c r="C80" s="30" t="s">
        <v>320</v>
      </c>
      <c r="D80" s="108">
        <v>328650</v>
      </c>
      <c r="E80" s="108">
        <v>265449.58</v>
      </c>
      <c r="F80" s="108">
        <v>265449.58</v>
      </c>
      <c r="G80" s="108">
        <v>265449.58</v>
      </c>
      <c r="H80" s="35"/>
      <c r="I80" s="34">
        <f t="shared" si="4"/>
        <v>100</v>
      </c>
      <c r="J80" s="34">
        <f t="shared" si="5"/>
        <v>100</v>
      </c>
    </row>
    <row r="81" spans="1:10" s="24" customFormat="1" ht="12.75">
      <c r="A81" s="92"/>
      <c r="B81" s="25" t="s">
        <v>62</v>
      </c>
      <c r="C81" s="30"/>
      <c r="D81" s="49">
        <f>SUM(D82:D88)</f>
        <v>72040443179.032516</v>
      </c>
      <c r="E81" s="49">
        <f>SUM(E82:E88)</f>
        <v>78046261851.169998</v>
      </c>
      <c r="F81" s="49">
        <f>SUM(F82:F88)</f>
        <v>78046261851.169998</v>
      </c>
      <c r="G81" s="49">
        <f>SUM(G82:G88)</f>
        <v>77795127003.179993</v>
      </c>
      <c r="H81" s="35"/>
      <c r="I81" s="29">
        <f t="shared" si="4"/>
        <v>99.678223092261732</v>
      </c>
      <c r="J81" s="29">
        <f t="shared" si="5"/>
        <v>99.678223092261732</v>
      </c>
    </row>
    <row r="82" spans="1:10" s="24" customFormat="1" ht="12.75">
      <c r="A82" s="92"/>
      <c r="B82" s="30"/>
      <c r="C82" s="30" t="s">
        <v>319</v>
      </c>
      <c r="D82" s="108">
        <v>21535306</v>
      </c>
      <c r="E82" s="108">
        <v>46937116.769999996</v>
      </c>
      <c r="F82" s="108">
        <v>46937116.769999996</v>
      </c>
      <c r="G82" s="108">
        <v>45793868.729999997</v>
      </c>
      <c r="H82" s="35"/>
      <c r="I82" s="34">
        <f t="shared" si="4"/>
        <v>97.564298536695148</v>
      </c>
      <c r="J82" s="34">
        <f t="shared" si="5"/>
        <v>97.564298536695148</v>
      </c>
    </row>
    <row r="83" spans="1:10" s="24" customFormat="1" ht="25.5">
      <c r="A83" s="92"/>
      <c r="B83" s="30"/>
      <c r="C83" s="44" t="s">
        <v>318</v>
      </c>
      <c r="D83" s="108">
        <v>278535043</v>
      </c>
      <c r="E83" s="108">
        <v>269897922</v>
      </c>
      <c r="F83" s="108">
        <v>269897922</v>
      </c>
      <c r="G83" s="108">
        <v>269897922</v>
      </c>
      <c r="H83" s="35"/>
      <c r="I83" s="34">
        <f t="shared" si="4"/>
        <v>100</v>
      </c>
      <c r="J83" s="34">
        <f t="shared" si="5"/>
        <v>100</v>
      </c>
    </row>
    <row r="84" spans="1:10" s="24" customFormat="1" ht="25.5">
      <c r="A84" s="92"/>
      <c r="B84" s="30"/>
      <c r="C84" s="44" t="s">
        <v>63</v>
      </c>
      <c r="D84" s="108">
        <v>2684509023</v>
      </c>
      <c r="E84" s="108">
        <v>2487399946.73</v>
      </c>
      <c r="F84" s="108">
        <v>2487399946.73</v>
      </c>
      <c r="G84" s="108">
        <v>2476573962.5700002</v>
      </c>
      <c r="H84" s="35"/>
      <c r="I84" s="34">
        <f t="shared" si="4"/>
        <v>99.564767050259377</v>
      </c>
      <c r="J84" s="34">
        <f t="shared" si="5"/>
        <v>99.564767050259377</v>
      </c>
    </row>
    <row r="85" spans="1:10" s="24" customFormat="1" ht="12.75">
      <c r="A85" s="92"/>
      <c r="B85" s="30"/>
      <c r="C85" s="44" t="s">
        <v>64</v>
      </c>
      <c r="D85" s="108">
        <v>59460978926.032524</v>
      </c>
      <c r="E85" s="108">
        <v>65287297726.07</v>
      </c>
      <c r="F85" s="108">
        <v>65287297726.07</v>
      </c>
      <c r="G85" s="108">
        <v>65082900513</v>
      </c>
      <c r="H85" s="35"/>
      <c r="I85" s="34">
        <f t="shared" si="4"/>
        <v>99.686926522939274</v>
      </c>
      <c r="J85" s="34">
        <f t="shared" si="5"/>
        <v>99.686926522939274</v>
      </c>
    </row>
    <row r="86" spans="1:10" s="24" customFormat="1" ht="12.75">
      <c r="A86" s="92"/>
      <c r="B86" s="30"/>
      <c r="C86" s="44" t="s">
        <v>30</v>
      </c>
      <c r="D86" s="108"/>
      <c r="E86" s="108">
        <v>1152000000</v>
      </c>
      <c r="F86" s="108">
        <v>1152000000</v>
      </c>
      <c r="G86" s="108">
        <v>1152000000</v>
      </c>
      <c r="H86" s="35"/>
      <c r="I86" s="34">
        <f t="shared" si="4"/>
        <v>100</v>
      </c>
      <c r="J86" s="34">
        <f t="shared" si="5"/>
        <v>100</v>
      </c>
    </row>
    <row r="87" spans="1:10" s="24" customFormat="1" ht="12.75">
      <c r="A87" s="92"/>
      <c r="B87" s="30"/>
      <c r="C87" s="44" t="s">
        <v>65</v>
      </c>
      <c r="D87" s="108">
        <v>9189881119.9999924</v>
      </c>
      <c r="E87" s="108">
        <v>8412211723.0900002</v>
      </c>
      <c r="F87" s="108">
        <v>8412211723.0900002</v>
      </c>
      <c r="G87" s="108">
        <v>8377443320.3699999</v>
      </c>
      <c r="H87" s="35"/>
      <c r="I87" s="34">
        <f t="shared" si="4"/>
        <v>99.586691302305582</v>
      </c>
      <c r="J87" s="34">
        <f t="shared" si="5"/>
        <v>99.586691302305582</v>
      </c>
    </row>
    <row r="88" spans="1:10" s="24" customFormat="1" ht="25.5">
      <c r="A88" s="92"/>
      <c r="B88" s="30"/>
      <c r="C88" s="44" t="s">
        <v>317</v>
      </c>
      <c r="D88" s="108">
        <v>405003761</v>
      </c>
      <c r="E88" s="108">
        <v>390517416.50999999</v>
      </c>
      <c r="F88" s="108">
        <v>390517416.50999999</v>
      </c>
      <c r="G88" s="108">
        <v>390517416.50999999</v>
      </c>
      <c r="H88" s="35"/>
      <c r="I88" s="34">
        <f t="shared" si="4"/>
        <v>100</v>
      </c>
      <c r="J88" s="34">
        <f t="shared" si="5"/>
        <v>100</v>
      </c>
    </row>
    <row r="89" spans="1:10" s="24" customFormat="1" ht="12.75">
      <c r="B89" s="25" t="s">
        <v>316</v>
      </c>
      <c r="C89" s="30"/>
      <c r="D89" s="49">
        <f>SUM(D90:D90)</f>
        <v>6098235</v>
      </c>
      <c r="E89" s="49">
        <f>SUM(E90:E90)</f>
        <v>6098235</v>
      </c>
      <c r="F89" s="49">
        <f>SUM(F90:F90)</f>
        <v>6098235</v>
      </c>
      <c r="G89" s="49">
        <f>SUM(G90:G90)</f>
        <v>5399170.0500000007</v>
      </c>
      <c r="H89" s="35"/>
      <c r="I89" s="29">
        <f t="shared" si="4"/>
        <v>88.536601984016698</v>
      </c>
      <c r="J89" s="29">
        <f t="shared" si="5"/>
        <v>88.536601984016698</v>
      </c>
    </row>
    <row r="90" spans="1:10" s="24" customFormat="1" ht="12.75">
      <c r="A90" s="92"/>
      <c r="B90" s="30"/>
      <c r="C90" s="30" t="s">
        <v>315</v>
      </c>
      <c r="D90" s="108">
        <v>6098235</v>
      </c>
      <c r="E90" s="117">
        <v>6098235</v>
      </c>
      <c r="F90" s="117">
        <v>6098235</v>
      </c>
      <c r="G90" s="117">
        <v>5399170.0500000007</v>
      </c>
      <c r="H90" s="35"/>
      <c r="I90" s="34">
        <f t="shared" si="4"/>
        <v>88.536601984016698</v>
      </c>
      <c r="J90" s="34">
        <f t="shared" si="5"/>
        <v>88.536601984016698</v>
      </c>
    </row>
    <row r="91" spans="1:10" s="24" customFormat="1" ht="12.75">
      <c r="A91" s="92"/>
      <c r="B91" s="25" t="s">
        <v>314</v>
      </c>
      <c r="C91" s="25"/>
      <c r="D91" s="109">
        <f>SUM(D92:D98)</f>
        <v>70818217</v>
      </c>
      <c r="E91" s="109">
        <f>SUM(E92:E98)</f>
        <v>70818217</v>
      </c>
      <c r="F91" s="109">
        <f>SUM(F92:F98)</f>
        <v>70818217</v>
      </c>
      <c r="G91" s="109">
        <f>SUM(G92:G98)</f>
        <v>59231504.850000009</v>
      </c>
      <c r="H91" s="35"/>
      <c r="I91" s="29">
        <f t="shared" si="4"/>
        <v>83.638797133229176</v>
      </c>
      <c r="J91" s="29">
        <f t="shared" si="5"/>
        <v>83.638797133229176</v>
      </c>
    </row>
    <row r="92" spans="1:10" s="24" customFormat="1" ht="12.75">
      <c r="A92" s="92"/>
      <c r="B92" s="30"/>
      <c r="C92" s="30" t="s">
        <v>313</v>
      </c>
      <c r="D92" s="108">
        <v>1100000</v>
      </c>
      <c r="E92" s="108">
        <v>1100000</v>
      </c>
      <c r="F92" s="108">
        <v>1100000</v>
      </c>
      <c r="G92" s="108">
        <v>1050521</v>
      </c>
      <c r="H92" s="35"/>
      <c r="I92" s="34">
        <f t="shared" si="4"/>
        <v>95.501909090909081</v>
      </c>
      <c r="J92" s="34">
        <f t="shared" si="5"/>
        <v>95.501909090909081</v>
      </c>
    </row>
    <row r="93" spans="1:10" s="24" customFormat="1" ht="12.75">
      <c r="A93" s="92"/>
      <c r="B93" s="30"/>
      <c r="C93" s="30" t="s">
        <v>312</v>
      </c>
      <c r="D93" s="108">
        <v>28626923</v>
      </c>
      <c r="E93" s="108">
        <v>28626922.999999996</v>
      </c>
      <c r="F93" s="108">
        <v>28626922.999999996</v>
      </c>
      <c r="G93" s="108">
        <v>28168779.969999999</v>
      </c>
      <c r="H93" s="35"/>
      <c r="I93" s="34">
        <f t="shared" si="4"/>
        <v>98.399607844685235</v>
      </c>
      <c r="J93" s="34">
        <f t="shared" si="5"/>
        <v>98.399607844685235</v>
      </c>
    </row>
    <row r="94" spans="1:10" s="24" customFormat="1" ht="12.75">
      <c r="A94" s="92"/>
      <c r="B94" s="30"/>
      <c r="C94" s="30" t="s">
        <v>311</v>
      </c>
      <c r="D94" s="108">
        <v>3902800</v>
      </c>
      <c r="E94" s="108">
        <v>3902800</v>
      </c>
      <c r="F94" s="108">
        <v>3902800</v>
      </c>
      <c r="G94" s="108">
        <v>2488406.71</v>
      </c>
      <c r="H94" s="35"/>
      <c r="I94" s="34">
        <f t="shared" si="4"/>
        <v>63.759524187762629</v>
      </c>
      <c r="J94" s="34">
        <f t="shared" si="5"/>
        <v>63.759524187762629</v>
      </c>
    </row>
    <row r="95" spans="1:10" s="24" customFormat="1" ht="12.75">
      <c r="A95" s="92"/>
      <c r="B95" s="30"/>
      <c r="C95" s="40" t="s">
        <v>310</v>
      </c>
      <c r="D95" s="108">
        <v>28090829</v>
      </c>
      <c r="E95" s="108">
        <v>28090829</v>
      </c>
      <c r="F95" s="108">
        <v>28090829</v>
      </c>
      <c r="G95" s="108">
        <v>19078175.940000001</v>
      </c>
      <c r="H95" s="35"/>
      <c r="I95" s="34">
        <f t="shared" si="4"/>
        <v>67.916030317225605</v>
      </c>
      <c r="J95" s="34">
        <f t="shared" si="5"/>
        <v>67.916030317225605</v>
      </c>
    </row>
    <row r="96" spans="1:10" s="24" customFormat="1" ht="38.25">
      <c r="A96" s="92"/>
      <c r="B96" s="30"/>
      <c r="C96" s="40" t="s">
        <v>309</v>
      </c>
      <c r="D96" s="108">
        <v>7951681</v>
      </c>
      <c r="E96" s="117">
        <v>7951681</v>
      </c>
      <c r="F96" s="117">
        <v>7951681</v>
      </c>
      <c r="G96" s="117">
        <v>7322663.4200000009</v>
      </c>
      <c r="H96" s="35"/>
      <c r="I96" s="34">
        <f t="shared" si="4"/>
        <v>92.089501829864659</v>
      </c>
      <c r="J96" s="34">
        <f t="shared" si="5"/>
        <v>92.089501829864659</v>
      </c>
    </row>
    <row r="97" spans="1:10" s="24" customFormat="1" ht="12.75">
      <c r="A97" s="92"/>
      <c r="B97" s="30"/>
      <c r="C97" s="44" t="s">
        <v>308</v>
      </c>
      <c r="D97" s="108">
        <v>666002</v>
      </c>
      <c r="E97" s="117">
        <v>666002</v>
      </c>
      <c r="F97" s="117">
        <v>666002</v>
      </c>
      <c r="G97" s="117">
        <v>653487.28000000014</v>
      </c>
      <c r="H97" s="35"/>
      <c r="I97" s="34">
        <f t="shared" si="4"/>
        <v>98.120918555800145</v>
      </c>
      <c r="J97" s="34">
        <f t="shared" si="5"/>
        <v>98.120918555800145</v>
      </c>
    </row>
    <row r="98" spans="1:10" s="24" customFormat="1" ht="12.75">
      <c r="A98" s="92"/>
      <c r="B98" s="30"/>
      <c r="C98" s="44" t="s">
        <v>307</v>
      </c>
      <c r="D98" s="108">
        <v>479982</v>
      </c>
      <c r="E98" s="117">
        <v>479982</v>
      </c>
      <c r="F98" s="117">
        <v>479982</v>
      </c>
      <c r="G98" s="117">
        <v>469470.53</v>
      </c>
      <c r="H98" s="35"/>
      <c r="I98" s="34">
        <f t="shared" si="4"/>
        <v>97.810028292727651</v>
      </c>
      <c r="J98" s="34">
        <f t="shared" si="5"/>
        <v>97.810028292727651</v>
      </c>
    </row>
    <row r="99" spans="1:10" s="24" customFormat="1" ht="12.75">
      <c r="A99" s="92"/>
      <c r="B99" s="110" t="s">
        <v>306</v>
      </c>
      <c r="C99" s="46"/>
      <c r="D99" s="109">
        <f>SUM(D100:D101)</f>
        <v>42581639</v>
      </c>
      <c r="E99" s="109">
        <f>SUM(E100:E101)</f>
        <v>43616367.640000001</v>
      </c>
      <c r="F99" s="109">
        <f>SUM(F100:F101)</f>
        <v>43616367.640000001</v>
      </c>
      <c r="G99" s="109">
        <f>SUM(G100:G101)</f>
        <v>36978429.210000001</v>
      </c>
      <c r="H99" s="35"/>
      <c r="I99" s="29">
        <f t="shared" si="4"/>
        <v>84.781083824338381</v>
      </c>
      <c r="J99" s="29">
        <f t="shared" si="5"/>
        <v>84.781083824338381</v>
      </c>
    </row>
    <row r="100" spans="1:10" s="24" customFormat="1" ht="38.25">
      <c r="A100" s="92"/>
      <c r="B100" s="47"/>
      <c r="C100" s="116" t="s">
        <v>305</v>
      </c>
      <c r="D100" s="108">
        <v>28920571</v>
      </c>
      <c r="E100" s="108">
        <v>29763742.149999999</v>
      </c>
      <c r="F100" s="108">
        <v>29763742.149999999</v>
      </c>
      <c r="G100" s="108">
        <v>25531833.720000003</v>
      </c>
      <c r="H100" s="35"/>
      <c r="I100" s="34">
        <f t="shared" si="4"/>
        <v>85.781665461713459</v>
      </c>
      <c r="J100" s="34">
        <f t="shared" si="5"/>
        <v>85.781665461713459</v>
      </c>
    </row>
    <row r="101" spans="1:10" s="24" customFormat="1" ht="12.75">
      <c r="A101" s="92"/>
      <c r="B101" s="47"/>
      <c r="C101" s="116" t="s">
        <v>274</v>
      </c>
      <c r="D101" s="108">
        <v>13661068</v>
      </c>
      <c r="E101" s="108">
        <v>13852625.49</v>
      </c>
      <c r="F101" s="108">
        <v>13852625.49</v>
      </c>
      <c r="G101" s="108">
        <v>11446595.489999996</v>
      </c>
      <c r="H101" s="35"/>
      <c r="I101" s="34">
        <f t="shared" si="4"/>
        <v>82.63123476674599</v>
      </c>
      <c r="J101" s="34">
        <f t="shared" si="5"/>
        <v>82.63123476674599</v>
      </c>
    </row>
    <row r="102" spans="1:10" s="24" customFormat="1" ht="12.75">
      <c r="A102" s="92"/>
      <c r="B102" s="110" t="s">
        <v>204</v>
      </c>
      <c r="C102" s="116"/>
      <c r="D102" s="109">
        <f>+D103</f>
        <v>3518236</v>
      </c>
      <c r="E102" s="109">
        <f>+E103</f>
        <v>3518236</v>
      </c>
      <c r="F102" s="109">
        <f>+F103</f>
        <v>3518236</v>
      </c>
      <c r="G102" s="109">
        <f>+G103</f>
        <v>0</v>
      </c>
      <c r="H102" s="35"/>
      <c r="I102" s="29">
        <f t="shared" si="4"/>
        <v>0</v>
      </c>
      <c r="J102" s="29">
        <f t="shared" si="5"/>
        <v>0</v>
      </c>
    </row>
    <row r="103" spans="1:10" s="24" customFormat="1" ht="25.5">
      <c r="A103" s="92"/>
      <c r="B103" s="47"/>
      <c r="C103" s="116" t="s">
        <v>304</v>
      </c>
      <c r="D103" s="108">
        <v>3518236</v>
      </c>
      <c r="E103" s="108">
        <v>3518236</v>
      </c>
      <c r="F103" s="108">
        <v>3518236</v>
      </c>
      <c r="G103" s="108">
        <v>0</v>
      </c>
      <c r="H103" s="35"/>
      <c r="I103" s="34">
        <f t="shared" si="4"/>
        <v>0</v>
      </c>
      <c r="J103" s="34">
        <f t="shared" si="5"/>
        <v>0</v>
      </c>
    </row>
    <row r="104" spans="1:10" s="24" customFormat="1" ht="12.75">
      <c r="A104" s="92"/>
      <c r="B104" s="110" t="s">
        <v>71</v>
      </c>
      <c r="C104" s="46"/>
      <c r="D104" s="109">
        <f>SUM(D105:D106)</f>
        <v>5162370696</v>
      </c>
      <c r="E104" s="109">
        <f>SUM(E105:E106)</f>
        <v>5198319001.0200005</v>
      </c>
      <c r="F104" s="109">
        <f>SUM(F105:F106)</f>
        <v>5198319001.0200005</v>
      </c>
      <c r="G104" s="109">
        <f>SUM(G105:G106)</f>
        <v>5198319001.0200005</v>
      </c>
      <c r="H104" s="35"/>
      <c r="I104" s="29">
        <f t="shared" si="4"/>
        <v>100</v>
      </c>
      <c r="J104" s="29">
        <f t="shared" si="5"/>
        <v>100</v>
      </c>
    </row>
    <row r="105" spans="1:10" s="24" customFormat="1" ht="25.5">
      <c r="A105" s="92"/>
      <c r="B105" s="47"/>
      <c r="C105" s="116" t="s">
        <v>72</v>
      </c>
      <c r="D105" s="108">
        <v>113583708</v>
      </c>
      <c r="E105" s="108">
        <v>0</v>
      </c>
      <c r="F105" s="108">
        <v>0</v>
      </c>
      <c r="G105" s="108">
        <v>0</v>
      </c>
      <c r="H105" s="35"/>
      <c r="I105" s="34" t="str">
        <f t="shared" si="4"/>
        <v>n.a</v>
      </c>
      <c r="J105" s="34" t="str">
        <f t="shared" si="5"/>
        <v>n.a.</v>
      </c>
    </row>
    <row r="106" spans="1:10" s="24" customFormat="1" ht="12.75">
      <c r="A106" s="92"/>
      <c r="B106" s="47"/>
      <c r="C106" s="46" t="s">
        <v>85</v>
      </c>
      <c r="D106" s="108">
        <v>5048786988</v>
      </c>
      <c r="E106" s="108">
        <v>5198319001.0200005</v>
      </c>
      <c r="F106" s="108">
        <v>5198319001.0200005</v>
      </c>
      <c r="G106" s="108">
        <v>5198319001.0200005</v>
      </c>
      <c r="H106" s="35"/>
      <c r="I106" s="34">
        <f t="shared" si="4"/>
        <v>100</v>
      </c>
      <c r="J106" s="34">
        <f t="shared" si="5"/>
        <v>100</v>
      </c>
    </row>
    <row r="107" spans="1:10" s="24" customFormat="1" ht="12.75">
      <c r="A107" s="92"/>
      <c r="B107" s="110" t="s">
        <v>303</v>
      </c>
      <c r="C107" s="46"/>
      <c r="D107" s="109">
        <f>SUM(D108:D108)</f>
        <v>204429778</v>
      </c>
      <c r="E107" s="109">
        <f>SUM(E108:E108)</f>
        <v>204429778</v>
      </c>
      <c r="F107" s="109">
        <f>SUM(F108:F108)</f>
        <v>204429778</v>
      </c>
      <c r="G107" s="109">
        <f>SUM(G108:G108)</f>
        <v>204429778</v>
      </c>
      <c r="H107" s="109"/>
      <c r="I107" s="29">
        <f t="shared" ref="I107:I138" si="6">IFERROR(+G107/E107*100,"n.a")</f>
        <v>100</v>
      </c>
      <c r="J107" s="29">
        <f t="shared" ref="J107:J138" si="7">IFERROR(+G107/F107*100,"n.a.")</f>
        <v>100</v>
      </c>
    </row>
    <row r="108" spans="1:10" s="24" customFormat="1" ht="12.75">
      <c r="A108" s="92"/>
      <c r="B108" s="47"/>
      <c r="C108" s="44" t="s">
        <v>302</v>
      </c>
      <c r="D108" s="108">
        <v>204429778</v>
      </c>
      <c r="E108" s="108">
        <v>204429778</v>
      </c>
      <c r="F108" s="108">
        <v>204429778</v>
      </c>
      <c r="G108" s="108">
        <v>204429778</v>
      </c>
      <c r="H108" s="35"/>
      <c r="I108" s="34">
        <f t="shared" si="6"/>
        <v>100</v>
      </c>
      <c r="J108" s="34">
        <f t="shared" si="7"/>
        <v>100</v>
      </c>
    </row>
    <row r="109" spans="1:10" s="24" customFormat="1" ht="12.75">
      <c r="A109" s="92"/>
      <c r="B109" s="110" t="s">
        <v>301</v>
      </c>
      <c r="C109" s="46"/>
      <c r="D109" s="109">
        <f>+D110</f>
        <v>9262907</v>
      </c>
      <c r="E109" s="109">
        <f>+E110</f>
        <v>10395420.300000001</v>
      </c>
      <c r="F109" s="109">
        <f>+F110</f>
        <v>10395420.300000001</v>
      </c>
      <c r="G109" s="109">
        <f>+G110</f>
        <v>8594553.5200000014</v>
      </c>
      <c r="H109" s="35"/>
      <c r="I109" s="29">
        <f t="shared" si="6"/>
        <v>82.676344697674224</v>
      </c>
      <c r="J109" s="29">
        <f t="shared" si="7"/>
        <v>82.676344697674224</v>
      </c>
    </row>
    <row r="110" spans="1:10" s="24" customFormat="1" ht="12.75">
      <c r="A110" s="92"/>
      <c r="B110" s="47"/>
      <c r="C110" s="116" t="s">
        <v>274</v>
      </c>
      <c r="D110" s="108">
        <v>9262907</v>
      </c>
      <c r="E110" s="108">
        <v>10395420.300000001</v>
      </c>
      <c r="F110" s="108">
        <v>10395420.300000001</v>
      </c>
      <c r="G110" s="108">
        <v>8594553.5200000014</v>
      </c>
      <c r="H110" s="35"/>
      <c r="I110" s="34">
        <f t="shared" si="6"/>
        <v>82.676344697674224</v>
      </c>
      <c r="J110" s="34">
        <f t="shared" si="7"/>
        <v>82.676344697674224</v>
      </c>
    </row>
    <row r="111" spans="1:10" s="24" customFormat="1" ht="12.75">
      <c r="A111" s="92"/>
      <c r="B111" s="110" t="s">
        <v>300</v>
      </c>
      <c r="C111" s="46"/>
      <c r="D111" s="115">
        <f>SUM(D112:D114)</f>
        <v>220000</v>
      </c>
      <c r="E111" s="115">
        <f>SUM(E112:E114)</f>
        <v>176999.2</v>
      </c>
      <c r="F111" s="115">
        <f>SUM(F112:F114)</f>
        <v>176999.2</v>
      </c>
      <c r="G111" s="115">
        <f>SUM(G112:G114)</f>
        <v>176999.2</v>
      </c>
      <c r="H111" s="35"/>
      <c r="I111" s="29">
        <f t="shared" si="6"/>
        <v>100</v>
      </c>
      <c r="J111" s="29">
        <f t="shared" si="7"/>
        <v>100</v>
      </c>
    </row>
    <row r="112" spans="1:10" s="24" customFormat="1" ht="12.75">
      <c r="A112" s="92"/>
      <c r="B112" s="47"/>
      <c r="C112" s="44" t="s">
        <v>299</v>
      </c>
      <c r="D112" s="108">
        <v>60000</v>
      </c>
      <c r="E112" s="108">
        <v>88499.6</v>
      </c>
      <c r="F112" s="108">
        <v>88499.6</v>
      </c>
      <c r="G112" s="108">
        <v>88499.6</v>
      </c>
      <c r="H112" s="35"/>
      <c r="I112" s="34">
        <f t="shared" si="6"/>
        <v>100</v>
      </c>
      <c r="J112" s="34">
        <f t="shared" si="7"/>
        <v>100</v>
      </c>
    </row>
    <row r="113" spans="1:12" s="24" customFormat="1" ht="12.75">
      <c r="A113" s="92"/>
      <c r="B113" s="47"/>
      <c r="C113" s="44" t="s">
        <v>298</v>
      </c>
      <c r="D113" s="108">
        <v>60000</v>
      </c>
      <c r="E113" s="108">
        <v>88499.6</v>
      </c>
      <c r="F113" s="108">
        <v>88499.6</v>
      </c>
      <c r="G113" s="108">
        <v>88499.6</v>
      </c>
      <c r="H113" s="35"/>
      <c r="I113" s="34">
        <f t="shared" si="6"/>
        <v>100</v>
      </c>
      <c r="J113" s="34">
        <f t="shared" si="7"/>
        <v>100</v>
      </c>
    </row>
    <row r="114" spans="1:12" s="24" customFormat="1" ht="12.75">
      <c r="A114" s="92"/>
      <c r="B114" s="47"/>
      <c r="C114" s="44" t="s">
        <v>274</v>
      </c>
      <c r="D114" s="108">
        <v>100000</v>
      </c>
      <c r="E114" s="108">
        <v>0</v>
      </c>
      <c r="F114" s="108">
        <v>0</v>
      </c>
      <c r="G114" s="108">
        <v>0</v>
      </c>
      <c r="H114" s="35"/>
      <c r="I114" s="34" t="str">
        <f t="shared" si="6"/>
        <v>n.a</v>
      </c>
      <c r="J114" s="34" t="str">
        <f t="shared" si="7"/>
        <v>n.a.</v>
      </c>
    </row>
    <row r="115" spans="1:12" s="24" customFormat="1" ht="12.75">
      <c r="A115" s="92"/>
      <c r="B115" s="110" t="s">
        <v>73</v>
      </c>
      <c r="C115" s="46"/>
      <c r="D115" s="115">
        <f>SUM(D116:D121)</f>
        <v>1010029931</v>
      </c>
      <c r="E115" s="115">
        <f>SUM(E116:E121)</f>
        <v>897155688.01000011</v>
      </c>
      <c r="F115" s="115">
        <f>SUM(F116:F121)</f>
        <v>897155688.01000011</v>
      </c>
      <c r="G115" s="115">
        <f>SUM(G116:G121)</f>
        <v>884487213.92000008</v>
      </c>
      <c r="H115" s="35"/>
      <c r="I115" s="29">
        <f t="shared" si="6"/>
        <v>98.587929134340087</v>
      </c>
      <c r="J115" s="29">
        <f t="shared" si="7"/>
        <v>98.587929134340087</v>
      </c>
    </row>
    <row r="116" spans="1:12" s="24" customFormat="1" ht="12.75">
      <c r="A116" s="92"/>
      <c r="B116" s="47"/>
      <c r="C116" s="44" t="s">
        <v>297</v>
      </c>
      <c r="D116" s="108">
        <v>7772233</v>
      </c>
      <c r="E116" s="108">
        <v>3216306.5200000005</v>
      </c>
      <c r="F116" s="108">
        <v>3216306.5200000005</v>
      </c>
      <c r="G116" s="108">
        <v>3216306.5200000005</v>
      </c>
      <c r="H116" s="35"/>
      <c r="I116" s="34">
        <f t="shared" si="6"/>
        <v>100</v>
      </c>
      <c r="J116" s="34">
        <f t="shared" si="7"/>
        <v>100</v>
      </c>
    </row>
    <row r="117" spans="1:12" s="24" customFormat="1" ht="12.75">
      <c r="A117" s="92"/>
      <c r="B117" s="47"/>
      <c r="C117" s="44" t="s">
        <v>274</v>
      </c>
      <c r="D117" s="108">
        <v>12788871</v>
      </c>
      <c r="E117" s="108">
        <v>5754529.8100000005</v>
      </c>
      <c r="F117" s="108">
        <v>5754529.8100000005</v>
      </c>
      <c r="G117" s="108">
        <v>5066012.1199999992</v>
      </c>
      <c r="H117" s="35"/>
      <c r="I117" s="34">
        <f t="shared" si="6"/>
        <v>88.035205086547265</v>
      </c>
      <c r="J117" s="34">
        <f t="shared" si="7"/>
        <v>88.035205086547265</v>
      </c>
    </row>
    <row r="118" spans="1:12" s="24" customFormat="1" ht="12.75">
      <c r="A118" s="92"/>
      <c r="B118" s="47"/>
      <c r="C118" s="44" t="s">
        <v>75</v>
      </c>
      <c r="D118" s="108">
        <v>8248938</v>
      </c>
      <c r="E118" s="108">
        <v>5845756.4000000013</v>
      </c>
      <c r="F118" s="108">
        <v>5845756.4000000013</v>
      </c>
      <c r="G118" s="108">
        <v>5332634.0599999996</v>
      </c>
      <c r="H118" s="35"/>
      <c r="I118" s="34">
        <f t="shared" si="6"/>
        <v>91.222310597820993</v>
      </c>
      <c r="J118" s="34">
        <f t="shared" si="7"/>
        <v>91.222310597820993</v>
      </c>
    </row>
    <row r="119" spans="1:12" s="24" customFormat="1" ht="12.75">
      <c r="A119" s="92"/>
      <c r="B119" s="47"/>
      <c r="C119" s="44" t="s">
        <v>296</v>
      </c>
      <c r="D119" s="108">
        <v>444583330</v>
      </c>
      <c r="E119" s="108">
        <v>346121139.35000002</v>
      </c>
      <c r="F119" s="108">
        <v>346121139.35000002</v>
      </c>
      <c r="G119" s="108">
        <v>336648829.5200001</v>
      </c>
      <c r="H119" s="35"/>
      <c r="I119" s="34">
        <f t="shared" si="6"/>
        <v>97.263296356937772</v>
      </c>
      <c r="J119" s="34">
        <f t="shared" si="7"/>
        <v>97.263296356937772</v>
      </c>
    </row>
    <row r="120" spans="1:12" s="24" customFormat="1" ht="12.75">
      <c r="A120" s="92"/>
      <c r="B120" s="47"/>
      <c r="C120" s="44" t="s">
        <v>295</v>
      </c>
      <c r="D120" s="108">
        <v>365349561</v>
      </c>
      <c r="E120" s="108">
        <v>349092252.31999999</v>
      </c>
      <c r="F120" s="108">
        <v>349092252.31999999</v>
      </c>
      <c r="G120" s="108">
        <v>347244111.01999998</v>
      </c>
      <c r="H120" s="35"/>
      <c r="I120" s="34">
        <f t="shared" si="6"/>
        <v>99.470586560510128</v>
      </c>
      <c r="J120" s="34">
        <f t="shared" si="7"/>
        <v>99.470586560510128</v>
      </c>
    </row>
    <row r="121" spans="1:12" s="24" customFormat="1" ht="12.75">
      <c r="A121" s="92"/>
      <c r="B121" s="47"/>
      <c r="C121" s="44" t="s">
        <v>78</v>
      </c>
      <c r="D121" s="108">
        <v>171286998</v>
      </c>
      <c r="E121" s="108">
        <v>187125703.61000001</v>
      </c>
      <c r="F121" s="108">
        <v>187125703.61000001</v>
      </c>
      <c r="G121" s="108">
        <v>186979320.68000001</v>
      </c>
      <c r="H121" s="35"/>
      <c r="I121" s="34">
        <f t="shared" si="6"/>
        <v>99.921772943440686</v>
      </c>
      <c r="J121" s="34">
        <f t="shared" si="7"/>
        <v>99.921772943440686</v>
      </c>
      <c r="L121" s="114"/>
    </row>
    <row r="122" spans="1:12" s="24" customFormat="1" ht="12.75">
      <c r="A122" s="92"/>
      <c r="B122" s="110" t="s">
        <v>79</v>
      </c>
      <c r="C122" s="46"/>
      <c r="D122" s="109">
        <f>SUM(D123:D124)</f>
        <v>22072091.724305999</v>
      </c>
      <c r="E122" s="109">
        <f>SUM(E123:E124)</f>
        <v>29249188.73</v>
      </c>
      <c r="F122" s="109">
        <f>SUM(F123:F124)</f>
        <v>29249188.73</v>
      </c>
      <c r="G122" s="109">
        <f>SUM(G123:G124)</f>
        <v>28413143.379999999</v>
      </c>
      <c r="H122" s="35"/>
      <c r="I122" s="29">
        <f t="shared" si="6"/>
        <v>97.141646020621096</v>
      </c>
      <c r="J122" s="29">
        <f t="shared" si="7"/>
        <v>97.141646020621096</v>
      </c>
    </row>
    <row r="123" spans="1:12" s="24" customFormat="1" ht="12.75">
      <c r="A123" s="92"/>
      <c r="B123" s="47"/>
      <c r="C123" s="44" t="s">
        <v>294</v>
      </c>
      <c r="D123" s="108">
        <v>18453476.724305999</v>
      </c>
      <c r="E123" s="108">
        <v>25630573.73</v>
      </c>
      <c r="F123" s="108">
        <v>25630573.73</v>
      </c>
      <c r="G123" s="108">
        <v>24829244.379999999</v>
      </c>
      <c r="H123" s="35"/>
      <c r="I123" s="34">
        <f t="shared" si="6"/>
        <v>96.87354111366588</v>
      </c>
      <c r="J123" s="34">
        <f t="shared" si="7"/>
        <v>96.87354111366588</v>
      </c>
    </row>
    <row r="124" spans="1:12" s="24" customFormat="1" ht="12.75">
      <c r="A124" s="92"/>
      <c r="B124" s="47"/>
      <c r="C124" s="44" t="s">
        <v>293</v>
      </c>
      <c r="D124" s="108">
        <v>3618615</v>
      </c>
      <c r="E124" s="108">
        <v>3618615</v>
      </c>
      <c r="F124" s="108">
        <v>3618615</v>
      </c>
      <c r="G124" s="108">
        <v>3583899</v>
      </c>
      <c r="H124" s="35"/>
      <c r="I124" s="34">
        <f t="shared" si="6"/>
        <v>99.040627422370164</v>
      </c>
      <c r="J124" s="34">
        <f t="shared" si="7"/>
        <v>99.040627422370164</v>
      </c>
    </row>
    <row r="125" spans="1:12" s="24" customFormat="1" ht="12.75">
      <c r="A125" s="92"/>
      <c r="B125" s="110" t="s">
        <v>173</v>
      </c>
      <c r="C125" s="44"/>
      <c r="D125" s="111">
        <f>SUM(D126:D130)</f>
        <v>77386645.998480409</v>
      </c>
      <c r="E125" s="111">
        <f>SUM(E126:E130)</f>
        <v>77386646</v>
      </c>
      <c r="F125" s="111">
        <f>SUM(F126:F130)</f>
        <v>77386646</v>
      </c>
      <c r="G125" s="111">
        <f>SUM(G126:G130)</f>
        <v>51828876.000000007</v>
      </c>
      <c r="H125" s="35"/>
      <c r="I125" s="29">
        <f t="shared" si="6"/>
        <v>66.973927258715932</v>
      </c>
      <c r="J125" s="29">
        <f t="shared" si="7"/>
        <v>66.973927258715932</v>
      </c>
    </row>
    <row r="126" spans="1:12" s="24" customFormat="1" ht="25.5">
      <c r="A126" s="92"/>
      <c r="B126" s="47"/>
      <c r="C126" s="44" t="s">
        <v>292</v>
      </c>
      <c r="D126" s="108">
        <v>69282153.999210402</v>
      </c>
      <c r="E126" s="108">
        <v>69282154</v>
      </c>
      <c r="F126" s="108">
        <v>69282154</v>
      </c>
      <c r="G126" s="108">
        <v>48048577.830000006</v>
      </c>
      <c r="H126" s="35"/>
      <c r="I126" s="34">
        <f t="shared" si="6"/>
        <v>69.352026540629794</v>
      </c>
      <c r="J126" s="34">
        <f t="shared" si="7"/>
        <v>69.352026540629794</v>
      </c>
    </row>
    <row r="127" spans="1:12" s="24" customFormat="1" ht="12.75">
      <c r="A127" s="92"/>
      <c r="B127" s="47"/>
      <c r="C127" s="44" t="s">
        <v>291</v>
      </c>
      <c r="D127" s="108">
        <v>482098.99877002201</v>
      </c>
      <c r="E127" s="108">
        <v>482099</v>
      </c>
      <c r="F127" s="108">
        <v>482099</v>
      </c>
      <c r="G127" s="108">
        <v>442155</v>
      </c>
      <c r="H127" s="35"/>
      <c r="I127" s="34">
        <f t="shared" si="6"/>
        <v>91.714564850787909</v>
      </c>
      <c r="J127" s="34">
        <f t="shared" si="7"/>
        <v>91.714564850787909</v>
      </c>
    </row>
    <row r="128" spans="1:12" s="24" customFormat="1" ht="12.75">
      <c r="A128" s="92"/>
      <c r="B128" s="47"/>
      <c r="C128" s="44" t="s">
        <v>290</v>
      </c>
      <c r="D128" s="108">
        <v>2952657.00070184</v>
      </c>
      <c r="E128" s="108">
        <v>2952657</v>
      </c>
      <c r="F128" s="108">
        <v>2952657</v>
      </c>
      <c r="G128" s="108">
        <v>1141953.6499999999</v>
      </c>
      <c r="H128" s="35"/>
      <c r="I128" s="34">
        <f t="shared" si="6"/>
        <v>38.675459086510891</v>
      </c>
      <c r="J128" s="34">
        <f t="shared" si="7"/>
        <v>38.675459086510891</v>
      </c>
    </row>
    <row r="129" spans="1:10" s="24" customFormat="1" ht="12.75">
      <c r="A129" s="92"/>
      <c r="B129" s="47"/>
      <c r="C129" s="44" t="s">
        <v>289</v>
      </c>
      <c r="D129" s="108">
        <v>1344383.9997981361</v>
      </c>
      <c r="E129" s="108">
        <v>1344384</v>
      </c>
      <c r="F129" s="108">
        <v>1344384</v>
      </c>
      <c r="G129" s="108">
        <v>0</v>
      </c>
      <c r="H129" s="35"/>
      <c r="I129" s="34">
        <f t="shared" si="6"/>
        <v>0</v>
      </c>
      <c r="J129" s="34">
        <f t="shared" si="7"/>
        <v>0</v>
      </c>
    </row>
    <row r="130" spans="1:10" s="24" customFormat="1" ht="12.75">
      <c r="A130" s="92"/>
      <c r="B130" s="47"/>
      <c r="C130" s="44" t="s">
        <v>274</v>
      </c>
      <c r="D130" s="108">
        <v>3325352</v>
      </c>
      <c r="E130" s="108">
        <v>3325352</v>
      </c>
      <c r="F130" s="108">
        <v>3325352</v>
      </c>
      <c r="G130" s="108">
        <v>2196189.52</v>
      </c>
      <c r="H130" s="35"/>
      <c r="I130" s="34">
        <f t="shared" si="6"/>
        <v>66.043820924822398</v>
      </c>
      <c r="J130" s="34">
        <f t="shared" si="7"/>
        <v>66.043820924822398</v>
      </c>
    </row>
    <row r="131" spans="1:10" s="24" customFormat="1" ht="13.5">
      <c r="A131" s="92"/>
      <c r="B131" s="110" t="s">
        <v>288</v>
      </c>
      <c r="C131" s="46"/>
      <c r="D131" s="109">
        <f>SUM(D132:D135)</f>
        <v>210362</v>
      </c>
      <c r="E131" s="109">
        <f>SUM(E132:E135)</f>
        <v>210362</v>
      </c>
      <c r="F131" s="109">
        <f>SUM(F132:F135)</f>
        <v>195362</v>
      </c>
      <c r="G131" s="109">
        <f>SUM(G132:G135)</f>
        <v>177050</v>
      </c>
      <c r="H131" s="35"/>
      <c r="I131" s="29">
        <f t="shared" si="6"/>
        <v>84.164440345689812</v>
      </c>
      <c r="J131" s="29">
        <f t="shared" si="7"/>
        <v>90.626631586490731</v>
      </c>
    </row>
    <row r="132" spans="1:10" s="24" customFormat="1" ht="12.75">
      <c r="A132" s="92"/>
      <c r="B132" s="110"/>
      <c r="C132" s="46" t="s">
        <v>287</v>
      </c>
      <c r="D132" s="108">
        <v>11779</v>
      </c>
      <c r="E132" s="108">
        <v>11779</v>
      </c>
      <c r="F132" s="108">
        <v>0</v>
      </c>
      <c r="G132" s="108">
        <v>0</v>
      </c>
      <c r="H132" s="35"/>
      <c r="I132" s="34">
        <f t="shared" si="6"/>
        <v>0</v>
      </c>
      <c r="J132" s="34" t="str">
        <f t="shared" si="7"/>
        <v>n.a.</v>
      </c>
    </row>
    <row r="133" spans="1:10" s="24" customFormat="1" ht="25.5">
      <c r="A133" s="92"/>
      <c r="B133" s="47"/>
      <c r="C133" s="44" t="s">
        <v>286</v>
      </c>
      <c r="D133" s="108">
        <v>195362</v>
      </c>
      <c r="E133" s="108">
        <v>195362</v>
      </c>
      <c r="F133" s="108">
        <v>195362</v>
      </c>
      <c r="G133" s="108">
        <v>177050</v>
      </c>
      <c r="H133" s="35"/>
      <c r="I133" s="34">
        <f t="shared" si="6"/>
        <v>90.626631586490731</v>
      </c>
      <c r="J133" s="34">
        <f t="shared" si="7"/>
        <v>90.626631586490731</v>
      </c>
    </row>
    <row r="134" spans="1:10" s="24" customFormat="1" ht="12.75">
      <c r="A134" s="92"/>
      <c r="B134" s="47"/>
      <c r="C134" s="44" t="s">
        <v>274</v>
      </c>
      <c r="D134" s="108">
        <v>2684</v>
      </c>
      <c r="E134" s="108">
        <v>2684</v>
      </c>
      <c r="F134" s="108">
        <v>0</v>
      </c>
      <c r="G134" s="108">
        <v>0</v>
      </c>
      <c r="H134" s="35"/>
      <c r="I134" s="34">
        <f t="shared" si="6"/>
        <v>0</v>
      </c>
      <c r="J134" s="34" t="str">
        <f t="shared" si="7"/>
        <v>n.a.</v>
      </c>
    </row>
    <row r="135" spans="1:10" s="24" customFormat="1" ht="12.75">
      <c r="A135" s="92"/>
      <c r="B135" s="47"/>
      <c r="C135" s="44" t="s">
        <v>75</v>
      </c>
      <c r="D135" s="108">
        <v>537</v>
      </c>
      <c r="E135" s="108">
        <v>537</v>
      </c>
      <c r="F135" s="108">
        <v>0</v>
      </c>
      <c r="G135" s="108">
        <v>0</v>
      </c>
      <c r="H135" s="35"/>
      <c r="I135" s="34">
        <f t="shared" si="6"/>
        <v>0</v>
      </c>
      <c r="J135" s="34" t="str">
        <f t="shared" si="7"/>
        <v>n.a.</v>
      </c>
    </row>
    <row r="136" spans="1:10" s="24" customFormat="1" ht="13.5">
      <c r="A136" s="92"/>
      <c r="B136" s="110" t="s">
        <v>285</v>
      </c>
      <c r="C136" s="46"/>
      <c r="D136" s="109">
        <f>SUM(D137:D139)</f>
        <v>22677285518.000008</v>
      </c>
      <c r="E136" s="109">
        <f>SUM(E137:E139)</f>
        <v>20653321704.079769</v>
      </c>
      <c r="F136" s="109">
        <f>SUM(F137:F139)</f>
        <v>20653321704.079769</v>
      </c>
      <c r="G136" s="109">
        <f>SUM(G137:G139)</f>
        <v>20605732189.439823</v>
      </c>
      <c r="H136" s="35"/>
      <c r="I136" s="29">
        <f t="shared" si="6"/>
        <v>99.769579366835956</v>
      </c>
      <c r="J136" s="29">
        <f t="shared" si="7"/>
        <v>99.769579366835956</v>
      </c>
    </row>
    <row r="137" spans="1:10" s="24" customFormat="1" ht="12.75">
      <c r="A137" s="92"/>
      <c r="B137" s="47"/>
      <c r="C137" s="46" t="s">
        <v>43</v>
      </c>
      <c r="D137" s="108">
        <v>2390434064.9999981</v>
      </c>
      <c r="E137" s="108">
        <v>2272157485.8447313</v>
      </c>
      <c r="F137" s="108">
        <v>2272157485.8447313</v>
      </c>
      <c r="G137" s="108">
        <v>2077998544.1534274</v>
      </c>
      <c r="H137" s="35"/>
      <c r="I137" s="34">
        <f t="shared" si="6"/>
        <v>91.454864246827483</v>
      </c>
      <c r="J137" s="34">
        <f t="shared" si="7"/>
        <v>91.454864246827483</v>
      </c>
    </row>
    <row r="138" spans="1:10" s="24" customFormat="1" ht="12.75">
      <c r="A138" s="92"/>
      <c r="B138" s="47"/>
      <c r="C138" s="46" t="s">
        <v>284</v>
      </c>
      <c r="D138" s="108">
        <v>13090398979</v>
      </c>
      <c r="E138" s="108">
        <v>10641476961</v>
      </c>
      <c r="F138" s="108">
        <v>10641476961</v>
      </c>
      <c r="G138" s="108">
        <v>10570436765.730013</v>
      </c>
      <c r="H138" s="35"/>
      <c r="I138" s="34">
        <f t="shared" si="6"/>
        <v>99.332421659790811</v>
      </c>
      <c r="J138" s="34">
        <f t="shared" si="7"/>
        <v>99.332421659790811</v>
      </c>
    </row>
    <row r="139" spans="1:10" s="24" customFormat="1" ht="12.75">
      <c r="A139" s="92"/>
      <c r="B139" s="113"/>
      <c r="C139" s="112" t="s">
        <v>283</v>
      </c>
      <c r="D139" s="108">
        <v>7196452474.0000086</v>
      </c>
      <c r="E139" s="108">
        <v>7739687257.2350378</v>
      </c>
      <c r="F139" s="108">
        <v>7739687257.2350378</v>
      </c>
      <c r="G139" s="108">
        <v>7957296879.5563831</v>
      </c>
      <c r="H139" s="35"/>
      <c r="I139" s="34">
        <f t="shared" ref="I139:I153" si="8">IFERROR(+G139/E139*100,"n.a")</f>
        <v>102.81160743436919</v>
      </c>
      <c r="J139" s="34">
        <f t="shared" ref="J139:J153" si="9">IFERROR(+G139/F139*100,"n.a.")</f>
        <v>102.81160743436919</v>
      </c>
    </row>
    <row r="140" spans="1:10" s="24" customFormat="1" ht="13.5">
      <c r="A140" s="92"/>
      <c r="B140" s="110" t="s">
        <v>282</v>
      </c>
      <c r="C140" s="46"/>
      <c r="D140" s="111">
        <f>SUM(D141:D142)</f>
        <v>600716213.99999928</v>
      </c>
      <c r="E140" s="111">
        <f>SUM(E141:E142)</f>
        <v>573539533.82000005</v>
      </c>
      <c r="F140" s="111">
        <f>SUM(F141:F142)</f>
        <v>573539533.82000005</v>
      </c>
      <c r="G140" s="111">
        <f>SUM(G141:G142)</f>
        <v>373798051.34000003</v>
      </c>
      <c r="H140" s="35"/>
      <c r="I140" s="29">
        <f t="shared" si="8"/>
        <v>65.173894613743059</v>
      </c>
      <c r="J140" s="29">
        <f t="shared" si="9"/>
        <v>65.173894613743059</v>
      </c>
    </row>
    <row r="141" spans="1:10" s="24" customFormat="1" ht="12.75">
      <c r="A141" s="92"/>
      <c r="B141" s="47"/>
      <c r="C141" s="46" t="s">
        <v>281</v>
      </c>
      <c r="D141" s="108">
        <v>52873439.999999993</v>
      </c>
      <c r="E141" s="108">
        <v>38971446.070000008</v>
      </c>
      <c r="F141" s="108">
        <v>38971446.070000008</v>
      </c>
      <c r="G141" s="108">
        <v>30865879.579999983</v>
      </c>
      <c r="H141" s="35"/>
      <c r="I141" s="34">
        <f t="shared" si="8"/>
        <v>79.201268345442173</v>
      </c>
      <c r="J141" s="34">
        <f t="shared" si="9"/>
        <v>79.201268345442173</v>
      </c>
    </row>
    <row r="142" spans="1:10" s="24" customFormat="1" ht="12.75">
      <c r="A142" s="92"/>
      <c r="B142" s="47"/>
      <c r="C142" s="46" t="s">
        <v>43</v>
      </c>
      <c r="D142" s="108">
        <v>547842773.99999928</v>
      </c>
      <c r="E142" s="108">
        <v>534568087.75000006</v>
      </c>
      <c r="F142" s="108">
        <v>534568087.75000006</v>
      </c>
      <c r="G142" s="108">
        <v>342932171.76000005</v>
      </c>
      <c r="H142" s="35"/>
      <c r="I142" s="34">
        <f t="shared" si="8"/>
        <v>64.151261479787053</v>
      </c>
      <c r="J142" s="34">
        <f t="shared" si="9"/>
        <v>64.151261479787053</v>
      </c>
    </row>
    <row r="143" spans="1:10" s="24" customFormat="1" ht="13.5">
      <c r="A143" s="92"/>
      <c r="B143" s="110" t="s">
        <v>542</v>
      </c>
      <c r="C143" s="46"/>
      <c r="D143" s="109">
        <f>+D144</f>
        <v>11720000</v>
      </c>
      <c r="E143" s="109">
        <f>+E144</f>
        <v>1936065</v>
      </c>
      <c r="F143" s="109">
        <f>+F144</f>
        <v>1936065</v>
      </c>
      <c r="G143" s="109">
        <f>+G144</f>
        <v>1936065</v>
      </c>
      <c r="H143" s="35"/>
      <c r="I143" s="29">
        <f t="shared" si="8"/>
        <v>100</v>
      </c>
      <c r="J143" s="29">
        <f t="shared" si="9"/>
        <v>100</v>
      </c>
    </row>
    <row r="144" spans="1:10" s="24" customFormat="1" ht="12.75">
      <c r="A144" s="92"/>
      <c r="B144" s="47"/>
      <c r="C144" s="44" t="s">
        <v>274</v>
      </c>
      <c r="D144" s="108">
        <v>11720000</v>
      </c>
      <c r="E144" s="108">
        <v>1936065</v>
      </c>
      <c r="F144" s="108">
        <v>1936065</v>
      </c>
      <c r="G144" s="108">
        <v>1936065</v>
      </c>
      <c r="H144" s="35"/>
      <c r="I144" s="34">
        <f t="shared" si="8"/>
        <v>100</v>
      </c>
      <c r="J144" s="34">
        <f t="shared" si="9"/>
        <v>100</v>
      </c>
    </row>
    <row r="145" spans="1:10" s="24" customFormat="1" ht="13.5">
      <c r="A145" s="92"/>
      <c r="B145" s="110" t="s">
        <v>543</v>
      </c>
      <c r="C145" s="46"/>
      <c r="D145" s="109">
        <f>SUM(D146:D153)</f>
        <v>4407000</v>
      </c>
      <c r="E145" s="109">
        <f>SUM(E146:E153)</f>
        <v>4406999.9899999993</v>
      </c>
      <c r="F145" s="109">
        <f>SUM(F146:F153)</f>
        <v>4406999.9899999993</v>
      </c>
      <c r="G145" s="109">
        <f>SUM(G146:G153)</f>
        <v>670743.77</v>
      </c>
      <c r="H145" s="35"/>
      <c r="I145" s="29">
        <f t="shared" si="8"/>
        <v>15.219963047923676</v>
      </c>
      <c r="J145" s="29">
        <f t="shared" si="9"/>
        <v>15.219963047923676</v>
      </c>
    </row>
    <row r="146" spans="1:10" s="24" customFormat="1" ht="25.5">
      <c r="A146" s="92"/>
      <c r="B146" s="47"/>
      <c r="C146" s="48" t="s">
        <v>280</v>
      </c>
      <c r="D146" s="108">
        <v>467000</v>
      </c>
      <c r="E146" s="108">
        <v>466999.98999999982</v>
      </c>
      <c r="F146" s="108">
        <v>466999.98999999982</v>
      </c>
      <c r="G146" s="108">
        <v>62921.11</v>
      </c>
      <c r="H146" s="35"/>
      <c r="I146" s="34">
        <f t="shared" si="8"/>
        <v>13.47347138058826</v>
      </c>
      <c r="J146" s="34">
        <f t="shared" si="9"/>
        <v>13.47347138058826</v>
      </c>
    </row>
    <row r="147" spans="1:10" s="24" customFormat="1" ht="12.75">
      <c r="A147" s="92"/>
      <c r="B147" s="47"/>
      <c r="C147" s="46" t="s">
        <v>279</v>
      </c>
      <c r="D147" s="108">
        <v>120000.00000000001</v>
      </c>
      <c r="E147" s="108">
        <v>120000.00000000001</v>
      </c>
      <c r="F147" s="108">
        <v>120000.00000000001</v>
      </c>
      <c r="G147" s="108">
        <v>80849.999999999985</v>
      </c>
      <c r="H147" s="35"/>
      <c r="I147" s="34">
        <f t="shared" si="8"/>
        <v>67.374999999999986</v>
      </c>
      <c r="J147" s="34">
        <f t="shared" si="9"/>
        <v>67.374999999999986</v>
      </c>
    </row>
    <row r="148" spans="1:10" s="24" customFormat="1" ht="25.5">
      <c r="A148" s="92"/>
      <c r="B148" s="47"/>
      <c r="C148" s="48" t="s">
        <v>278</v>
      </c>
      <c r="D148" s="108">
        <v>2130000</v>
      </c>
      <c r="E148" s="108">
        <v>2129999.9999999995</v>
      </c>
      <c r="F148" s="108">
        <v>2129999.9999999995</v>
      </c>
      <c r="G148" s="108">
        <v>79000</v>
      </c>
      <c r="H148" s="35"/>
      <c r="I148" s="34">
        <f t="shared" si="8"/>
        <v>3.7089201877934284</v>
      </c>
      <c r="J148" s="34">
        <f t="shared" si="9"/>
        <v>3.7089201877934284</v>
      </c>
    </row>
    <row r="149" spans="1:10" s="24" customFormat="1" ht="12.75">
      <c r="A149" s="92"/>
      <c r="B149" s="47"/>
      <c r="C149" s="48" t="s">
        <v>277</v>
      </c>
      <c r="D149" s="108">
        <v>500000</v>
      </c>
      <c r="E149" s="108">
        <v>500000</v>
      </c>
      <c r="F149" s="108">
        <v>500000</v>
      </c>
      <c r="G149" s="108">
        <v>230972.66</v>
      </c>
      <c r="H149" s="35"/>
      <c r="I149" s="34">
        <f t="shared" si="8"/>
        <v>46.194532000000002</v>
      </c>
      <c r="J149" s="34">
        <f t="shared" si="9"/>
        <v>46.194532000000002</v>
      </c>
    </row>
    <row r="150" spans="1:10" s="24" customFormat="1" ht="12.75">
      <c r="A150" s="92"/>
      <c r="B150" s="47"/>
      <c r="C150" s="48" t="s">
        <v>276</v>
      </c>
      <c r="D150" s="108">
        <v>415000</v>
      </c>
      <c r="E150" s="108">
        <v>415000</v>
      </c>
      <c r="F150" s="108">
        <v>415000</v>
      </c>
      <c r="G150" s="108">
        <v>100000</v>
      </c>
      <c r="H150" s="35"/>
      <c r="I150" s="34">
        <f t="shared" si="8"/>
        <v>24.096385542168676</v>
      </c>
      <c r="J150" s="34">
        <f t="shared" si="9"/>
        <v>24.096385542168676</v>
      </c>
    </row>
    <row r="151" spans="1:10" s="24" customFormat="1" ht="25.5">
      <c r="A151" s="92"/>
      <c r="B151" s="47"/>
      <c r="C151" s="48" t="s">
        <v>275</v>
      </c>
      <c r="D151" s="108">
        <v>91000</v>
      </c>
      <c r="E151" s="108">
        <v>91000</v>
      </c>
      <c r="F151" s="108">
        <v>91000</v>
      </c>
      <c r="G151" s="108">
        <v>0</v>
      </c>
      <c r="H151" s="35"/>
      <c r="I151" s="34">
        <f t="shared" si="8"/>
        <v>0</v>
      </c>
      <c r="J151" s="34">
        <f t="shared" si="9"/>
        <v>0</v>
      </c>
    </row>
    <row r="152" spans="1:10" s="24" customFormat="1" ht="12.75">
      <c r="A152" s="92"/>
      <c r="B152" s="47"/>
      <c r="C152" s="48" t="s">
        <v>274</v>
      </c>
      <c r="D152" s="108">
        <v>494000</v>
      </c>
      <c r="E152" s="108">
        <v>494000</v>
      </c>
      <c r="F152" s="108">
        <v>494000</v>
      </c>
      <c r="G152" s="108">
        <v>117000</v>
      </c>
      <c r="H152" s="35"/>
      <c r="I152" s="34">
        <f t="shared" si="8"/>
        <v>23.684210526315788</v>
      </c>
      <c r="J152" s="34">
        <f t="shared" si="9"/>
        <v>23.684210526315788</v>
      </c>
    </row>
    <row r="153" spans="1:10" s="24" customFormat="1" ht="12.75">
      <c r="A153" s="92"/>
      <c r="B153" s="47"/>
      <c r="C153" s="46" t="s">
        <v>273</v>
      </c>
      <c r="D153" s="108">
        <v>190000</v>
      </c>
      <c r="E153" s="108">
        <v>190000</v>
      </c>
      <c r="F153" s="108">
        <v>190000</v>
      </c>
      <c r="G153" s="108">
        <v>0</v>
      </c>
      <c r="H153" s="35"/>
      <c r="I153" s="34">
        <f t="shared" si="8"/>
        <v>0</v>
      </c>
      <c r="J153" s="34">
        <f t="shared" si="9"/>
        <v>0</v>
      </c>
    </row>
    <row r="154" spans="1:10" ht="5.25" customHeight="1" thickBot="1">
      <c r="A154" s="24"/>
      <c r="B154" s="50"/>
      <c r="C154" s="51"/>
      <c r="D154" s="52"/>
      <c r="E154" s="52"/>
      <c r="F154" s="52"/>
      <c r="G154" s="52"/>
      <c r="H154" s="53"/>
      <c r="I154" s="54"/>
      <c r="J154" s="54"/>
    </row>
    <row r="155" spans="1:10" s="55" customFormat="1" ht="9.75" customHeight="1">
      <c r="B155" s="194" t="s">
        <v>81</v>
      </c>
      <c r="C155" s="195"/>
      <c r="D155" s="195"/>
      <c r="E155" s="195"/>
      <c r="F155" s="195"/>
      <c r="G155" s="195"/>
      <c r="H155" s="195"/>
      <c r="I155" s="195"/>
      <c r="J155" s="195"/>
    </row>
    <row r="156" spans="1:10" s="55" customFormat="1" ht="9" customHeight="1">
      <c r="B156" s="180" t="s">
        <v>82</v>
      </c>
      <c r="C156" s="180"/>
      <c r="D156" s="180"/>
      <c r="E156" s="180"/>
      <c r="F156" s="180"/>
      <c r="G156" s="180"/>
      <c r="H156" s="180"/>
      <c r="I156" s="180"/>
      <c r="J156" s="180"/>
    </row>
    <row r="157" spans="1:10" s="55" customFormat="1" ht="11.25" customHeight="1">
      <c r="B157" s="181" t="s">
        <v>83</v>
      </c>
      <c r="C157" s="181"/>
      <c r="D157" s="181"/>
      <c r="E157" s="181"/>
      <c r="F157" s="181"/>
      <c r="G157" s="181"/>
      <c r="H157" s="181"/>
      <c r="I157" s="181"/>
      <c r="J157" s="181"/>
    </row>
    <row r="158" spans="1:10" s="55" customFormat="1" ht="9">
      <c r="B158" s="181" t="s">
        <v>272</v>
      </c>
      <c r="C158" s="181"/>
      <c r="D158" s="181"/>
      <c r="E158" s="181"/>
      <c r="F158" s="181"/>
      <c r="G158" s="181"/>
      <c r="H158" s="181"/>
      <c r="I158" s="181"/>
      <c r="J158" s="181"/>
    </row>
    <row r="159" spans="1:10" s="55" customFormat="1" ht="9">
      <c r="B159" s="182" t="s">
        <v>84</v>
      </c>
      <c r="C159" s="182"/>
      <c r="D159" s="182"/>
      <c r="E159" s="182"/>
      <c r="F159" s="182"/>
      <c r="G159" s="182"/>
      <c r="H159" s="182"/>
      <c r="I159" s="182"/>
      <c r="J159" s="182"/>
    </row>
    <row r="160" spans="1:10">
      <c r="D160" s="107"/>
      <c r="E160" s="107"/>
      <c r="F160" s="107"/>
      <c r="G160" s="107"/>
      <c r="H160" s="107"/>
    </row>
  </sheetData>
  <mergeCells count="14">
    <mergeCell ref="B159:J159"/>
    <mergeCell ref="B155:J155"/>
    <mergeCell ref="B156:J156"/>
    <mergeCell ref="B157:J157"/>
    <mergeCell ref="B158:J158"/>
    <mergeCell ref="B1:D1"/>
    <mergeCell ref="B3:J3"/>
    <mergeCell ref="B5:B8"/>
    <mergeCell ref="C5:C8"/>
    <mergeCell ref="F5:G5"/>
    <mergeCell ref="I5:J6"/>
    <mergeCell ref="D6:D7"/>
    <mergeCell ref="E6:E7"/>
    <mergeCell ref="F6:F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showGridLines="0" zoomScaleNormal="100" workbookViewId="0">
      <selection sqref="A1:C1"/>
    </sheetView>
  </sheetViews>
  <sheetFormatPr baseColWidth="10" defaultColWidth="11.42578125" defaultRowHeight="15"/>
  <cols>
    <col min="1" max="1" width="6.7109375" style="4" customWidth="1"/>
    <col min="2" max="2" width="58.140625" style="5" customWidth="1"/>
    <col min="3" max="6" width="17.7109375" style="4" customWidth="1"/>
    <col min="7" max="7" width="1.7109375" style="4" customWidth="1"/>
    <col min="8" max="9" width="16.7109375" style="4" customWidth="1"/>
    <col min="10" max="10" width="7.140625" style="4" customWidth="1"/>
    <col min="11" max="12" width="17.7109375" style="4" bestFit="1" customWidth="1"/>
    <col min="13" max="14" width="16.5703125" style="4" bestFit="1" customWidth="1"/>
    <col min="15" max="16384" width="11.42578125" style="4"/>
  </cols>
  <sheetData>
    <row r="1" spans="1:16" s="1" customFormat="1" ht="53.25" customHeight="1">
      <c r="A1" s="183" t="s">
        <v>0</v>
      </c>
      <c r="B1" s="183"/>
      <c r="C1" s="183"/>
      <c r="D1" s="2" t="s">
        <v>87</v>
      </c>
      <c r="H1" s="95"/>
    </row>
    <row r="2" spans="1:16" ht="12" customHeight="1">
      <c r="C2" s="6"/>
      <c r="D2" s="6"/>
      <c r="E2" s="6"/>
      <c r="F2" s="6"/>
    </row>
    <row r="3" spans="1:16" ht="60" customHeight="1" thickBot="1">
      <c r="A3" s="184" t="s">
        <v>552</v>
      </c>
      <c r="B3" s="184"/>
      <c r="C3" s="184"/>
      <c r="D3" s="184"/>
      <c r="E3" s="184"/>
      <c r="F3" s="184"/>
      <c r="G3" s="184"/>
      <c r="H3" s="184"/>
      <c r="I3" s="184"/>
    </row>
    <row r="4" spans="1:16" ht="5.25" customHeight="1">
      <c r="A4" s="8"/>
      <c r="B4" s="8"/>
      <c r="C4" s="8"/>
      <c r="D4" s="8"/>
      <c r="E4" s="8"/>
      <c r="F4" s="8"/>
      <c r="G4" s="8"/>
      <c r="H4" s="8"/>
      <c r="I4" s="8"/>
    </row>
    <row r="5" spans="1:16" s="9" customFormat="1" ht="18" customHeight="1">
      <c r="A5" s="185" t="s">
        <v>1</v>
      </c>
      <c r="B5" s="186" t="s">
        <v>435</v>
      </c>
      <c r="C5" s="10"/>
      <c r="D5" s="60"/>
      <c r="E5" s="187" t="s">
        <v>3</v>
      </c>
      <c r="F5" s="187"/>
      <c r="G5" s="60"/>
      <c r="H5" s="185" t="s">
        <v>380</v>
      </c>
      <c r="I5" s="185"/>
      <c r="J5" s="12"/>
    </row>
    <row r="6" spans="1:16" s="9" customFormat="1" ht="18" customHeight="1">
      <c r="A6" s="185"/>
      <c r="B6" s="186"/>
      <c r="C6" s="186" t="s">
        <v>5</v>
      </c>
      <c r="D6" s="186" t="s">
        <v>379</v>
      </c>
      <c r="E6" s="186" t="s">
        <v>7</v>
      </c>
      <c r="F6" s="62" t="s">
        <v>378</v>
      </c>
      <c r="G6" s="61"/>
      <c r="H6" s="188"/>
      <c r="I6" s="188"/>
      <c r="J6" s="12"/>
    </row>
    <row r="7" spans="1:16" s="9" customFormat="1" ht="24" customHeight="1">
      <c r="A7" s="185"/>
      <c r="B7" s="186"/>
      <c r="C7" s="186"/>
      <c r="D7" s="186"/>
      <c r="E7" s="186"/>
      <c r="F7" s="60" t="s">
        <v>89</v>
      </c>
      <c r="G7" s="60"/>
      <c r="H7" s="61" t="s">
        <v>6</v>
      </c>
      <c r="I7" s="61" t="s">
        <v>377</v>
      </c>
      <c r="J7" s="12"/>
    </row>
    <row r="8" spans="1:16" s="9" customFormat="1" ht="13.5" customHeight="1">
      <c r="A8" s="185"/>
      <c r="B8" s="186"/>
      <c r="C8" s="61" t="s">
        <v>10</v>
      </c>
      <c r="D8" s="61" t="s">
        <v>11</v>
      </c>
      <c r="E8" s="61" t="s">
        <v>12</v>
      </c>
      <c r="F8" s="60" t="s">
        <v>13</v>
      </c>
      <c r="G8" s="60"/>
      <c r="H8" s="60" t="s">
        <v>14</v>
      </c>
      <c r="I8" s="60" t="s">
        <v>15</v>
      </c>
      <c r="J8" s="12"/>
    </row>
    <row r="9" spans="1:16" ht="5.25" customHeight="1" thickBot="1">
      <c r="A9" s="15"/>
      <c r="B9" s="16"/>
      <c r="C9" s="17"/>
      <c r="D9" s="17"/>
      <c r="E9" s="17"/>
      <c r="F9" s="18"/>
      <c r="G9" s="18"/>
      <c r="H9" s="18"/>
      <c r="I9" s="18"/>
      <c r="J9" s="19"/>
    </row>
    <row r="10" spans="1:16" ht="11.25" customHeight="1" thickBot="1">
      <c r="A10" s="20"/>
      <c r="B10" s="21"/>
      <c r="C10" s="22"/>
      <c r="D10" s="22"/>
      <c r="E10" s="22"/>
      <c r="F10" s="23"/>
      <c r="G10" s="23"/>
      <c r="H10" s="23"/>
      <c r="I10" s="23"/>
      <c r="J10" s="19"/>
    </row>
    <row r="11" spans="1:16" s="24" customFormat="1" ht="12.75">
      <c r="A11" s="25" t="s">
        <v>16</v>
      </c>
      <c r="B11" s="26"/>
      <c r="C11" s="27">
        <f>C12+C14+C16+C26+C36+C39+C42+C44+C53+C56+C63+C65</f>
        <v>203637953711.97998</v>
      </c>
      <c r="D11" s="27">
        <f>D12+D14+D16+D26+D36+D39+D42+D44+D53+D56+D63+D65</f>
        <v>225343554043.18002</v>
      </c>
      <c r="E11" s="27">
        <f>E12+E14+E16+E26+E36+E39+E42+E44+E53+E56+E63+E65</f>
        <v>225343554043.18002</v>
      </c>
      <c r="F11" s="27">
        <f>F12+F14+F16+F26+F36+F39+F42+F44+F53+F56+F63+F65</f>
        <v>223799658472.62003</v>
      </c>
      <c r="G11" s="27"/>
      <c r="H11" s="29">
        <f t="shared" ref="H11:H58" si="0">IFERROR(+F11/D11*100,"n.a")</f>
        <v>99.314870320069531</v>
      </c>
      <c r="I11" s="29">
        <f t="shared" ref="I11:I58" si="1">IFERROR(+F11/E11*100,"n.a.")</f>
        <v>99.314870320069531</v>
      </c>
      <c r="K11" s="70"/>
      <c r="L11" s="70"/>
    </row>
    <row r="12" spans="1:16" s="24" customFormat="1" ht="12.75">
      <c r="A12" s="25" t="s">
        <v>17</v>
      </c>
      <c r="B12" s="173"/>
      <c r="C12" s="27">
        <f>+C13</f>
        <v>138262478</v>
      </c>
      <c r="D12" s="27">
        <f>+D13</f>
        <v>132444083.17999998</v>
      </c>
      <c r="E12" s="27">
        <f>+E13</f>
        <v>132444083.17999998</v>
      </c>
      <c r="F12" s="27">
        <f>+F13</f>
        <v>123656008.18999995</v>
      </c>
      <c r="G12" s="27"/>
      <c r="H12" s="29">
        <f t="shared" si="0"/>
        <v>93.364690381784385</v>
      </c>
      <c r="I12" s="29">
        <f t="shared" si="1"/>
        <v>93.364690381784385</v>
      </c>
      <c r="K12" s="126"/>
      <c r="L12" s="176"/>
      <c r="M12" s="127"/>
      <c r="N12" s="127"/>
      <c r="O12" s="70"/>
      <c r="P12" s="70"/>
    </row>
    <row r="13" spans="1:16" s="24" customFormat="1" ht="12.75">
      <c r="A13" s="30"/>
      <c r="B13" s="40" t="s">
        <v>376</v>
      </c>
      <c r="C13" s="33">
        <v>138262478</v>
      </c>
      <c r="D13" s="33">
        <v>132444083.17999998</v>
      </c>
      <c r="E13" s="33">
        <v>132444083.17999998</v>
      </c>
      <c r="F13" s="33">
        <v>123656008.18999995</v>
      </c>
      <c r="G13" s="32"/>
      <c r="H13" s="34">
        <f t="shared" si="0"/>
        <v>93.364690381784385</v>
      </c>
      <c r="I13" s="34">
        <f t="shared" si="1"/>
        <v>93.364690381784385</v>
      </c>
      <c r="K13" s="126"/>
      <c r="L13" s="176"/>
      <c r="M13" s="127"/>
      <c r="N13" s="127"/>
      <c r="O13" s="70"/>
      <c r="P13" s="70"/>
    </row>
    <row r="14" spans="1:16" s="24" customFormat="1" ht="12.75">
      <c r="A14" s="25" t="s">
        <v>271</v>
      </c>
      <c r="B14" s="173"/>
      <c r="C14" s="49">
        <f>SUM(C15)</f>
        <v>129029646</v>
      </c>
      <c r="D14" s="49">
        <f>SUM(D15)</f>
        <v>95287213.430000007</v>
      </c>
      <c r="E14" s="49">
        <f>SUM(E15)</f>
        <v>95287213.430000007</v>
      </c>
      <c r="F14" s="49">
        <f>SUM(F15)</f>
        <v>94395817.63000001</v>
      </c>
      <c r="G14" s="35"/>
      <c r="H14" s="29">
        <f t="shared" si="0"/>
        <v>99.064516877015365</v>
      </c>
      <c r="I14" s="29">
        <f t="shared" si="1"/>
        <v>99.064516877015365</v>
      </c>
      <c r="K14" s="126"/>
      <c r="L14" s="176"/>
      <c r="M14" s="127"/>
      <c r="N14" s="127"/>
      <c r="O14" s="70"/>
      <c r="P14" s="70"/>
    </row>
    <row r="15" spans="1:16" s="24" customFormat="1" ht="12.75">
      <c r="A15" s="30"/>
      <c r="B15" s="40" t="s">
        <v>349</v>
      </c>
      <c r="C15" s="33">
        <v>129029646</v>
      </c>
      <c r="D15" s="33">
        <v>95287213.430000007</v>
      </c>
      <c r="E15" s="33">
        <v>95287213.430000007</v>
      </c>
      <c r="F15" s="33">
        <v>94395817.63000001</v>
      </c>
      <c r="G15" s="32"/>
      <c r="H15" s="34">
        <f t="shared" si="0"/>
        <v>99.064516877015365</v>
      </c>
      <c r="I15" s="34">
        <f t="shared" si="1"/>
        <v>99.064516877015365</v>
      </c>
      <c r="K15" s="126"/>
      <c r="L15" s="176"/>
      <c r="M15" s="127"/>
      <c r="N15" s="127"/>
      <c r="O15" s="70"/>
      <c r="P15" s="70"/>
    </row>
    <row r="16" spans="1:16" s="24" customFormat="1" ht="12.75">
      <c r="A16" s="25" t="s">
        <v>341</v>
      </c>
      <c r="B16" s="40"/>
      <c r="C16" s="49">
        <f>SUM(C17:C25)</f>
        <v>16150313142.700001</v>
      </c>
      <c r="D16" s="49">
        <f>SUM(D17:D25)</f>
        <v>20139195393.560001</v>
      </c>
      <c r="E16" s="49">
        <f>SUM(E17:E25)</f>
        <v>20139195393.560001</v>
      </c>
      <c r="F16" s="49">
        <f>SUM(F17:F25)</f>
        <v>20066673401.160007</v>
      </c>
      <c r="G16" s="32"/>
      <c r="H16" s="29">
        <f t="shared" si="0"/>
        <v>99.639896276972493</v>
      </c>
      <c r="I16" s="29">
        <f t="shared" si="1"/>
        <v>99.639896276972493</v>
      </c>
      <c r="K16" s="126"/>
      <c r="L16" s="176"/>
      <c r="M16" s="127"/>
      <c r="N16" s="127"/>
      <c r="O16" s="70"/>
      <c r="P16" s="70"/>
    </row>
    <row r="17" spans="1:16" s="24" customFormat="1" ht="25.5">
      <c r="A17" s="47"/>
      <c r="B17" s="44" t="s">
        <v>38</v>
      </c>
      <c r="C17" s="33">
        <v>6634312000</v>
      </c>
      <c r="D17" s="33">
        <v>6619471571.8099995</v>
      </c>
      <c r="E17" s="33">
        <v>6619471571.8099995</v>
      </c>
      <c r="F17" s="33">
        <v>6590968697.6800003</v>
      </c>
      <c r="G17" s="32"/>
      <c r="H17" s="34">
        <f t="shared" si="0"/>
        <v>99.569408617881479</v>
      </c>
      <c r="I17" s="34">
        <f t="shared" si="1"/>
        <v>99.569408617881479</v>
      </c>
      <c r="K17" s="126"/>
      <c r="L17" s="176"/>
      <c r="M17" s="127"/>
      <c r="N17" s="127"/>
      <c r="O17" s="70"/>
      <c r="P17" s="70"/>
    </row>
    <row r="18" spans="1:16" s="24" customFormat="1" ht="12.75">
      <c r="A18" s="47"/>
      <c r="B18" s="44" t="s">
        <v>32</v>
      </c>
      <c r="C18" s="33">
        <v>285337225.29999995</v>
      </c>
      <c r="D18" s="33">
        <v>324778039.72000003</v>
      </c>
      <c r="E18" s="33">
        <v>324778039.72000003</v>
      </c>
      <c r="F18" s="33">
        <v>323770690.75999999</v>
      </c>
      <c r="G18" s="32"/>
      <c r="H18" s="34">
        <f t="shared" si="0"/>
        <v>99.689834644956761</v>
      </c>
      <c r="I18" s="34">
        <f t="shared" si="1"/>
        <v>99.689834644956761</v>
      </c>
      <c r="K18" s="126"/>
      <c r="L18" s="176"/>
      <c r="M18" s="127"/>
      <c r="N18" s="127"/>
      <c r="O18" s="70"/>
      <c r="P18" s="70"/>
    </row>
    <row r="19" spans="1:16" s="24" customFormat="1" ht="12.75">
      <c r="A19" s="47"/>
      <c r="B19" s="44" t="s">
        <v>375</v>
      </c>
      <c r="C19" s="33">
        <v>55381099.299999997</v>
      </c>
      <c r="D19" s="33">
        <v>53503541.130000003</v>
      </c>
      <c r="E19" s="33">
        <v>53503541.130000003</v>
      </c>
      <c r="F19" s="33">
        <v>53361298.99000001</v>
      </c>
      <c r="G19" s="32"/>
      <c r="H19" s="34">
        <f t="shared" si="0"/>
        <v>99.734144437927242</v>
      </c>
      <c r="I19" s="34">
        <f t="shared" si="1"/>
        <v>99.734144437927242</v>
      </c>
      <c r="K19" s="126"/>
      <c r="L19" s="176"/>
      <c r="M19" s="127"/>
      <c r="N19" s="127"/>
      <c r="O19" s="70"/>
      <c r="P19" s="70"/>
    </row>
    <row r="20" spans="1:16" s="24" customFormat="1" ht="12.75">
      <c r="A20" s="47"/>
      <c r="B20" s="44" t="s">
        <v>37</v>
      </c>
      <c r="C20" s="33">
        <v>2035270680</v>
      </c>
      <c r="D20" s="33">
        <v>1993622960.01</v>
      </c>
      <c r="E20" s="33">
        <v>1993622960.01</v>
      </c>
      <c r="F20" s="33">
        <v>1955524361.0799999</v>
      </c>
      <c r="G20" s="32"/>
      <c r="H20" s="34">
        <f t="shared" si="0"/>
        <v>98.088976717552995</v>
      </c>
      <c r="I20" s="34">
        <f t="shared" si="1"/>
        <v>98.088976717552995</v>
      </c>
      <c r="K20" s="126"/>
      <c r="L20" s="176"/>
      <c r="M20" s="127"/>
      <c r="N20" s="127"/>
      <c r="O20" s="70"/>
      <c r="P20" s="70"/>
    </row>
    <row r="21" spans="1:16" s="24" customFormat="1" ht="13.5">
      <c r="A21" s="47"/>
      <c r="B21" s="44" t="s">
        <v>374</v>
      </c>
      <c r="C21" s="33">
        <v>0</v>
      </c>
      <c r="D21" s="33">
        <v>4139650000</v>
      </c>
      <c r="E21" s="33">
        <v>4139650000</v>
      </c>
      <c r="F21" s="33">
        <v>4139650000</v>
      </c>
      <c r="G21" s="32"/>
      <c r="H21" s="34">
        <f t="shared" si="0"/>
        <v>100</v>
      </c>
      <c r="I21" s="34">
        <f t="shared" si="1"/>
        <v>100</v>
      </c>
      <c r="K21" s="126"/>
      <c r="L21" s="176"/>
      <c r="M21" s="127"/>
      <c r="N21" s="127"/>
      <c r="O21" s="70"/>
      <c r="P21" s="70"/>
    </row>
    <row r="22" spans="1:16" s="24" customFormat="1" ht="12.75">
      <c r="A22" s="47"/>
      <c r="B22" s="44" t="s">
        <v>35</v>
      </c>
      <c r="C22" s="33">
        <v>6387393975.8000002</v>
      </c>
      <c r="D22" s="33">
        <v>6274187316.2300014</v>
      </c>
      <c r="E22" s="33">
        <v>6274187316.2300014</v>
      </c>
      <c r="F22" s="33">
        <v>6270600014.340004</v>
      </c>
      <c r="G22" s="32"/>
      <c r="H22" s="34">
        <f t="shared" si="0"/>
        <v>99.942824437505749</v>
      </c>
      <c r="I22" s="34">
        <f t="shared" si="1"/>
        <v>99.942824437505749</v>
      </c>
      <c r="K22" s="126"/>
      <c r="L22" s="176"/>
      <c r="M22" s="127"/>
      <c r="N22" s="127"/>
      <c r="O22" s="70"/>
      <c r="P22" s="70"/>
    </row>
    <row r="23" spans="1:16" s="24" customFormat="1" ht="12.75">
      <c r="A23" s="47"/>
      <c r="B23" s="44" t="s">
        <v>36</v>
      </c>
      <c r="C23" s="33">
        <v>501432472.80000001</v>
      </c>
      <c r="D23" s="33">
        <v>478615759.15999991</v>
      </c>
      <c r="E23" s="33">
        <v>478615759.15999991</v>
      </c>
      <c r="F23" s="33">
        <v>477432132.80999988</v>
      </c>
      <c r="G23" s="32"/>
      <c r="H23" s="34">
        <f t="shared" si="0"/>
        <v>99.752697998896366</v>
      </c>
      <c r="I23" s="34">
        <f t="shared" si="1"/>
        <v>99.752697998896366</v>
      </c>
      <c r="K23" s="126"/>
      <c r="L23" s="176"/>
      <c r="M23" s="127"/>
      <c r="N23" s="127"/>
      <c r="O23" s="70"/>
      <c r="P23" s="70"/>
    </row>
    <row r="24" spans="1:16" s="24" customFormat="1" ht="12.75">
      <c r="A24" s="47"/>
      <c r="B24" s="44" t="s">
        <v>51</v>
      </c>
      <c r="C24" s="33">
        <v>4332391</v>
      </c>
      <c r="D24" s="33">
        <v>8512907</v>
      </c>
      <c r="E24" s="33">
        <v>8512907</v>
      </c>
      <c r="F24" s="33">
        <v>8512907</v>
      </c>
      <c r="G24" s="32"/>
      <c r="H24" s="34">
        <f t="shared" si="0"/>
        <v>100</v>
      </c>
      <c r="I24" s="34">
        <f t="shared" si="1"/>
        <v>100</v>
      </c>
      <c r="K24" s="126"/>
      <c r="L24" s="176"/>
      <c r="M24" s="127"/>
      <c r="N24" s="127"/>
      <c r="O24" s="70"/>
      <c r="P24" s="70"/>
    </row>
    <row r="25" spans="1:16" s="24" customFormat="1" ht="12.75">
      <c r="A25" s="25"/>
      <c r="B25" s="48" t="s">
        <v>39</v>
      </c>
      <c r="C25" s="33">
        <v>246853298.5</v>
      </c>
      <c r="D25" s="33">
        <v>246853298.5</v>
      </c>
      <c r="E25" s="33">
        <v>246853298.5</v>
      </c>
      <c r="F25" s="33">
        <v>246853298.5</v>
      </c>
      <c r="G25" s="35"/>
      <c r="H25" s="34">
        <f t="shared" si="0"/>
        <v>100</v>
      </c>
      <c r="I25" s="34">
        <f t="shared" si="1"/>
        <v>100</v>
      </c>
      <c r="K25" s="126"/>
      <c r="L25" s="176"/>
      <c r="M25" s="127"/>
      <c r="N25" s="127"/>
      <c r="O25" s="70"/>
      <c r="P25" s="70"/>
    </row>
    <row r="26" spans="1:16" s="24" customFormat="1" ht="12.75">
      <c r="A26" s="110" t="s">
        <v>373</v>
      </c>
      <c r="B26" s="44"/>
      <c r="C26" s="49">
        <f>SUM(C27:C35)</f>
        <v>11599743466.85</v>
      </c>
      <c r="D26" s="49">
        <f>SUM(D27:D35)</f>
        <v>14989740137.639999</v>
      </c>
      <c r="E26" s="49">
        <f>SUM(E27:E35)</f>
        <v>14989740137.639999</v>
      </c>
      <c r="F26" s="49">
        <f>SUM(F27:F35)</f>
        <v>14213487255.650007</v>
      </c>
      <c r="G26" s="32"/>
      <c r="H26" s="29">
        <f t="shared" si="0"/>
        <v>94.821438698321515</v>
      </c>
      <c r="I26" s="29">
        <f t="shared" si="1"/>
        <v>94.821438698321515</v>
      </c>
      <c r="K26" s="126"/>
      <c r="L26" s="176"/>
      <c r="M26" s="127"/>
      <c r="N26" s="127"/>
      <c r="O26" s="70"/>
      <c r="P26" s="70"/>
    </row>
    <row r="27" spans="1:16" s="24" customFormat="1" ht="12.75">
      <c r="A27" s="47"/>
      <c r="B27" s="44" t="s">
        <v>372</v>
      </c>
      <c r="C27" s="33">
        <v>510876623</v>
      </c>
      <c r="D27" s="33">
        <v>510876623.00000006</v>
      </c>
      <c r="E27" s="33">
        <v>510876623.00000006</v>
      </c>
      <c r="F27" s="33">
        <v>508061842.37999994</v>
      </c>
      <c r="G27" s="32"/>
      <c r="H27" s="34">
        <f t="shared" si="0"/>
        <v>99.449029277661793</v>
      </c>
      <c r="I27" s="34">
        <f t="shared" si="1"/>
        <v>99.449029277661793</v>
      </c>
      <c r="K27" s="126"/>
      <c r="L27" s="176"/>
      <c r="M27" s="127"/>
      <c r="N27" s="127"/>
      <c r="O27" s="70"/>
      <c r="P27" s="70"/>
    </row>
    <row r="28" spans="1:16" s="24" customFormat="1" ht="12.75">
      <c r="A28" s="47"/>
      <c r="B28" s="44" t="s">
        <v>283</v>
      </c>
      <c r="C28" s="33">
        <v>8105994062.8500004</v>
      </c>
      <c r="D28" s="33">
        <v>9973266206.710001</v>
      </c>
      <c r="E28" s="33">
        <v>9973266206.710001</v>
      </c>
      <c r="F28" s="33">
        <v>9722088589.180006</v>
      </c>
      <c r="G28" s="32"/>
      <c r="H28" s="34">
        <f t="shared" si="0"/>
        <v>97.481490894517549</v>
      </c>
      <c r="I28" s="34">
        <f t="shared" si="1"/>
        <v>97.481490894517549</v>
      </c>
      <c r="K28" s="126"/>
      <c r="O28" s="70"/>
      <c r="P28" s="70"/>
    </row>
    <row r="29" spans="1:16" s="24" customFormat="1" ht="12.75">
      <c r="A29" s="47"/>
      <c r="B29" s="44" t="s">
        <v>336</v>
      </c>
      <c r="C29" s="33">
        <v>101325926</v>
      </c>
      <c r="D29" s="33">
        <v>108752659.16000001</v>
      </c>
      <c r="E29" s="33">
        <v>108752659.16000001</v>
      </c>
      <c r="F29" s="33">
        <v>108752659.16000001</v>
      </c>
      <c r="G29" s="32"/>
      <c r="H29" s="34">
        <f t="shared" si="0"/>
        <v>100</v>
      </c>
      <c r="I29" s="34">
        <f t="shared" si="1"/>
        <v>100</v>
      </c>
      <c r="K29" s="126"/>
      <c r="L29" s="176"/>
      <c r="M29" s="127"/>
      <c r="N29" s="127"/>
      <c r="O29" s="70"/>
      <c r="P29" s="70"/>
    </row>
    <row r="30" spans="1:16" s="24" customFormat="1" ht="12.75">
      <c r="A30" s="47"/>
      <c r="B30" s="44" t="s">
        <v>335</v>
      </c>
      <c r="C30" s="33">
        <v>120787284</v>
      </c>
      <c r="D30" s="33">
        <v>120787283.99999999</v>
      </c>
      <c r="E30" s="33">
        <v>120787283.99999999</v>
      </c>
      <c r="F30" s="33">
        <v>120587440.83999999</v>
      </c>
      <c r="G30" s="32"/>
      <c r="H30" s="34">
        <f t="shared" si="0"/>
        <v>99.834549504399817</v>
      </c>
      <c r="I30" s="34">
        <f t="shared" si="1"/>
        <v>99.834549504399817</v>
      </c>
      <c r="K30" s="126"/>
      <c r="L30" s="176"/>
      <c r="M30" s="127"/>
      <c r="N30" s="127"/>
      <c r="O30" s="70"/>
      <c r="P30" s="70"/>
    </row>
    <row r="31" spans="1:16" s="24" customFormat="1" ht="12.75">
      <c r="A31" s="47"/>
      <c r="B31" s="44" t="s">
        <v>332</v>
      </c>
      <c r="C31" s="33">
        <v>454004404</v>
      </c>
      <c r="D31" s="33">
        <v>366985277.30000007</v>
      </c>
      <c r="E31" s="33">
        <v>366985277.30000007</v>
      </c>
      <c r="F31" s="33">
        <v>352865716.61000001</v>
      </c>
      <c r="G31" s="32"/>
      <c r="H31" s="34">
        <f t="shared" si="0"/>
        <v>96.152553913366461</v>
      </c>
      <c r="I31" s="34">
        <f t="shared" si="1"/>
        <v>96.152553913366461</v>
      </c>
      <c r="K31" s="126"/>
      <c r="L31" s="176"/>
      <c r="M31" s="127"/>
      <c r="N31" s="127"/>
      <c r="O31" s="70"/>
      <c r="P31" s="70"/>
    </row>
    <row r="32" spans="1:16" s="24" customFormat="1" ht="12.75">
      <c r="A32" s="47"/>
      <c r="B32" s="44" t="s">
        <v>371</v>
      </c>
      <c r="C32" s="33">
        <v>25767978</v>
      </c>
      <c r="D32" s="33">
        <v>25767978</v>
      </c>
      <c r="E32" s="33">
        <v>25767978</v>
      </c>
      <c r="F32" s="33">
        <v>24104819.529999997</v>
      </c>
      <c r="G32" s="32"/>
      <c r="H32" s="34">
        <f t="shared" si="0"/>
        <v>93.545638427663974</v>
      </c>
      <c r="I32" s="34">
        <f t="shared" si="1"/>
        <v>93.545638427663974</v>
      </c>
      <c r="K32" s="126"/>
      <c r="L32" s="176"/>
      <c r="M32" s="127"/>
      <c r="N32" s="127"/>
      <c r="O32" s="70"/>
      <c r="P32" s="70"/>
    </row>
    <row r="33" spans="1:16" s="24" customFormat="1" ht="12.75">
      <c r="A33" s="47"/>
      <c r="B33" s="44" t="s">
        <v>51</v>
      </c>
      <c r="C33" s="33">
        <v>333333333</v>
      </c>
      <c r="D33" s="33">
        <v>276013822.00999999</v>
      </c>
      <c r="E33" s="33">
        <v>276013822.00999999</v>
      </c>
      <c r="F33" s="33">
        <v>42225036.219999999</v>
      </c>
      <c r="G33" s="32"/>
      <c r="H33" s="34">
        <f t="shared" si="0"/>
        <v>15.298160038691897</v>
      </c>
      <c r="I33" s="34">
        <f t="shared" si="1"/>
        <v>15.298160038691897</v>
      </c>
      <c r="K33" s="126"/>
      <c r="L33" s="176"/>
      <c r="M33" s="127"/>
      <c r="N33" s="127"/>
      <c r="O33" s="70"/>
      <c r="P33" s="70"/>
    </row>
    <row r="34" spans="1:16" s="24" customFormat="1" ht="12.75">
      <c r="A34" s="47"/>
      <c r="B34" s="44" t="s">
        <v>44</v>
      </c>
      <c r="C34" s="33">
        <v>893714498</v>
      </c>
      <c r="D34" s="33">
        <v>650314893.32999992</v>
      </c>
      <c r="E34" s="33">
        <v>650314893.32999992</v>
      </c>
      <c r="F34" s="33">
        <v>384351133.37000012</v>
      </c>
      <c r="G34" s="32"/>
      <c r="H34" s="34">
        <f t="shared" si="0"/>
        <v>59.102311405155305</v>
      </c>
      <c r="I34" s="34">
        <f t="shared" si="1"/>
        <v>59.102311405155305</v>
      </c>
      <c r="K34" s="126"/>
      <c r="L34" s="176"/>
      <c r="M34" s="127"/>
      <c r="N34" s="127"/>
      <c r="O34" s="70"/>
      <c r="P34" s="70"/>
    </row>
    <row r="35" spans="1:16" s="24" customFormat="1" ht="12.75">
      <c r="A35" s="47"/>
      <c r="B35" s="44" t="s">
        <v>370</v>
      </c>
      <c r="C35" s="33">
        <v>1053939358</v>
      </c>
      <c r="D35" s="33">
        <v>2956975394.1299982</v>
      </c>
      <c r="E35" s="33">
        <v>2956975394.1299982</v>
      </c>
      <c r="F35" s="33">
        <v>2950450018.3600006</v>
      </c>
      <c r="G35" s="32"/>
      <c r="H35" s="34">
        <f t="shared" si="0"/>
        <v>99.779322621928088</v>
      </c>
      <c r="I35" s="34">
        <f t="shared" si="1"/>
        <v>99.779322621928088</v>
      </c>
      <c r="K35" s="126"/>
      <c r="L35" s="176"/>
      <c r="M35" s="127"/>
      <c r="N35" s="127"/>
      <c r="O35" s="70"/>
      <c r="P35" s="70"/>
    </row>
    <row r="36" spans="1:16" s="24" customFormat="1" ht="12.75">
      <c r="A36" s="110" t="s">
        <v>369</v>
      </c>
      <c r="B36" s="44"/>
      <c r="C36" s="49">
        <f>SUM(C37:C38)</f>
        <v>13265530814.299999</v>
      </c>
      <c r="D36" s="49">
        <f>SUM(D37:D38)</f>
        <v>13175257019.139999</v>
      </c>
      <c r="E36" s="49">
        <f>SUM(E37:E38)</f>
        <v>13175257019.139999</v>
      </c>
      <c r="F36" s="49">
        <f>SUM(F37:F38)</f>
        <v>13144572666.029999</v>
      </c>
      <c r="G36" s="32"/>
      <c r="H36" s="29">
        <f t="shared" si="0"/>
        <v>99.767106227488199</v>
      </c>
      <c r="I36" s="29">
        <f t="shared" si="1"/>
        <v>99.767106227488199</v>
      </c>
      <c r="K36" s="126"/>
      <c r="L36" s="176"/>
      <c r="M36" s="127"/>
      <c r="N36" s="127"/>
      <c r="O36" s="70"/>
      <c r="P36" s="70"/>
    </row>
    <row r="37" spans="1:16" s="24" customFormat="1" ht="12.75">
      <c r="A37" s="47"/>
      <c r="B37" s="44" t="s">
        <v>327</v>
      </c>
      <c r="C37" s="33">
        <v>24959950</v>
      </c>
      <c r="D37" s="33">
        <v>31537217.820000008</v>
      </c>
      <c r="E37" s="33">
        <v>31537217.820000008</v>
      </c>
      <c r="F37" s="33">
        <v>31185262.890000012</v>
      </c>
      <c r="G37" s="32"/>
      <c r="H37" s="34">
        <f t="shared" si="0"/>
        <v>98.884001334522296</v>
      </c>
      <c r="I37" s="34">
        <f t="shared" si="1"/>
        <v>98.884001334522296</v>
      </c>
      <c r="K37" s="126"/>
      <c r="L37" s="176"/>
      <c r="M37" s="127"/>
      <c r="N37" s="127"/>
      <c r="O37" s="70"/>
      <c r="P37" s="70"/>
    </row>
    <row r="38" spans="1:16" s="24" customFormat="1" ht="12.75">
      <c r="A38" s="47"/>
      <c r="B38" s="44" t="s">
        <v>326</v>
      </c>
      <c r="C38" s="33">
        <v>13240570864.299999</v>
      </c>
      <c r="D38" s="33">
        <v>13143719801.32</v>
      </c>
      <c r="E38" s="33">
        <v>13143719801.32</v>
      </c>
      <c r="F38" s="33">
        <v>13113387403.139999</v>
      </c>
      <c r="G38" s="32"/>
      <c r="H38" s="34">
        <f t="shared" si="0"/>
        <v>99.769225161229059</v>
      </c>
      <c r="I38" s="34">
        <f t="shared" si="1"/>
        <v>99.769225161229059</v>
      </c>
      <c r="K38" s="126"/>
      <c r="L38" s="176"/>
      <c r="M38" s="127"/>
      <c r="N38" s="127"/>
      <c r="O38" s="70"/>
      <c r="P38" s="70"/>
    </row>
    <row r="39" spans="1:16" s="24" customFormat="1" ht="12.75">
      <c r="A39" s="110" t="s">
        <v>47</v>
      </c>
      <c r="B39" s="44"/>
      <c r="C39" s="49">
        <f>SUM(C40:C41)</f>
        <v>2292382351.5</v>
      </c>
      <c r="D39" s="49">
        <f>SUM(D40:D41)</f>
        <v>2423402892.5299997</v>
      </c>
      <c r="E39" s="49">
        <f>SUM(E40:E41)</f>
        <v>2423402892.5299997</v>
      </c>
      <c r="F39" s="49">
        <f>SUM(F40:F41)</f>
        <v>2423402892.5299997</v>
      </c>
      <c r="G39" s="32"/>
      <c r="H39" s="29">
        <f t="shared" si="0"/>
        <v>100</v>
      </c>
      <c r="I39" s="29">
        <f t="shared" si="1"/>
        <v>100</v>
      </c>
      <c r="K39" s="126"/>
      <c r="L39" s="176"/>
      <c r="M39" s="127"/>
      <c r="N39" s="127"/>
      <c r="O39" s="70"/>
      <c r="P39" s="70"/>
    </row>
    <row r="40" spans="1:16" s="24" customFormat="1" ht="12.75">
      <c r="A40" s="110"/>
      <c r="B40" s="44" t="s">
        <v>324</v>
      </c>
      <c r="C40" s="33">
        <v>1183874092.5</v>
      </c>
      <c r="D40" s="33">
        <v>1295298155.0799999</v>
      </c>
      <c r="E40" s="33">
        <v>1295298155.0799999</v>
      </c>
      <c r="F40" s="33">
        <v>1295298155.0799999</v>
      </c>
      <c r="G40" s="32">
        <v>1295298155.0799999</v>
      </c>
      <c r="H40" s="34">
        <f t="shared" si="0"/>
        <v>100</v>
      </c>
      <c r="I40" s="29">
        <f t="shared" si="1"/>
        <v>100</v>
      </c>
      <c r="K40" s="126"/>
      <c r="L40" s="176"/>
      <c r="M40" s="127"/>
      <c r="N40" s="127"/>
      <c r="O40" s="70"/>
      <c r="P40" s="70"/>
    </row>
    <row r="41" spans="1:16" s="24" customFormat="1" ht="12.75">
      <c r="A41" s="47"/>
      <c r="B41" s="44" t="s">
        <v>51</v>
      </c>
      <c r="C41" s="33">
        <v>1108508259</v>
      </c>
      <c r="D41" s="33">
        <v>1128104737.45</v>
      </c>
      <c r="E41" s="33">
        <v>1128104737.45</v>
      </c>
      <c r="F41" s="33">
        <v>1128104737.45</v>
      </c>
      <c r="G41" s="32">
        <v>1128104737.45</v>
      </c>
      <c r="H41" s="34">
        <f t="shared" si="0"/>
        <v>100</v>
      </c>
      <c r="I41" s="34">
        <f t="shared" si="1"/>
        <v>100</v>
      </c>
      <c r="K41" s="126"/>
      <c r="L41" s="176"/>
      <c r="M41" s="127"/>
      <c r="N41" s="127"/>
      <c r="O41" s="70"/>
      <c r="P41" s="70"/>
    </row>
    <row r="42" spans="1:16" s="24" customFormat="1" ht="12.75">
      <c r="A42" s="110" t="s">
        <v>60</v>
      </c>
      <c r="B42" s="44"/>
      <c r="C42" s="49">
        <f>SUM(C43)</f>
        <v>4994004760.8000002</v>
      </c>
      <c r="D42" s="49">
        <f>SUM(D43)</f>
        <v>4994004760.8000002</v>
      </c>
      <c r="E42" s="49">
        <f>SUM(E43)</f>
        <v>4994004760.8000002</v>
      </c>
      <c r="F42" s="49">
        <f>SUM(F43)</f>
        <v>4994004760.8000002</v>
      </c>
      <c r="G42" s="32"/>
      <c r="H42" s="29">
        <f t="shared" si="0"/>
        <v>100</v>
      </c>
      <c r="I42" s="29">
        <f t="shared" si="1"/>
        <v>100</v>
      </c>
      <c r="K42" s="126"/>
      <c r="L42" s="176"/>
      <c r="M42" s="127"/>
      <c r="N42" s="127"/>
      <c r="O42" s="70"/>
      <c r="P42" s="70"/>
    </row>
    <row r="43" spans="1:16" s="24" customFormat="1" ht="12.75">
      <c r="A43" s="47"/>
      <c r="B43" s="44" t="s">
        <v>368</v>
      </c>
      <c r="C43" s="33">
        <v>4994004760.8000002</v>
      </c>
      <c r="D43" s="33">
        <v>4994004760.8000002</v>
      </c>
      <c r="E43" s="33">
        <v>4994004760.8000002</v>
      </c>
      <c r="F43" s="33">
        <v>4994004760.8000002</v>
      </c>
      <c r="G43" s="32"/>
      <c r="H43" s="34">
        <f t="shared" si="0"/>
        <v>100</v>
      </c>
      <c r="I43" s="34">
        <f t="shared" si="1"/>
        <v>100</v>
      </c>
      <c r="K43" s="126"/>
      <c r="L43" s="176"/>
      <c r="M43" s="127"/>
      <c r="N43" s="127"/>
      <c r="O43" s="70"/>
      <c r="P43" s="70"/>
    </row>
    <row r="44" spans="1:16" s="24" customFormat="1" ht="12.75">
      <c r="A44" s="110" t="s">
        <v>62</v>
      </c>
      <c r="B44" s="44"/>
      <c r="C44" s="49">
        <f>SUM(C45:C52)</f>
        <v>151290834278.82999</v>
      </c>
      <c r="D44" s="49">
        <f>SUM(D45:D52)</f>
        <v>165324675320.46002</v>
      </c>
      <c r="E44" s="49">
        <f>SUM(E45:E52)</f>
        <v>165324675320.46002</v>
      </c>
      <c r="F44" s="49">
        <f>SUM(F45:F52)</f>
        <v>164787538683.25</v>
      </c>
      <c r="G44" s="49"/>
      <c r="H44" s="29">
        <f t="shared" si="0"/>
        <v>99.675101955489183</v>
      </c>
      <c r="I44" s="29">
        <f t="shared" si="1"/>
        <v>99.675101955489183</v>
      </c>
      <c r="K44" s="126"/>
      <c r="L44" s="176"/>
      <c r="M44" s="127"/>
      <c r="N44" s="127"/>
      <c r="O44" s="70"/>
      <c r="P44" s="70"/>
    </row>
    <row r="45" spans="1:16" s="24" customFormat="1" ht="12.75">
      <c r="A45" s="47"/>
      <c r="B45" s="44" t="s">
        <v>319</v>
      </c>
      <c r="C45" s="33">
        <v>21535306</v>
      </c>
      <c r="D45" s="33">
        <v>46937116.769999996</v>
      </c>
      <c r="E45" s="33">
        <v>46937116.769999996</v>
      </c>
      <c r="F45" s="33">
        <v>45793868.729999997</v>
      </c>
      <c r="G45" s="32"/>
      <c r="H45" s="34">
        <f t="shared" si="0"/>
        <v>97.564298536695148</v>
      </c>
      <c r="I45" s="34">
        <f t="shared" si="1"/>
        <v>97.564298536695148</v>
      </c>
      <c r="K45" s="126"/>
      <c r="L45" s="176"/>
      <c r="M45" s="127"/>
      <c r="N45" s="127"/>
      <c r="O45" s="70"/>
      <c r="P45" s="70"/>
    </row>
    <row r="46" spans="1:16" s="24" customFormat="1" ht="12.75">
      <c r="A46" s="47"/>
      <c r="B46" s="44" t="s">
        <v>367</v>
      </c>
      <c r="C46" s="33">
        <v>31048573</v>
      </c>
      <c r="D46" s="33">
        <v>20298646.929999996</v>
      </c>
      <c r="E46" s="33">
        <v>20298646.929999996</v>
      </c>
      <c r="F46" s="33">
        <v>12175572.15</v>
      </c>
      <c r="G46" s="32"/>
      <c r="H46" s="34">
        <f t="shared" si="0"/>
        <v>59.982185965338154</v>
      </c>
      <c r="I46" s="34">
        <f t="shared" si="1"/>
        <v>59.982185965338154</v>
      </c>
      <c r="K46" s="126"/>
      <c r="L46" s="176"/>
      <c r="M46" s="127"/>
      <c r="N46" s="127"/>
      <c r="O46" s="70"/>
      <c r="P46" s="70"/>
    </row>
    <row r="47" spans="1:16" s="24" customFormat="1" ht="12.75">
      <c r="A47" s="47"/>
      <c r="B47" s="44" t="s">
        <v>64</v>
      </c>
      <c r="C47" s="33">
        <v>128567525189.2</v>
      </c>
      <c r="D47" s="33">
        <v>141164338736.16</v>
      </c>
      <c r="E47" s="33">
        <v>141164338736.16</v>
      </c>
      <c r="F47" s="33">
        <v>140722420852.62</v>
      </c>
      <c r="G47" s="32"/>
      <c r="H47" s="34">
        <f t="shared" si="0"/>
        <v>99.686947930690934</v>
      </c>
      <c r="I47" s="34">
        <f t="shared" si="1"/>
        <v>99.686947930690934</v>
      </c>
      <c r="K47" s="126"/>
      <c r="L47" s="176"/>
      <c r="M47" s="127"/>
      <c r="N47" s="127"/>
      <c r="O47" s="70"/>
      <c r="P47" s="70"/>
    </row>
    <row r="48" spans="1:16" s="24" customFormat="1" ht="12" customHeight="1">
      <c r="A48" s="47"/>
      <c r="B48" s="42" t="s">
        <v>366</v>
      </c>
      <c r="C48" s="33">
        <v>15683785706.879999</v>
      </c>
      <c r="D48" s="33">
        <v>14551698443.209999</v>
      </c>
      <c r="E48" s="33">
        <v>14551698443.209999</v>
      </c>
      <c r="F48" s="33">
        <v>14500235579.209999</v>
      </c>
      <c r="G48" s="32"/>
      <c r="H48" s="34">
        <f t="shared" si="0"/>
        <v>99.646344622926037</v>
      </c>
      <c r="I48" s="34">
        <f t="shared" si="1"/>
        <v>99.646344622926037</v>
      </c>
      <c r="K48" s="126"/>
      <c r="L48" s="176"/>
      <c r="M48" s="127"/>
      <c r="N48" s="127"/>
      <c r="O48" s="70"/>
      <c r="P48" s="70"/>
    </row>
    <row r="49" spans="1:16" s="24" customFormat="1" ht="25.5">
      <c r="A49" s="47"/>
      <c r="B49" s="44" t="s">
        <v>318</v>
      </c>
      <c r="C49" s="33">
        <v>278535043</v>
      </c>
      <c r="D49" s="33">
        <v>269897922</v>
      </c>
      <c r="E49" s="33">
        <v>269897922</v>
      </c>
      <c r="F49" s="33">
        <v>269897922</v>
      </c>
      <c r="G49" s="32"/>
      <c r="H49" s="34">
        <f t="shared" si="0"/>
        <v>100</v>
      </c>
      <c r="I49" s="34">
        <f t="shared" si="1"/>
        <v>100</v>
      </c>
      <c r="K49" s="126"/>
      <c r="L49" s="176"/>
      <c r="M49" s="127"/>
      <c r="N49" s="127"/>
      <c r="O49" s="70"/>
      <c r="P49" s="70"/>
    </row>
    <row r="50" spans="1:16" s="24" customFormat="1" ht="12" customHeight="1">
      <c r="A50" s="47"/>
      <c r="B50" s="44" t="s">
        <v>63</v>
      </c>
      <c r="C50" s="33">
        <v>2638471929</v>
      </c>
      <c r="D50" s="33">
        <v>2413743880</v>
      </c>
      <c r="E50" s="33">
        <v>2413743880</v>
      </c>
      <c r="F50" s="33">
        <v>2413743880</v>
      </c>
      <c r="G50" s="32"/>
      <c r="H50" s="34">
        <f t="shared" si="0"/>
        <v>100</v>
      </c>
      <c r="I50" s="34">
        <f t="shared" si="1"/>
        <v>100</v>
      </c>
      <c r="K50" s="126"/>
      <c r="L50" s="176"/>
      <c r="M50" s="127"/>
      <c r="N50" s="127"/>
      <c r="O50" s="70"/>
      <c r="P50" s="70"/>
    </row>
    <row r="51" spans="1:16" s="24" customFormat="1" ht="13.15" customHeight="1">
      <c r="A51" s="47"/>
      <c r="B51" s="44" t="s">
        <v>65</v>
      </c>
      <c r="C51" s="33">
        <v>3775873434.75</v>
      </c>
      <c r="D51" s="33">
        <v>6572040408.6599998</v>
      </c>
      <c r="E51" s="33">
        <v>6572040408.6599998</v>
      </c>
      <c r="F51" s="33">
        <v>6544877594.04</v>
      </c>
      <c r="G51" s="32"/>
      <c r="H51" s="34">
        <f t="shared" si="0"/>
        <v>99.586691302381411</v>
      </c>
      <c r="I51" s="34">
        <f t="shared" si="1"/>
        <v>99.586691302381411</v>
      </c>
      <c r="K51" s="126"/>
      <c r="L51" s="176"/>
      <c r="M51" s="127"/>
      <c r="N51" s="127"/>
      <c r="O51" s="70"/>
      <c r="P51" s="70"/>
    </row>
    <row r="52" spans="1:16" s="24" customFormat="1" ht="12.75">
      <c r="A52" s="47"/>
      <c r="B52" s="44" t="s">
        <v>365</v>
      </c>
      <c r="C52" s="33">
        <v>294059097</v>
      </c>
      <c r="D52" s="33">
        <v>285720166.73000014</v>
      </c>
      <c r="E52" s="33">
        <v>285720166.73000014</v>
      </c>
      <c r="F52" s="33">
        <v>278393414.5</v>
      </c>
      <c r="G52" s="32"/>
      <c r="H52" s="34">
        <f t="shared" si="0"/>
        <v>97.435689502126124</v>
      </c>
      <c r="I52" s="34">
        <f t="shared" si="1"/>
        <v>97.435689502126124</v>
      </c>
      <c r="K52" s="126"/>
      <c r="L52" s="176"/>
      <c r="M52" s="127"/>
      <c r="N52" s="127"/>
      <c r="O52" s="70"/>
      <c r="P52" s="70"/>
    </row>
    <row r="53" spans="1:16" s="24" customFormat="1" ht="12.75">
      <c r="A53" s="110" t="s">
        <v>69</v>
      </c>
      <c r="B53" s="44"/>
      <c r="C53" s="49">
        <f>SUM(C54:C55)</f>
        <v>32107591</v>
      </c>
      <c r="D53" s="49">
        <f>SUM(D54:D55)</f>
        <v>32295215.479999997</v>
      </c>
      <c r="E53" s="49">
        <f>SUM(E54:E55)</f>
        <v>32295215.479999997</v>
      </c>
      <c r="F53" s="49">
        <f>SUM(F54:F55)</f>
        <v>25495192.259999998</v>
      </c>
      <c r="G53" s="49"/>
      <c r="H53" s="29">
        <f t="shared" si="0"/>
        <v>78.944177585032165</v>
      </c>
      <c r="I53" s="29">
        <f t="shared" si="1"/>
        <v>78.944177585032165</v>
      </c>
      <c r="K53" s="126"/>
      <c r="L53" s="176"/>
      <c r="M53" s="127"/>
      <c r="N53" s="127"/>
      <c r="O53" s="70"/>
      <c r="P53" s="70"/>
    </row>
    <row r="54" spans="1:16" s="24" customFormat="1" ht="13.5" customHeight="1">
      <c r="A54" s="47"/>
      <c r="B54" s="44" t="s">
        <v>364</v>
      </c>
      <c r="C54" s="33">
        <v>18285242</v>
      </c>
      <c r="D54" s="33">
        <v>18335082.129999999</v>
      </c>
      <c r="E54" s="33">
        <v>18335082.129999999</v>
      </c>
      <c r="F54" s="33">
        <v>13921504.039999997</v>
      </c>
      <c r="G54" s="32"/>
      <c r="H54" s="34">
        <f t="shared" si="0"/>
        <v>75.928233870420073</v>
      </c>
      <c r="I54" s="34">
        <f t="shared" si="1"/>
        <v>75.928233870420073</v>
      </c>
      <c r="K54" s="126"/>
      <c r="L54" s="176"/>
      <c r="M54" s="127"/>
      <c r="N54" s="127"/>
      <c r="O54" s="70"/>
      <c r="P54" s="70"/>
    </row>
    <row r="55" spans="1:16" s="24" customFormat="1" ht="38.25">
      <c r="A55" s="47"/>
      <c r="B55" s="44" t="s">
        <v>363</v>
      </c>
      <c r="C55" s="33">
        <v>13822349</v>
      </c>
      <c r="D55" s="33">
        <v>13960133.349999998</v>
      </c>
      <c r="E55" s="33">
        <v>13960133.349999998</v>
      </c>
      <c r="F55" s="33">
        <v>11573688.219999999</v>
      </c>
      <c r="G55" s="32"/>
      <c r="H55" s="34">
        <f t="shared" si="0"/>
        <v>82.90528413899429</v>
      </c>
      <c r="I55" s="34">
        <f t="shared" si="1"/>
        <v>82.90528413899429</v>
      </c>
      <c r="K55" s="126"/>
      <c r="L55" s="176"/>
      <c r="M55" s="127"/>
      <c r="N55" s="127"/>
      <c r="O55" s="70"/>
      <c r="P55" s="70"/>
    </row>
    <row r="56" spans="1:16" s="24" customFormat="1" ht="12.75">
      <c r="A56" s="110" t="s">
        <v>73</v>
      </c>
      <c r="B56" s="44"/>
      <c r="C56" s="49">
        <f>SUM(C57:C62)</f>
        <v>3633887159</v>
      </c>
      <c r="D56" s="49">
        <f>SUM(D57:D62)</f>
        <v>3930302991.4099998</v>
      </c>
      <c r="E56" s="49">
        <f>SUM(E57:E62)</f>
        <v>3930302991.4099998</v>
      </c>
      <c r="F56" s="49">
        <f>SUM(F57:F62)</f>
        <v>3841926968.8899994</v>
      </c>
      <c r="G56" s="32"/>
      <c r="H56" s="29">
        <f t="shared" si="0"/>
        <v>97.751419605227554</v>
      </c>
      <c r="I56" s="29">
        <f t="shared" si="1"/>
        <v>97.751419605227554</v>
      </c>
      <c r="K56" s="126"/>
      <c r="L56" s="176"/>
      <c r="M56" s="127"/>
      <c r="N56" s="127"/>
      <c r="O56" s="70"/>
      <c r="P56" s="70"/>
    </row>
    <row r="57" spans="1:16" s="24" customFormat="1" ht="12.75">
      <c r="A57" s="47"/>
      <c r="B57" s="44" t="s">
        <v>75</v>
      </c>
      <c r="C57" s="33">
        <v>10931158</v>
      </c>
      <c r="D57" s="33">
        <v>13890384.390000001</v>
      </c>
      <c r="E57" s="33">
        <v>13890384.390000001</v>
      </c>
      <c r="F57" s="33">
        <v>12462302.449999999</v>
      </c>
      <c r="G57" s="32"/>
      <c r="H57" s="34">
        <f t="shared" si="0"/>
        <v>89.718917058709266</v>
      </c>
      <c r="I57" s="34">
        <f t="shared" si="1"/>
        <v>89.718917058709266</v>
      </c>
      <c r="K57" s="126"/>
      <c r="L57" s="176"/>
      <c r="M57" s="127"/>
      <c r="N57" s="127"/>
      <c r="O57" s="70"/>
      <c r="P57" s="70"/>
    </row>
    <row r="58" spans="1:16" s="24" customFormat="1" ht="12.75">
      <c r="A58" s="47"/>
      <c r="B58" s="44" t="s">
        <v>274</v>
      </c>
      <c r="C58" s="33">
        <v>159617980</v>
      </c>
      <c r="D58" s="33">
        <v>122717182.64000005</v>
      </c>
      <c r="E58" s="33">
        <v>122717182.64000005</v>
      </c>
      <c r="F58" s="33">
        <v>111139145.05000004</v>
      </c>
      <c r="G58" s="32"/>
      <c r="H58" s="34">
        <f t="shared" si="0"/>
        <v>90.565267763712413</v>
      </c>
      <c r="I58" s="34">
        <f t="shared" si="1"/>
        <v>90.565267763712413</v>
      </c>
      <c r="K58" s="126"/>
      <c r="L58" s="176"/>
      <c r="M58" s="127"/>
      <c r="N58" s="127"/>
      <c r="O58" s="70"/>
      <c r="P58" s="70"/>
    </row>
    <row r="59" spans="1:16" s="24" customFormat="1" ht="13.5">
      <c r="A59" s="47"/>
      <c r="B59" s="44" t="s">
        <v>362</v>
      </c>
      <c r="C59" s="33">
        <v>0</v>
      </c>
      <c r="D59" s="33">
        <v>20966625.899999999</v>
      </c>
      <c r="E59" s="33">
        <v>20966625.899999999</v>
      </c>
      <c r="F59" s="33">
        <v>20949289.77</v>
      </c>
      <c r="G59" s="32"/>
      <c r="H59" s="34"/>
      <c r="I59" s="34"/>
      <c r="K59" s="126"/>
      <c r="L59" s="176"/>
      <c r="M59" s="127"/>
      <c r="N59" s="127"/>
      <c r="O59" s="70"/>
      <c r="P59" s="70"/>
    </row>
    <row r="60" spans="1:16" s="24" customFormat="1" ht="25.5">
      <c r="A60" s="47"/>
      <c r="B60" s="44" t="s">
        <v>76</v>
      </c>
      <c r="C60" s="33">
        <v>926916198</v>
      </c>
      <c r="D60" s="33">
        <v>1097284696.2299998</v>
      </c>
      <c r="E60" s="33">
        <v>1097284696.2299998</v>
      </c>
      <c r="F60" s="33">
        <v>1055055495.5299991</v>
      </c>
      <c r="G60" s="32"/>
      <c r="H60" s="34">
        <f t="shared" ref="H60:H66" si="2">IFERROR(+F60/D60*100,"n.a")</f>
        <v>96.151481849232951</v>
      </c>
      <c r="I60" s="34">
        <f t="shared" ref="I60:I66" si="3">IFERROR(+F60/E60*100,"n.a.")</f>
        <v>96.151481849232951</v>
      </c>
      <c r="K60" s="126"/>
      <c r="L60" s="176"/>
      <c r="M60" s="127"/>
      <c r="N60" s="127"/>
      <c r="O60" s="70"/>
      <c r="P60" s="70"/>
    </row>
    <row r="61" spans="1:16" s="24" customFormat="1" ht="25.5">
      <c r="A61" s="47"/>
      <c r="B61" s="44" t="s">
        <v>361</v>
      </c>
      <c r="C61" s="33">
        <v>937716081</v>
      </c>
      <c r="D61" s="33">
        <v>1081539444.7999997</v>
      </c>
      <c r="E61" s="33">
        <v>1081539444.7999997</v>
      </c>
      <c r="F61" s="33">
        <v>1054361557.7099998</v>
      </c>
      <c r="G61" s="32"/>
      <c r="H61" s="34">
        <f t="shared" si="2"/>
        <v>97.487110875089186</v>
      </c>
      <c r="I61" s="34">
        <f t="shared" si="3"/>
        <v>97.487110875089186</v>
      </c>
      <c r="K61" s="126"/>
      <c r="L61" s="176"/>
      <c r="M61" s="127"/>
      <c r="N61" s="127"/>
      <c r="O61" s="70"/>
      <c r="P61" s="70"/>
    </row>
    <row r="62" spans="1:16" s="24" customFormat="1" ht="12.75">
      <c r="A62" s="47"/>
      <c r="B62" s="44" t="s">
        <v>77</v>
      </c>
      <c r="C62" s="33">
        <v>1598705742</v>
      </c>
      <c r="D62" s="33">
        <v>1593904657.45</v>
      </c>
      <c r="E62" s="33">
        <v>1593904657.45</v>
      </c>
      <c r="F62" s="33">
        <v>1587959178.3799999</v>
      </c>
      <c r="G62" s="32"/>
      <c r="H62" s="34">
        <f t="shared" si="2"/>
        <v>99.626986530078156</v>
      </c>
      <c r="I62" s="34">
        <f t="shared" si="3"/>
        <v>99.626986530078156</v>
      </c>
      <c r="K62" s="126"/>
      <c r="L62" s="176"/>
      <c r="M62" s="127"/>
      <c r="N62" s="127"/>
      <c r="O62" s="70"/>
      <c r="P62" s="70"/>
    </row>
    <row r="63" spans="1:16" s="24" customFormat="1" ht="12.75">
      <c r="A63" s="110" t="s">
        <v>79</v>
      </c>
      <c r="B63" s="44"/>
      <c r="C63" s="49">
        <f>SUM(C64)</f>
        <v>60146784</v>
      </c>
      <c r="D63" s="49">
        <f>SUM(D64)</f>
        <v>56522235.550000004</v>
      </c>
      <c r="E63" s="49">
        <f>SUM(E64)</f>
        <v>56522235.550000004</v>
      </c>
      <c r="F63" s="49">
        <f>SUM(F64)</f>
        <v>54596868.06000001</v>
      </c>
      <c r="G63" s="32"/>
      <c r="H63" s="29">
        <f t="shared" si="2"/>
        <v>96.593610512279199</v>
      </c>
      <c r="I63" s="29">
        <f t="shared" si="3"/>
        <v>96.593610512279199</v>
      </c>
      <c r="K63" s="126"/>
      <c r="L63" s="176"/>
      <c r="M63" s="127"/>
      <c r="N63" s="127"/>
      <c r="O63" s="70"/>
      <c r="P63" s="70"/>
    </row>
    <row r="64" spans="1:16" s="24" customFormat="1" ht="12.75">
      <c r="A64" s="47"/>
      <c r="B64" s="44" t="s">
        <v>80</v>
      </c>
      <c r="C64" s="33">
        <v>60146784</v>
      </c>
      <c r="D64" s="33">
        <v>56522235.550000004</v>
      </c>
      <c r="E64" s="33">
        <v>56522235.550000004</v>
      </c>
      <c r="F64" s="33">
        <v>54596868.06000001</v>
      </c>
      <c r="G64" s="32"/>
      <c r="H64" s="34">
        <f t="shared" si="2"/>
        <v>96.593610512279199</v>
      </c>
      <c r="I64" s="34">
        <f t="shared" si="3"/>
        <v>96.593610512279199</v>
      </c>
      <c r="K64" s="126"/>
      <c r="L64" s="176"/>
      <c r="M64" s="127"/>
      <c r="N64" s="127"/>
      <c r="O64" s="70"/>
      <c r="P64" s="70"/>
    </row>
    <row r="65" spans="1:16" s="24" customFormat="1" ht="12.75">
      <c r="A65" s="110" t="s">
        <v>544</v>
      </c>
      <c r="B65" s="44"/>
      <c r="C65" s="49">
        <f>SUM(C66)</f>
        <v>51711239</v>
      </c>
      <c r="D65" s="49">
        <f>SUM(D66)</f>
        <v>50426780.000000007</v>
      </c>
      <c r="E65" s="49">
        <f>SUM(E66)</f>
        <v>50426780.000000007</v>
      </c>
      <c r="F65" s="49">
        <f>SUM(F66)</f>
        <v>29907958.170000006</v>
      </c>
      <c r="G65" s="32"/>
      <c r="H65" s="29">
        <f t="shared" si="2"/>
        <v>59.309672697721325</v>
      </c>
      <c r="I65" s="29">
        <f t="shared" si="3"/>
        <v>59.309672697721325</v>
      </c>
      <c r="K65" s="126"/>
      <c r="L65" s="176"/>
      <c r="M65" s="127"/>
      <c r="N65" s="127"/>
      <c r="O65" s="70"/>
      <c r="P65" s="70"/>
    </row>
    <row r="66" spans="1:16" ht="12" customHeight="1">
      <c r="A66" s="47"/>
      <c r="B66" s="44" t="s">
        <v>360</v>
      </c>
      <c r="C66" s="33">
        <v>51711239</v>
      </c>
      <c r="D66" s="33">
        <v>50426780.000000007</v>
      </c>
      <c r="E66" s="33">
        <v>50426780.000000007</v>
      </c>
      <c r="F66" s="33">
        <v>29907958.170000006</v>
      </c>
      <c r="G66" s="32"/>
      <c r="H66" s="34">
        <f t="shared" si="2"/>
        <v>59.309672697721325</v>
      </c>
      <c r="I66" s="34">
        <f t="shared" si="3"/>
        <v>59.309672697721325</v>
      </c>
      <c r="K66" s="126"/>
      <c r="L66" s="175"/>
      <c r="M66" s="125"/>
      <c r="N66" s="125"/>
      <c r="O66" s="68"/>
      <c r="P66" s="68"/>
    </row>
    <row r="67" spans="1:16" s="55" customFormat="1" ht="9.75" customHeight="1" thickBot="1">
      <c r="A67" s="50"/>
      <c r="B67" s="51"/>
      <c r="C67" s="52"/>
      <c r="D67" s="52"/>
      <c r="E67" s="52"/>
      <c r="F67" s="52"/>
      <c r="G67" s="53"/>
      <c r="H67" s="54"/>
      <c r="I67" s="54"/>
    </row>
    <row r="68" spans="1:16" s="55" customFormat="1" ht="9">
      <c r="A68" s="179" t="s">
        <v>81</v>
      </c>
      <c r="B68" s="179"/>
      <c r="C68" s="179"/>
      <c r="D68" s="179"/>
      <c r="E68" s="179"/>
      <c r="F68" s="179"/>
      <c r="G68" s="179"/>
      <c r="H68" s="179"/>
      <c r="I68" s="179"/>
    </row>
    <row r="69" spans="1:16" s="55" customFormat="1" ht="9">
      <c r="A69" s="180" t="s">
        <v>82</v>
      </c>
      <c r="B69" s="180"/>
      <c r="C69" s="180"/>
      <c r="D69" s="180"/>
      <c r="E69" s="180"/>
      <c r="F69" s="180"/>
      <c r="G69" s="180"/>
      <c r="H69" s="180"/>
      <c r="I69" s="180"/>
    </row>
    <row r="70" spans="1:16" s="55" customFormat="1" ht="9">
      <c r="A70" s="181" t="s">
        <v>545</v>
      </c>
      <c r="B70" s="181"/>
      <c r="C70" s="181"/>
      <c r="D70" s="181"/>
      <c r="E70" s="181"/>
      <c r="F70" s="181"/>
      <c r="G70" s="181"/>
      <c r="H70" s="181"/>
      <c r="I70" s="181"/>
    </row>
    <row r="71" spans="1:16" s="55" customFormat="1" ht="9">
      <c r="A71" s="181" t="s">
        <v>546</v>
      </c>
      <c r="B71" s="181"/>
      <c r="C71" s="181"/>
      <c r="D71" s="181"/>
      <c r="E71" s="181"/>
      <c r="F71" s="181"/>
      <c r="G71" s="181"/>
      <c r="H71" s="181"/>
      <c r="I71" s="181"/>
    </row>
    <row r="72" spans="1:16" s="124" customFormat="1" ht="9">
      <c r="A72" s="63" t="s">
        <v>547</v>
      </c>
    </row>
    <row r="73" spans="1:16" s="124" customFormat="1" ht="21" customHeight="1">
      <c r="A73" s="181" t="s">
        <v>551</v>
      </c>
      <c r="B73" s="181"/>
      <c r="C73" s="181"/>
      <c r="D73" s="181"/>
      <c r="E73" s="181"/>
      <c r="F73" s="181"/>
      <c r="G73" s="181"/>
      <c r="H73" s="181"/>
      <c r="I73" s="181"/>
    </row>
    <row r="74" spans="1:16" ht="10.9" customHeight="1">
      <c r="A74" s="182" t="s">
        <v>168</v>
      </c>
      <c r="B74" s="182"/>
      <c r="C74" s="182"/>
      <c r="D74" s="182"/>
      <c r="E74" s="182"/>
      <c r="F74" s="182"/>
      <c r="G74" s="182"/>
      <c r="H74" s="182"/>
      <c r="I74" s="182"/>
      <c r="J74" s="56"/>
    </row>
    <row r="75" spans="1:16">
      <c r="C75" s="56"/>
      <c r="D75" s="56"/>
      <c r="E75" s="56"/>
      <c r="F75" s="56"/>
      <c r="G75" s="123"/>
      <c r="H75" s="56"/>
      <c r="I75" s="56"/>
      <c r="J75" s="56"/>
    </row>
  </sheetData>
  <mergeCells count="15">
    <mergeCell ref="A1:C1"/>
    <mergeCell ref="C6:C7"/>
    <mergeCell ref="A3:I3"/>
    <mergeCell ref="A5:A8"/>
    <mergeCell ref="B5:B8"/>
    <mergeCell ref="E5:F5"/>
    <mergeCell ref="H5:I6"/>
    <mergeCell ref="D6:D7"/>
    <mergeCell ref="E6:E7"/>
    <mergeCell ref="A68:I68"/>
    <mergeCell ref="A69:I69"/>
    <mergeCell ref="A74:I74"/>
    <mergeCell ref="A70:I70"/>
    <mergeCell ref="A71:I71"/>
    <mergeCell ref="A73:I73"/>
  </mergeCells>
  <pageMargins left="0" right="0" top="0" bottom="0.39370078740157483" header="0.31496062992125984" footer="0.31496062992125984"/>
  <pageSetup scale="93" fitToHeight="100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Normal="100" workbookViewId="0">
      <selection sqref="A1:C1"/>
    </sheetView>
  </sheetViews>
  <sheetFormatPr baseColWidth="10" defaultColWidth="11.28515625" defaultRowHeight="15"/>
  <cols>
    <col min="1" max="1" width="7.140625" style="4" customWidth="1"/>
    <col min="2" max="2" width="61.5703125" style="5" customWidth="1"/>
    <col min="3" max="6" width="14.28515625" style="4" customWidth="1"/>
    <col min="7" max="7" width="1.7109375" style="4" customWidth="1"/>
    <col min="8" max="9" width="14.85546875" style="4" customWidth="1"/>
    <col min="10" max="16384" width="11.28515625" style="4"/>
  </cols>
  <sheetData>
    <row r="1" spans="1:9" s="1" customFormat="1" ht="53.25" customHeight="1">
      <c r="A1" s="183" t="s">
        <v>0</v>
      </c>
      <c r="B1" s="183"/>
      <c r="C1" s="183"/>
      <c r="D1" s="2" t="s">
        <v>87</v>
      </c>
      <c r="F1" s="3"/>
      <c r="H1" s="95"/>
    </row>
    <row r="2" spans="1:9" ht="13.5" customHeight="1">
      <c r="C2" s="6"/>
      <c r="D2" s="6"/>
      <c r="E2" s="6"/>
      <c r="F2" s="6"/>
    </row>
    <row r="3" spans="1:9" ht="60" customHeight="1" thickBot="1">
      <c r="A3" s="184" t="s">
        <v>393</v>
      </c>
      <c r="B3" s="184"/>
      <c r="C3" s="184"/>
      <c r="D3" s="184"/>
      <c r="E3" s="184"/>
      <c r="F3" s="184"/>
      <c r="G3" s="184"/>
      <c r="H3" s="184"/>
      <c r="I3" s="184"/>
    </row>
    <row r="4" spans="1:9" ht="5.25" customHeight="1">
      <c r="A4" s="8"/>
      <c r="B4" s="8"/>
      <c r="C4" s="8"/>
      <c r="D4" s="8"/>
      <c r="E4" s="8"/>
      <c r="F4" s="8"/>
      <c r="G4" s="8"/>
      <c r="H4" s="8"/>
      <c r="I4" s="8"/>
    </row>
    <row r="5" spans="1:9" s="9" customFormat="1" ht="24.75" customHeight="1">
      <c r="A5" s="185" t="s">
        <v>1</v>
      </c>
      <c r="B5" s="186" t="s">
        <v>392</v>
      </c>
      <c r="C5" s="10"/>
      <c r="D5" s="57"/>
      <c r="E5" s="187" t="s">
        <v>3</v>
      </c>
      <c r="F5" s="187"/>
      <c r="G5" s="57"/>
      <c r="H5" s="185" t="s">
        <v>4</v>
      </c>
      <c r="I5" s="185"/>
    </row>
    <row r="6" spans="1:9" s="9" customFormat="1" ht="14.25" customHeight="1">
      <c r="A6" s="185"/>
      <c r="B6" s="186"/>
      <c r="C6" s="186" t="s">
        <v>5</v>
      </c>
      <c r="D6" s="186" t="s">
        <v>6</v>
      </c>
      <c r="E6" s="186" t="s">
        <v>7</v>
      </c>
      <c r="F6" s="59" t="s">
        <v>8</v>
      </c>
      <c r="G6" s="58"/>
      <c r="H6" s="188"/>
      <c r="I6" s="188"/>
    </row>
    <row r="7" spans="1:9" s="9" customFormat="1" ht="24.75" customHeight="1">
      <c r="A7" s="185"/>
      <c r="B7" s="186"/>
      <c r="C7" s="186"/>
      <c r="D7" s="186"/>
      <c r="E7" s="186"/>
      <c r="F7" s="57" t="s">
        <v>89</v>
      </c>
      <c r="G7" s="57"/>
      <c r="H7" s="104" t="s">
        <v>6</v>
      </c>
      <c r="I7" s="104" t="s">
        <v>9</v>
      </c>
    </row>
    <row r="8" spans="1:9" s="9" customFormat="1" ht="14.25" customHeight="1">
      <c r="A8" s="185"/>
      <c r="B8" s="186"/>
      <c r="C8" s="58" t="s">
        <v>10</v>
      </c>
      <c r="D8" s="58" t="s">
        <v>11</v>
      </c>
      <c r="E8" s="58" t="s">
        <v>12</v>
      </c>
      <c r="F8" s="57" t="s">
        <v>13</v>
      </c>
      <c r="G8" s="57"/>
      <c r="H8" s="57" t="s">
        <v>14</v>
      </c>
      <c r="I8" s="57" t="s">
        <v>15</v>
      </c>
    </row>
    <row r="9" spans="1:9" ht="5.25" customHeight="1" thickBot="1">
      <c r="A9" s="15"/>
      <c r="B9" s="16"/>
      <c r="C9" s="17"/>
      <c r="D9" s="17"/>
      <c r="E9" s="17"/>
      <c r="F9" s="18"/>
      <c r="G9" s="18"/>
      <c r="H9" s="18"/>
      <c r="I9" s="18"/>
    </row>
    <row r="10" spans="1:9" ht="5.25" customHeight="1" thickBot="1">
      <c r="A10" s="20"/>
      <c r="B10" s="21"/>
      <c r="C10" s="22"/>
      <c r="D10" s="22"/>
      <c r="E10" s="22"/>
      <c r="F10" s="23"/>
      <c r="G10" s="23"/>
      <c r="H10" s="23"/>
      <c r="I10" s="23"/>
    </row>
    <row r="11" spans="1:9" s="24" customFormat="1" ht="12.75">
      <c r="A11" s="25" t="s">
        <v>16</v>
      </c>
      <c r="B11" s="26"/>
      <c r="C11" s="27">
        <f>C12+C14+C16+C18+C22+C25</f>
        <v>8972603510.7000008</v>
      </c>
      <c r="D11" s="27">
        <f>D12+D14+D16+D18+D22+D25</f>
        <v>8737024598.039999</v>
      </c>
      <c r="E11" s="27">
        <f>E12+E14+E16+E18+E22+E25</f>
        <v>6805139570.539999</v>
      </c>
      <c r="F11" s="27">
        <f>F12+F14+F16+F18+F22+F25</f>
        <v>4568042335.8099995</v>
      </c>
      <c r="G11" s="28"/>
      <c r="H11" s="34">
        <f t="shared" ref="H11:H26" si="0">IFERROR(+F11/D11*100,"n.a")</f>
        <v>52.283729827597845</v>
      </c>
      <c r="I11" s="34">
        <f t="shared" ref="I11:I26" si="1">IFERROR(+F11/E11*100,"n.a.")</f>
        <v>67.126357783834806</v>
      </c>
    </row>
    <row r="12" spans="1:9" s="24" customFormat="1" ht="12.75">
      <c r="A12" s="25" t="s">
        <v>17</v>
      </c>
      <c r="B12" s="26"/>
      <c r="C12" s="27">
        <f>C13</f>
        <v>973764</v>
      </c>
      <c r="D12" s="27">
        <f>D13</f>
        <v>973764</v>
      </c>
      <c r="E12" s="27">
        <f>E13</f>
        <v>973764</v>
      </c>
      <c r="F12" s="27">
        <f>F13</f>
        <v>973764</v>
      </c>
      <c r="G12" s="28"/>
      <c r="H12" s="34">
        <f t="shared" si="0"/>
        <v>100</v>
      </c>
      <c r="I12" s="34">
        <f t="shared" si="1"/>
        <v>100</v>
      </c>
    </row>
    <row r="13" spans="1:9" s="24" customFormat="1" ht="12.75">
      <c r="A13" s="25"/>
      <c r="B13" s="129" t="s">
        <v>391</v>
      </c>
      <c r="C13" s="37">
        <v>973764</v>
      </c>
      <c r="D13" s="37">
        <v>973764</v>
      </c>
      <c r="E13" s="37">
        <v>973764</v>
      </c>
      <c r="F13" s="37">
        <v>973764</v>
      </c>
      <c r="G13" s="28"/>
      <c r="H13" s="34">
        <f t="shared" si="0"/>
        <v>100</v>
      </c>
      <c r="I13" s="34">
        <f t="shared" si="1"/>
        <v>100</v>
      </c>
    </row>
    <row r="14" spans="1:9" s="24" customFormat="1" ht="12.75">
      <c r="A14" s="25" t="s">
        <v>41</v>
      </c>
      <c r="B14" s="26"/>
      <c r="C14" s="27">
        <f>C15</f>
        <v>6417827</v>
      </c>
      <c r="D14" s="27">
        <f>D15</f>
        <v>6417827</v>
      </c>
      <c r="E14" s="27">
        <f>E15</f>
        <v>6417827</v>
      </c>
      <c r="F14" s="27">
        <f>F15</f>
        <v>6417827</v>
      </c>
      <c r="G14" s="28"/>
      <c r="H14" s="34">
        <f t="shared" si="0"/>
        <v>100</v>
      </c>
      <c r="I14" s="34">
        <f t="shared" si="1"/>
        <v>100</v>
      </c>
    </row>
    <row r="15" spans="1:9" s="24" customFormat="1" ht="12.75">
      <c r="A15" s="25"/>
      <c r="B15" s="129" t="s">
        <v>390</v>
      </c>
      <c r="C15" s="37">
        <v>6417827</v>
      </c>
      <c r="D15" s="37">
        <v>6417827</v>
      </c>
      <c r="E15" s="37">
        <v>6417827</v>
      </c>
      <c r="F15" s="37">
        <v>6417827</v>
      </c>
      <c r="G15" s="28"/>
      <c r="H15" s="34">
        <f t="shared" si="0"/>
        <v>100</v>
      </c>
      <c r="I15" s="34">
        <f t="shared" si="1"/>
        <v>100</v>
      </c>
    </row>
    <row r="16" spans="1:9" s="24" customFormat="1" ht="12.75">
      <c r="A16" s="25" t="s">
        <v>52</v>
      </c>
      <c r="B16" s="26"/>
      <c r="C16" s="27">
        <f>C17</f>
        <v>1784727.6000000003</v>
      </c>
      <c r="D16" s="27">
        <f>D17</f>
        <v>1863794.2800000005</v>
      </c>
      <c r="E16" s="27">
        <f>E17</f>
        <v>1863794.2800000005</v>
      </c>
      <c r="F16" s="27">
        <f>F17</f>
        <v>1778303.4300000004</v>
      </c>
      <c r="G16" s="28"/>
      <c r="H16" s="34">
        <f t="shared" si="0"/>
        <v>95.413074773466946</v>
      </c>
      <c r="I16" s="34">
        <f t="shared" si="1"/>
        <v>95.413074773466946</v>
      </c>
    </row>
    <row r="17" spans="1:9" s="24" customFormat="1" ht="12.75">
      <c r="A17" s="25"/>
      <c r="B17" s="129" t="s">
        <v>389</v>
      </c>
      <c r="C17" s="33">
        <v>1784727.6000000003</v>
      </c>
      <c r="D17" s="33">
        <v>1863794.2800000005</v>
      </c>
      <c r="E17" s="33">
        <v>1863794.2800000005</v>
      </c>
      <c r="F17" s="33">
        <v>1778303.4300000004</v>
      </c>
      <c r="G17" s="28"/>
      <c r="H17" s="34">
        <f t="shared" si="0"/>
        <v>95.413074773466946</v>
      </c>
      <c r="I17" s="34">
        <f t="shared" si="1"/>
        <v>95.413074773466946</v>
      </c>
    </row>
    <row r="18" spans="1:9" s="24" customFormat="1" ht="12.75">
      <c r="A18" s="25" t="s">
        <v>213</v>
      </c>
      <c r="B18" s="26"/>
      <c r="C18" s="27">
        <f>SUM(C19:C21)</f>
        <v>325689974.0999999</v>
      </c>
      <c r="D18" s="27">
        <f>SUM(D19:D21)</f>
        <v>325234723.53999996</v>
      </c>
      <c r="E18" s="27">
        <f>SUM(E19:E21)</f>
        <v>325234723.53999996</v>
      </c>
      <c r="F18" s="27">
        <f>SUM(F19:F21)</f>
        <v>321630880.27999997</v>
      </c>
      <c r="G18" s="28"/>
      <c r="H18" s="34">
        <f t="shared" si="0"/>
        <v>98.891925431339516</v>
      </c>
      <c r="I18" s="34">
        <f t="shared" si="1"/>
        <v>98.891925431339516</v>
      </c>
    </row>
    <row r="19" spans="1:9" s="24" customFormat="1" ht="12.75">
      <c r="A19" s="25"/>
      <c r="B19" s="129" t="s">
        <v>388</v>
      </c>
      <c r="C19" s="37">
        <v>249195071</v>
      </c>
      <c r="D19" s="37">
        <v>249195071</v>
      </c>
      <c r="E19" s="37">
        <v>249195071</v>
      </c>
      <c r="F19" s="37">
        <v>249195071</v>
      </c>
      <c r="G19" s="28"/>
      <c r="H19" s="34">
        <f t="shared" si="0"/>
        <v>100</v>
      </c>
      <c r="I19" s="34">
        <f t="shared" si="1"/>
        <v>100</v>
      </c>
    </row>
    <row r="20" spans="1:9" s="24" customFormat="1" ht="12.75">
      <c r="A20" s="25"/>
      <c r="B20" s="129" t="s">
        <v>387</v>
      </c>
      <c r="C20" s="37">
        <v>76094903.09999992</v>
      </c>
      <c r="D20" s="37">
        <v>75639652.539999932</v>
      </c>
      <c r="E20" s="37">
        <v>75639652.539999932</v>
      </c>
      <c r="F20" s="37">
        <v>72434086.280000001</v>
      </c>
      <c r="G20" s="28"/>
      <c r="H20" s="34">
        <f t="shared" si="0"/>
        <v>95.762055810205155</v>
      </c>
      <c r="I20" s="34">
        <f t="shared" si="1"/>
        <v>95.762055810205155</v>
      </c>
    </row>
    <row r="21" spans="1:9" s="24" customFormat="1" ht="12.75">
      <c r="A21" s="25"/>
      <c r="B21" s="129" t="s">
        <v>211</v>
      </c>
      <c r="C21" s="37">
        <v>400000</v>
      </c>
      <c r="D21" s="37">
        <v>400000</v>
      </c>
      <c r="E21" s="37">
        <v>400000</v>
      </c>
      <c r="F21" s="37">
        <v>1723</v>
      </c>
      <c r="G21" s="28"/>
      <c r="H21" s="34">
        <f t="shared" si="0"/>
        <v>0.43074999999999997</v>
      </c>
      <c r="I21" s="34">
        <f t="shared" si="1"/>
        <v>0.43074999999999997</v>
      </c>
    </row>
    <row r="22" spans="1:9" s="24" customFormat="1" ht="12.75">
      <c r="A22" s="25" t="s">
        <v>386</v>
      </c>
      <c r="B22" s="30"/>
      <c r="C22" s="27">
        <f>SUM(C23:C24)</f>
        <v>169502476</v>
      </c>
      <c r="D22" s="27">
        <f>SUM(D23:D24)</f>
        <v>39211689</v>
      </c>
      <c r="E22" s="27">
        <f>SUM(E23:E24)</f>
        <v>39211689</v>
      </c>
      <c r="F22" s="27">
        <f>SUM(F23:F24)</f>
        <v>39211689</v>
      </c>
      <c r="G22" s="28"/>
      <c r="H22" s="34">
        <f t="shared" si="0"/>
        <v>100</v>
      </c>
      <c r="I22" s="34">
        <f t="shared" si="1"/>
        <v>100</v>
      </c>
    </row>
    <row r="23" spans="1:9" s="24" customFormat="1" ht="12.75">
      <c r="A23" s="30"/>
      <c r="B23" s="30" t="s">
        <v>385</v>
      </c>
      <c r="C23" s="33">
        <v>134502476</v>
      </c>
      <c r="D23" s="33">
        <v>39211689</v>
      </c>
      <c r="E23" s="33">
        <v>39211689</v>
      </c>
      <c r="F23" s="33">
        <v>39211689</v>
      </c>
      <c r="G23" s="32"/>
      <c r="H23" s="34">
        <f t="shared" si="0"/>
        <v>100</v>
      </c>
      <c r="I23" s="34">
        <f t="shared" si="1"/>
        <v>100</v>
      </c>
    </row>
    <row r="24" spans="1:9" s="24" customFormat="1" ht="12.75">
      <c r="A24" s="30"/>
      <c r="B24" s="30" t="s">
        <v>384</v>
      </c>
      <c r="C24" s="37">
        <v>35000000</v>
      </c>
      <c r="D24" s="37">
        <v>0</v>
      </c>
      <c r="E24" s="37">
        <v>0</v>
      </c>
      <c r="F24" s="37">
        <v>0</v>
      </c>
      <c r="G24" s="35"/>
      <c r="H24" s="34" t="str">
        <f t="shared" si="0"/>
        <v>n.a</v>
      </c>
      <c r="I24" s="34" t="str">
        <f t="shared" si="1"/>
        <v>n.a.</v>
      </c>
    </row>
    <row r="25" spans="1:9" s="24" customFormat="1" ht="12.75">
      <c r="A25" s="25" t="s">
        <v>383</v>
      </c>
      <c r="B25" s="30"/>
      <c r="C25" s="49">
        <f>C26</f>
        <v>8468234742</v>
      </c>
      <c r="D25" s="49">
        <f>D26</f>
        <v>8363322800.2199993</v>
      </c>
      <c r="E25" s="49">
        <f>E26</f>
        <v>6431437772.7199993</v>
      </c>
      <c r="F25" s="49">
        <f>F26</f>
        <v>4198029872.0999999</v>
      </c>
      <c r="G25" s="35"/>
      <c r="H25" s="34">
        <f t="shared" si="0"/>
        <v>50.195717328877578</v>
      </c>
      <c r="I25" s="34">
        <f t="shared" si="1"/>
        <v>65.273582991141325</v>
      </c>
    </row>
    <row r="26" spans="1:9" s="24" customFormat="1" ht="13.5">
      <c r="A26" s="30"/>
      <c r="B26" s="30" t="s">
        <v>548</v>
      </c>
      <c r="C26" s="33">
        <v>8468234742</v>
      </c>
      <c r="D26" s="33">
        <v>8363322800.2199993</v>
      </c>
      <c r="E26" s="33">
        <v>6431437772.7199993</v>
      </c>
      <c r="F26" s="33">
        <v>4198029872.0999999</v>
      </c>
      <c r="G26" s="35"/>
      <c r="H26" s="34">
        <f t="shared" si="0"/>
        <v>50.195717328877578</v>
      </c>
      <c r="I26" s="34">
        <f t="shared" si="1"/>
        <v>65.273582991141325</v>
      </c>
    </row>
    <row r="27" spans="1:9" ht="6" customHeight="1" thickBot="1">
      <c r="A27" s="50"/>
      <c r="B27" s="51"/>
      <c r="C27" s="52"/>
      <c r="D27" s="52"/>
      <c r="E27" s="52"/>
      <c r="F27" s="52"/>
      <c r="G27" s="53"/>
      <c r="H27" s="54"/>
      <c r="I27" s="54"/>
    </row>
    <row r="28" spans="1:9" s="97" customFormat="1" ht="10.5" customHeight="1">
      <c r="A28" s="181" t="s">
        <v>81</v>
      </c>
      <c r="B28" s="181"/>
      <c r="C28" s="181"/>
      <c r="D28" s="181"/>
      <c r="E28" s="181"/>
      <c r="F28" s="181"/>
      <c r="G28" s="181"/>
      <c r="H28" s="181"/>
      <c r="I28" s="181"/>
    </row>
    <row r="29" spans="1:9" s="97" customFormat="1" ht="10.5" customHeight="1">
      <c r="A29" s="181" t="s">
        <v>82</v>
      </c>
      <c r="B29" s="181"/>
      <c r="C29" s="181"/>
      <c r="D29" s="181"/>
      <c r="E29" s="181"/>
      <c r="F29" s="181"/>
      <c r="G29" s="181"/>
      <c r="H29" s="181"/>
      <c r="I29" s="181"/>
    </row>
    <row r="30" spans="1:9" s="97" customFormat="1" ht="19.5" customHeight="1">
      <c r="A30" s="181" t="s">
        <v>382</v>
      </c>
      <c r="B30" s="181"/>
      <c r="C30" s="181"/>
      <c r="D30" s="181"/>
      <c r="E30" s="181"/>
      <c r="F30" s="181"/>
      <c r="G30" s="181"/>
      <c r="H30" s="181"/>
      <c r="I30" s="181"/>
    </row>
    <row r="31" spans="1:9" s="97" customFormat="1" ht="10.5" customHeight="1">
      <c r="A31" s="182" t="s">
        <v>381</v>
      </c>
      <c r="B31" s="182"/>
      <c r="C31" s="182"/>
      <c r="D31" s="182"/>
      <c r="E31" s="182"/>
      <c r="F31" s="182"/>
      <c r="G31" s="182"/>
      <c r="H31" s="182"/>
      <c r="I31" s="182"/>
    </row>
    <row r="32" spans="1:9" s="97" customFormat="1" ht="10.5" customHeight="1">
      <c r="A32" s="181" t="s">
        <v>168</v>
      </c>
      <c r="B32" s="181"/>
      <c r="C32" s="181"/>
      <c r="D32" s="181"/>
      <c r="E32" s="181"/>
      <c r="F32" s="181"/>
      <c r="G32" s="181"/>
      <c r="H32" s="181"/>
      <c r="I32" s="181"/>
    </row>
  </sheetData>
  <mergeCells count="14">
    <mergeCell ref="A1:C1"/>
    <mergeCell ref="C6:C7"/>
    <mergeCell ref="A3:I3"/>
    <mergeCell ref="A5:A8"/>
    <mergeCell ref="B5:B8"/>
    <mergeCell ref="E5:F5"/>
    <mergeCell ref="H5:I6"/>
    <mergeCell ref="D6:D7"/>
    <mergeCell ref="E6:E7"/>
    <mergeCell ref="A28:I28"/>
    <mergeCell ref="A30:I30"/>
    <mergeCell ref="A29:I29"/>
    <mergeCell ref="A31:I31"/>
    <mergeCell ref="A32:I32"/>
  </mergeCells>
  <pageMargins left="0" right="0" top="0" bottom="0.39370078740157483" header="0.31496062992125984" footer="0.31496062992125984"/>
  <pageSetup scale="94" fitToHeight="1000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showGridLines="0" zoomScaleNormal="100" workbookViewId="0">
      <selection sqref="A1:C1"/>
    </sheetView>
  </sheetViews>
  <sheetFormatPr baseColWidth="10" defaultColWidth="11.42578125" defaultRowHeight="15"/>
  <cols>
    <col min="1" max="1" width="6.7109375" style="64" customWidth="1"/>
    <col min="2" max="2" width="61.7109375" style="4" customWidth="1"/>
    <col min="3" max="3" width="20.140625" style="4" customWidth="1"/>
    <col min="4" max="6" width="17.7109375" style="4" customWidth="1"/>
    <col min="7" max="7" width="1.7109375" style="4" customWidth="1"/>
    <col min="8" max="9" width="16.7109375" style="4" customWidth="1"/>
    <col min="10" max="10" width="8.28515625" style="4" customWidth="1"/>
    <col min="11" max="16384" width="11.42578125" style="4"/>
  </cols>
  <sheetData>
    <row r="1" spans="1:10" s="1" customFormat="1" ht="53.25" customHeight="1">
      <c r="A1" s="183" t="s">
        <v>0</v>
      </c>
      <c r="B1" s="183"/>
      <c r="C1" s="183"/>
      <c r="D1" s="2" t="s">
        <v>87</v>
      </c>
    </row>
    <row r="2" spans="1:10" ht="12" customHeight="1">
      <c r="B2" s="157"/>
      <c r="C2" s="156"/>
      <c r="D2" s="148"/>
      <c r="E2" s="6"/>
    </row>
    <row r="3" spans="1:10" s="154" customFormat="1" ht="60" customHeight="1" thickBot="1">
      <c r="A3" s="204" t="s">
        <v>436</v>
      </c>
      <c r="B3" s="184"/>
      <c r="C3" s="184"/>
      <c r="D3" s="184"/>
      <c r="E3" s="184"/>
      <c r="F3" s="184"/>
      <c r="G3" s="184"/>
      <c r="H3" s="184"/>
      <c r="I3" s="184"/>
      <c r="J3" s="155"/>
    </row>
    <row r="4" spans="1:10" s="154" customFormat="1" ht="5.25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8" customHeight="1">
      <c r="A5" s="185" t="s">
        <v>1</v>
      </c>
      <c r="B5" s="185" t="s">
        <v>435</v>
      </c>
      <c r="C5" s="153"/>
      <c r="D5" s="150"/>
      <c r="E5" s="187" t="s">
        <v>3</v>
      </c>
      <c r="F5" s="187"/>
      <c r="G5" s="152"/>
      <c r="H5" s="185" t="s">
        <v>4</v>
      </c>
      <c r="I5" s="185"/>
    </row>
    <row r="6" spans="1:10" ht="18" customHeight="1">
      <c r="A6" s="185"/>
      <c r="B6" s="185"/>
      <c r="C6" s="186" t="s">
        <v>5</v>
      </c>
      <c r="D6" s="186" t="s">
        <v>6</v>
      </c>
      <c r="E6" s="186" t="s">
        <v>9</v>
      </c>
      <c r="F6" s="59" t="s">
        <v>434</v>
      </c>
      <c r="G6" s="151"/>
      <c r="H6" s="188"/>
      <c r="I6" s="188"/>
    </row>
    <row r="7" spans="1:10" ht="24" customHeight="1">
      <c r="A7" s="185"/>
      <c r="B7" s="185"/>
      <c r="C7" s="186"/>
      <c r="D7" s="186"/>
      <c r="E7" s="186"/>
      <c r="F7" s="57" t="s">
        <v>89</v>
      </c>
      <c r="G7" s="150"/>
      <c r="H7" s="58" t="s">
        <v>6</v>
      </c>
      <c r="I7" s="58" t="s">
        <v>433</v>
      </c>
    </row>
    <row r="8" spans="1:10" ht="13.5" customHeight="1">
      <c r="A8" s="185"/>
      <c r="B8" s="185"/>
      <c r="C8" s="58" t="s">
        <v>10</v>
      </c>
      <c r="D8" s="58" t="s">
        <v>11</v>
      </c>
      <c r="E8" s="58" t="s">
        <v>12</v>
      </c>
      <c r="F8" s="178" t="s">
        <v>13</v>
      </c>
      <c r="G8" s="149"/>
      <c r="H8" s="57" t="s">
        <v>14</v>
      </c>
      <c r="I8" s="57" t="s">
        <v>15</v>
      </c>
    </row>
    <row r="9" spans="1:10" ht="5.25" customHeight="1" thickBot="1">
      <c r="A9" s="15"/>
      <c r="B9" s="15"/>
      <c r="C9" s="17"/>
      <c r="D9" s="17"/>
      <c r="E9" s="17"/>
      <c r="F9" s="18"/>
      <c r="G9" s="18"/>
      <c r="H9" s="18"/>
      <c r="I9" s="18"/>
    </row>
    <row r="10" spans="1:10" ht="5.25" customHeight="1" thickBot="1">
      <c r="A10" s="20"/>
      <c r="B10" s="20"/>
      <c r="C10" s="22"/>
      <c r="D10" s="22"/>
      <c r="E10" s="22"/>
      <c r="F10" s="23"/>
      <c r="G10" s="23"/>
      <c r="H10" s="23"/>
      <c r="I10" s="23"/>
    </row>
    <row r="11" spans="1:10" ht="12.75" customHeight="1">
      <c r="A11" s="25" t="s">
        <v>16</v>
      </c>
      <c r="B11" s="25"/>
      <c r="C11" s="27">
        <f>+C12+C14+C16+C21+C24+C26+C29+C47+C54+C56+C59+C61+C64+C66+C69</f>
        <v>70274272931.428635</v>
      </c>
      <c r="D11" s="27">
        <f>+D12+D14+D16+D21+D24+D26+D29+D47+D54+D56+D59+D61+D64+D66+D69</f>
        <v>65131360821.770004</v>
      </c>
      <c r="E11" s="27">
        <f>+E12+E14+E16+E21+E24+E26+E29+E47+E54+E56+E59+E61+E64+E66+E69</f>
        <v>65131360821.560005</v>
      </c>
      <c r="F11" s="27">
        <f>+F12+F14+F16+F21+F24+F26+F29+F47+F54+F56+F59+F61+F64+F66+F69</f>
        <v>32682851339.900002</v>
      </c>
      <c r="G11" s="142"/>
      <c r="H11" s="29">
        <f t="shared" ref="H11:H42" si="0">IFERROR(F11/D11*100,"n.a.")</f>
        <v>50.17989940258677</v>
      </c>
      <c r="I11" s="29">
        <f t="shared" ref="I11:I42" si="1">IFERROR(F11/E11*100,"n.a.")</f>
        <v>50.179899402748561</v>
      </c>
    </row>
    <row r="12" spans="1:10">
      <c r="A12" s="203" t="s">
        <v>432</v>
      </c>
      <c r="B12" s="203"/>
      <c r="C12" s="27">
        <f>SUM(C13:C13)</f>
        <v>1452373.0636214791</v>
      </c>
      <c r="D12" s="27">
        <f>SUM(D13:D13)</f>
        <v>1450406.08</v>
      </c>
      <c r="E12" s="27">
        <f>SUM(E13:E13)</f>
        <v>1450406.08</v>
      </c>
      <c r="F12" s="27">
        <f>SUM(F13:F13)</f>
        <v>1450406.08</v>
      </c>
      <c r="G12" s="142"/>
      <c r="H12" s="29">
        <f t="shared" si="0"/>
        <v>100</v>
      </c>
      <c r="I12" s="29">
        <f t="shared" si="1"/>
        <v>100</v>
      </c>
    </row>
    <row r="13" spans="1:10">
      <c r="A13" s="141"/>
      <c r="B13" s="140" t="s">
        <v>24</v>
      </c>
      <c r="C13" s="32">
        <v>1452373.0636214791</v>
      </c>
      <c r="D13" s="33">
        <v>1450406.08</v>
      </c>
      <c r="E13" s="33">
        <v>1450406.08</v>
      </c>
      <c r="F13" s="33">
        <v>1450406.08</v>
      </c>
      <c r="G13" s="139"/>
      <c r="H13" s="34">
        <f t="shared" si="0"/>
        <v>100</v>
      </c>
      <c r="I13" s="34">
        <f t="shared" si="1"/>
        <v>100</v>
      </c>
    </row>
    <row r="14" spans="1:10">
      <c r="A14" s="203" t="s">
        <v>431</v>
      </c>
      <c r="B14" s="203"/>
      <c r="C14" s="27">
        <f>+C15</f>
        <v>153980808</v>
      </c>
      <c r="D14" s="27">
        <f>+D15</f>
        <v>152990739.06</v>
      </c>
      <c r="E14" s="27">
        <f>+E15</f>
        <v>152990739.06</v>
      </c>
      <c r="F14" s="27">
        <f>+F15</f>
        <v>149799822.48999998</v>
      </c>
      <c r="G14" s="27"/>
      <c r="H14" s="29">
        <f t="shared" si="0"/>
        <v>97.914307369448935</v>
      </c>
      <c r="I14" s="29">
        <f t="shared" si="1"/>
        <v>97.914307369448935</v>
      </c>
    </row>
    <row r="15" spans="1:10">
      <c r="A15" s="141"/>
      <c r="B15" s="140" t="s">
        <v>430</v>
      </c>
      <c r="C15" s="32">
        <v>153980808</v>
      </c>
      <c r="D15" s="33">
        <v>152990739.06</v>
      </c>
      <c r="E15" s="33">
        <v>152990739.06</v>
      </c>
      <c r="F15" s="33">
        <v>149799822.48999998</v>
      </c>
      <c r="G15" s="139"/>
      <c r="H15" s="34">
        <f t="shared" si="0"/>
        <v>97.914307369448935</v>
      </c>
      <c r="I15" s="34">
        <f t="shared" si="1"/>
        <v>97.914307369448935</v>
      </c>
    </row>
    <row r="16" spans="1:10">
      <c r="A16" s="203" t="s">
        <v>31</v>
      </c>
      <c r="B16" s="203"/>
      <c r="C16" s="27">
        <f>SUM(C17:C20)</f>
        <v>86746701.415013745</v>
      </c>
      <c r="D16" s="27">
        <f>SUM(D17:D20)</f>
        <v>117288101.27000001</v>
      </c>
      <c r="E16" s="27">
        <f>SUM(E17:E20)</f>
        <v>117288101.27000001</v>
      </c>
      <c r="F16" s="27">
        <f>SUM(F17:F20)</f>
        <v>117240043.88000001</v>
      </c>
      <c r="G16" s="142"/>
      <c r="H16" s="29">
        <f t="shared" si="0"/>
        <v>99.959026201737743</v>
      </c>
      <c r="I16" s="29">
        <f t="shared" si="1"/>
        <v>99.959026201737743</v>
      </c>
    </row>
    <row r="17" spans="1:9">
      <c r="A17" s="141"/>
      <c r="B17" s="140" t="s">
        <v>340</v>
      </c>
      <c r="C17" s="32">
        <v>60517612.388079241</v>
      </c>
      <c r="D17" s="33">
        <v>88072666.960000038</v>
      </c>
      <c r="E17" s="33">
        <v>88072666.960000038</v>
      </c>
      <c r="F17" s="33">
        <v>88031608.300000042</v>
      </c>
      <c r="G17" s="139">
        <v>0</v>
      </c>
      <c r="H17" s="34">
        <f t="shared" si="0"/>
        <v>99.953380928025439</v>
      </c>
      <c r="I17" s="34">
        <f t="shared" si="1"/>
        <v>99.953380928025439</v>
      </c>
    </row>
    <row r="18" spans="1:9">
      <c r="A18" s="141"/>
      <c r="B18" s="140" t="s">
        <v>36</v>
      </c>
      <c r="C18" s="32">
        <v>5814985.0155512989</v>
      </c>
      <c r="D18" s="33">
        <v>7804819.4299999988</v>
      </c>
      <c r="E18" s="33">
        <v>7804819.4299999988</v>
      </c>
      <c r="F18" s="33">
        <v>7804819.4299999988</v>
      </c>
      <c r="G18" s="139">
        <v>0</v>
      </c>
      <c r="H18" s="34">
        <f t="shared" si="0"/>
        <v>100</v>
      </c>
      <c r="I18" s="34">
        <f t="shared" si="1"/>
        <v>100</v>
      </c>
    </row>
    <row r="19" spans="1:9">
      <c r="A19" s="141"/>
      <c r="B19" s="140" t="s">
        <v>429</v>
      </c>
      <c r="C19" s="32">
        <v>19356406.746234283</v>
      </c>
      <c r="D19" s="33">
        <v>20356489.299999986</v>
      </c>
      <c r="E19" s="33">
        <v>20356489.299999986</v>
      </c>
      <c r="F19" s="33">
        <v>20349490.569999985</v>
      </c>
      <c r="G19" s="139">
        <v>0</v>
      </c>
      <c r="H19" s="34">
        <f t="shared" si="0"/>
        <v>99.965619169902737</v>
      </c>
      <c r="I19" s="34">
        <f t="shared" si="1"/>
        <v>99.965619169902737</v>
      </c>
    </row>
    <row r="20" spans="1:9">
      <c r="A20" s="141"/>
      <c r="B20" s="140" t="s">
        <v>39</v>
      </c>
      <c r="C20" s="32">
        <v>1057697.26514892</v>
      </c>
      <c r="D20" s="33">
        <v>1054125.58</v>
      </c>
      <c r="E20" s="33">
        <v>1054125.58</v>
      </c>
      <c r="F20" s="33">
        <v>1054125.58</v>
      </c>
      <c r="G20" s="139">
        <v>0</v>
      </c>
      <c r="H20" s="34">
        <f t="shared" si="0"/>
        <v>100</v>
      </c>
      <c r="I20" s="34">
        <f t="shared" si="1"/>
        <v>100</v>
      </c>
    </row>
    <row r="21" spans="1:9">
      <c r="A21" s="202" t="s">
        <v>428</v>
      </c>
      <c r="B21" s="202"/>
      <c r="C21" s="27">
        <f>SUM(C22:C23)</f>
        <v>344189989</v>
      </c>
      <c r="D21" s="27">
        <f>SUM(D22:D23)</f>
        <v>359782259.27000004</v>
      </c>
      <c r="E21" s="27">
        <f>SUM(E22:E23)</f>
        <v>359782259.27000004</v>
      </c>
      <c r="F21" s="27">
        <f>SUM(F22:F23)</f>
        <v>351003415.00000006</v>
      </c>
      <c r="G21" s="142"/>
      <c r="H21" s="29">
        <f t="shared" si="0"/>
        <v>97.559956322523433</v>
      </c>
      <c r="I21" s="29">
        <f t="shared" si="1"/>
        <v>97.559956322523433</v>
      </c>
    </row>
    <row r="22" spans="1:9">
      <c r="A22" s="141"/>
      <c r="B22" s="140" t="s">
        <v>427</v>
      </c>
      <c r="C22" s="32">
        <v>12083069</v>
      </c>
      <c r="D22" s="33">
        <v>36382284.230000004</v>
      </c>
      <c r="E22" s="33">
        <v>36382284.230000004</v>
      </c>
      <c r="F22" s="33">
        <v>32464394.419999998</v>
      </c>
      <c r="G22" s="139"/>
      <c r="H22" s="34">
        <f t="shared" si="0"/>
        <v>89.231325374646474</v>
      </c>
      <c r="I22" s="34">
        <f t="shared" si="1"/>
        <v>89.231325374646474</v>
      </c>
    </row>
    <row r="23" spans="1:9">
      <c r="A23" s="141"/>
      <c r="B23" s="140" t="s">
        <v>426</v>
      </c>
      <c r="C23" s="32">
        <v>332106920</v>
      </c>
      <c r="D23" s="33">
        <v>323399975.04000002</v>
      </c>
      <c r="E23" s="33">
        <v>323399975.04000002</v>
      </c>
      <c r="F23" s="33">
        <v>318539020.58000004</v>
      </c>
      <c r="G23" s="139"/>
      <c r="H23" s="34">
        <f t="shared" si="0"/>
        <v>98.496921819675848</v>
      </c>
      <c r="I23" s="34">
        <f t="shared" si="1"/>
        <v>98.496921819675848</v>
      </c>
    </row>
    <row r="24" spans="1:9">
      <c r="A24" s="202" t="s">
        <v>425</v>
      </c>
      <c r="B24" s="202"/>
      <c r="C24" s="27">
        <f>+C25</f>
        <v>13005275</v>
      </c>
      <c r="D24" s="27">
        <f>+D25</f>
        <v>11346798</v>
      </c>
      <c r="E24" s="27">
        <f>+E25</f>
        <v>11346798</v>
      </c>
      <c r="F24" s="27">
        <f>+F25</f>
        <v>11346798</v>
      </c>
      <c r="G24" s="142"/>
      <c r="H24" s="29">
        <f t="shared" si="0"/>
        <v>100</v>
      </c>
      <c r="I24" s="29">
        <f t="shared" si="1"/>
        <v>100</v>
      </c>
    </row>
    <row r="25" spans="1:9" ht="25.5">
      <c r="A25" s="141"/>
      <c r="B25" s="140" t="s">
        <v>424</v>
      </c>
      <c r="C25" s="32">
        <v>13005275</v>
      </c>
      <c r="D25" s="33">
        <v>11346798</v>
      </c>
      <c r="E25" s="33">
        <v>11346798</v>
      </c>
      <c r="F25" s="33">
        <v>11346798</v>
      </c>
      <c r="G25" s="139"/>
      <c r="H25" s="34">
        <f t="shared" si="0"/>
        <v>100</v>
      </c>
      <c r="I25" s="34">
        <f t="shared" si="1"/>
        <v>100</v>
      </c>
    </row>
    <row r="26" spans="1:9">
      <c r="A26" s="202" t="s">
        <v>423</v>
      </c>
      <c r="B26" s="202"/>
      <c r="C26" s="27">
        <f>SUM(C27:C28)</f>
        <v>606804848.75</v>
      </c>
      <c r="D26" s="27">
        <f>SUM(D27:D28)</f>
        <v>659149745.15999997</v>
      </c>
      <c r="E26" s="27">
        <f>SUM(E27:E28)</f>
        <v>659149745.15999997</v>
      </c>
      <c r="F26" s="27">
        <f>SUM(F27:F28)</f>
        <v>657972893.20000005</v>
      </c>
      <c r="G26" s="142"/>
      <c r="H26" s="29">
        <f t="shared" si="0"/>
        <v>99.821459088979196</v>
      </c>
      <c r="I26" s="29">
        <f t="shared" si="1"/>
        <v>99.821459088979196</v>
      </c>
    </row>
    <row r="27" spans="1:9">
      <c r="A27" s="147"/>
      <c r="B27" s="140" t="s">
        <v>324</v>
      </c>
      <c r="C27" s="32">
        <v>197312348.75</v>
      </c>
      <c r="D27" s="32">
        <v>215883025.84999999</v>
      </c>
      <c r="E27" s="32">
        <v>215883025.84999999</v>
      </c>
      <c r="F27" s="32">
        <v>215883025.84999999</v>
      </c>
      <c r="G27" s="142"/>
      <c r="H27" s="34">
        <f t="shared" si="0"/>
        <v>100</v>
      </c>
      <c r="I27" s="34">
        <f t="shared" si="1"/>
        <v>100</v>
      </c>
    </row>
    <row r="28" spans="1:9">
      <c r="A28" s="141"/>
      <c r="B28" s="140" t="s">
        <v>50</v>
      </c>
      <c r="C28" s="32">
        <v>409492500</v>
      </c>
      <c r="D28" s="32">
        <v>443266719.31</v>
      </c>
      <c r="E28" s="32">
        <v>443266719.31</v>
      </c>
      <c r="F28" s="32">
        <v>442089867.35000002</v>
      </c>
      <c r="G28" s="139"/>
      <c r="H28" s="34">
        <f t="shared" si="0"/>
        <v>99.73450477810924</v>
      </c>
      <c r="I28" s="34">
        <f t="shared" si="1"/>
        <v>99.73450477810924</v>
      </c>
    </row>
    <row r="29" spans="1:9">
      <c r="A29" s="203" t="s">
        <v>422</v>
      </c>
      <c r="B29" s="203"/>
      <c r="C29" s="27">
        <f>SUM(C30:C46)</f>
        <v>5635519361.6000004</v>
      </c>
      <c r="D29" s="27">
        <f>SUM(D30:D46)</f>
        <v>6588127863.2000017</v>
      </c>
      <c r="E29" s="27">
        <f>SUM(E30:E46)</f>
        <v>6588127863.2000017</v>
      </c>
      <c r="F29" s="27">
        <f>SUM(F30:F46)</f>
        <v>6557076445.4900007</v>
      </c>
      <c r="G29" s="142"/>
      <c r="H29" s="29">
        <f t="shared" si="0"/>
        <v>99.528676152698125</v>
      </c>
      <c r="I29" s="29">
        <f t="shared" si="1"/>
        <v>99.528676152698125</v>
      </c>
    </row>
    <row r="30" spans="1:9">
      <c r="A30" s="140"/>
      <c r="B30" s="140" t="s">
        <v>421</v>
      </c>
      <c r="C30" s="32">
        <v>3435359.2000000007</v>
      </c>
      <c r="D30" s="33">
        <v>4563451.3000000017</v>
      </c>
      <c r="E30" s="33">
        <v>4563451.3000000017</v>
      </c>
      <c r="F30" s="33">
        <v>4453674.1400000025</v>
      </c>
      <c r="G30" s="139"/>
      <c r="H30" s="34">
        <f t="shared" si="0"/>
        <v>97.594426832165411</v>
      </c>
      <c r="I30" s="34">
        <f t="shared" si="1"/>
        <v>97.594426832165411</v>
      </c>
    </row>
    <row r="31" spans="1:9">
      <c r="A31" s="140"/>
      <c r="B31" s="140" t="s">
        <v>420</v>
      </c>
      <c r="C31" s="32">
        <v>186074497</v>
      </c>
      <c r="D31" s="33">
        <v>238587799.24000001</v>
      </c>
      <c r="E31" s="33">
        <v>238587799.24000001</v>
      </c>
      <c r="F31" s="33">
        <v>235064828.64000002</v>
      </c>
      <c r="G31" s="139"/>
      <c r="H31" s="34">
        <f t="shared" si="0"/>
        <v>98.523407059697902</v>
      </c>
      <c r="I31" s="34">
        <f t="shared" si="1"/>
        <v>98.523407059697902</v>
      </c>
    </row>
    <row r="32" spans="1:9">
      <c r="A32" s="140"/>
      <c r="B32" s="140" t="s">
        <v>419</v>
      </c>
      <c r="C32" s="32">
        <v>1307090815</v>
      </c>
      <c r="D32" s="33">
        <v>1171537317.2700016</v>
      </c>
      <c r="E32" s="33">
        <v>1171537317.2700016</v>
      </c>
      <c r="F32" s="33">
        <v>1163743165.0200012</v>
      </c>
      <c r="G32" s="139"/>
      <c r="H32" s="34">
        <f t="shared" si="0"/>
        <v>99.334707299963526</v>
      </c>
      <c r="I32" s="34">
        <f t="shared" si="1"/>
        <v>99.334707299963526</v>
      </c>
    </row>
    <row r="33" spans="1:9">
      <c r="A33" s="140"/>
      <c r="B33" s="140" t="s">
        <v>418</v>
      </c>
      <c r="C33" s="32">
        <v>153103383</v>
      </c>
      <c r="D33" s="33">
        <v>138844842.25999999</v>
      </c>
      <c r="E33" s="33">
        <v>138844842.25999999</v>
      </c>
      <c r="F33" s="33">
        <v>138844842.25999999</v>
      </c>
      <c r="G33" s="139"/>
      <c r="H33" s="34">
        <f t="shared" si="0"/>
        <v>100</v>
      </c>
      <c r="I33" s="34">
        <f t="shared" si="1"/>
        <v>100</v>
      </c>
    </row>
    <row r="34" spans="1:9">
      <c r="A34" s="140"/>
      <c r="B34" s="140" t="s">
        <v>417</v>
      </c>
      <c r="C34" s="32">
        <v>98590123</v>
      </c>
      <c r="D34" s="33">
        <v>279032781.2899999</v>
      </c>
      <c r="E34" s="33">
        <v>279032781.2899999</v>
      </c>
      <c r="F34" s="33">
        <v>272849461.49000001</v>
      </c>
      <c r="G34" s="139"/>
      <c r="H34" s="34">
        <f t="shared" si="0"/>
        <v>97.7840167125118</v>
      </c>
      <c r="I34" s="34">
        <f t="shared" si="1"/>
        <v>97.7840167125118</v>
      </c>
    </row>
    <row r="35" spans="1:9">
      <c r="A35" s="140"/>
      <c r="B35" s="140" t="s">
        <v>416</v>
      </c>
      <c r="C35" s="32">
        <v>61713629.159999974</v>
      </c>
      <c r="D35" s="33">
        <v>87475237.829999998</v>
      </c>
      <c r="E35" s="33">
        <v>87475237.829999998</v>
      </c>
      <c r="F35" s="33">
        <v>85197955.299999997</v>
      </c>
      <c r="G35" s="139"/>
      <c r="H35" s="146">
        <f t="shared" si="0"/>
        <v>97.396654657372082</v>
      </c>
      <c r="I35" s="146">
        <f t="shared" si="1"/>
        <v>97.396654657372082</v>
      </c>
    </row>
    <row r="36" spans="1:9">
      <c r="A36" s="140"/>
      <c r="B36" s="140" t="s">
        <v>415</v>
      </c>
      <c r="C36" s="32">
        <v>52198556.190000013</v>
      </c>
      <c r="D36" s="33">
        <v>53740879.090000004</v>
      </c>
      <c r="E36" s="33">
        <v>53740879.090000004</v>
      </c>
      <c r="F36" s="33">
        <v>49039860.02000007</v>
      </c>
      <c r="G36" s="139"/>
      <c r="H36" s="34">
        <f t="shared" si="0"/>
        <v>91.252433622964887</v>
      </c>
      <c r="I36" s="34">
        <f t="shared" si="1"/>
        <v>91.252433622964887</v>
      </c>
    </row>
    <row r="37" spans="1:9">
      <c r="A37" s="140"/>
      <c r="B37" s="140" t="s">
        <v>414</v>
      </c>
      <c r="C37" s="32">
        <v>771770475</v>
      </c>
      <c r="D37" s="33">
        <v>597033925.88</v>
      </c>
      <c r="E37" s="33">
        <v>597033925.88</v>
      </c>
      <c r="F37" s="33">
        <v>595471589.10000002</v>
      </c>
      <c r="G37" s="139"/>
      <c r="H37" s="34">
        <f t="shared" si="0"/>
        <v>99.738316917636268</v>
      </c>
      <c r="I37" s="34">
        <f t="shared" si="1"/>
        <v>99.738316917636268</v>
      </c>
    </row>
    <row r="38" spans="1:9">
      <c r="A38" s="140"/>
      <c r="B38" s="140" t="s">
        <v>413</v>
      </c>
      <c r="C38" s="32">
        <v>16930215</v>
      </c>
      <c r="D38" s="33">
        <v>22558988.709999982</v>
      </c>
      <c r="E38" s="33">
        <v>22558988.709999982</v>
      </c>
      <c r="F38" s="33">
        <v>22212377.949999996</v>
      </c>
      <c r="G38" s="139"/>
      <c r="H38" s="34">
        <f t="shared" si="0"/>
        <v>98.46353591264338</v>
      </c>
      <c r="I38" s="34">
        <f t="shared" si="1"/>
        <v>98.46353591264338</v>
      </c>
    </row>
    <row r="39" spans="1:9">
      <c r="A39" s="140"/>
      <c r="B39" s="140" t="s">
        <v>274</v>
      </c>
      <c r="C39" s="32">
        <v>11544780</v>
      </c>
      <c r="D39" s="33">
        <v>18648661.560000002</v>
      </c>
      <c r="E39" s="33">
        <v>18648661.560000002</v>
      </c>
      <c r="F39" s="33">
        <v>18648661.560000002</v>
      </c>
      <c r="G39" s="139"/>
      <c r="H39" s="34">
        <f t="shared" si="0"/>
        <v>100</v>
      </c>
      <c r="I39" s="34">
        <f t="shared" si="1"/>
        <v>100</v>
      </c>
    </row>
    <row r="40" spans="1:9">
      <c r="A40" s="140"/>
      <c r="B40" s="140" t="s">
        <v>75</v>
      </c>
      <c r="C40" s="32">
        <v>3419695.9499999997</v>
      </c>
      <c r="D40" s="33">
        <v>3227994.6599999983</v>
      </c>
      <c r="E40" s="33">
        <v>3227994.6599999983</v>
      </c>
      <c r="F40" s="33">
        <v>3218628.9099999983</v>
      </c>
      <c r="G40" s="139"/>
      <c r="H40" s="34">
        <f t="shared" si="0"/>
        <v>99.709858565875081</v>
      </c>
      <c r="I40" s="34">
        <f t="shared" si="1"/>
        <v>99.709858565875081</v>
      </c>
    </row>
    <row r="41" spans="1:9">
      <c r="A41" s="140"/>
      <c r="B41" s="140" t="s">
        <v>55</v>
      </c>
      <c r="C41" s="32">
        <v>41174485.300000004</v>
      </c>
      <c r="D41" s="33">
        <v>66010833.420000024</v>
      </c>
      <c r="E41" s="33">
        <v>66010833.420000024</v>
      </c>
      <c r="F41" s="33">
        <v>64118312.910000004</v>
      </c>
      <c r="G41" s="139"/>
      <c r="H41" s="34">
        <f t="shared" si="0"/>
        <v>97.13301527650971</v>
      </c>
      <c r="I41" s="34">
        <f t="shared" si="1"/>
        <v>97.13301527650971</v>
      </c>
    </row>
    <row r="42" spans="1:9">
      <c r="A42" s="140"/>
      <c r="B42" s="140" t="s">
        <v>56</v>
      </c>
      <c r="C42" s="32">
        <v>142221062</v>
      </c>
      <c r="D42" s="33">
        <v>145105023.65000001</v>
      </c>
      <c r="E42" s="33">
        <v>145105023.65000001</v>
      </c>
      <c r="F42" s="33">
        <v>143968238.65000001</v>
      </c>
      <c r="G42" s="139"/>
      <c r="H42" s="34">
        <f t="shared" si="0"/>
        <v>99.216577778353169</v>
      </c>
      <c r="I42" s="34">
        <f t="shared" si="1"/>
        <v>99.216577778353169</v>
      </c>
    </row>
    <row r="43" spans="1:9">
      <c r="A43" s="140"/>
      <c r="B43" s="140" t="s">
        <v>57</v>
      </c>
      <c r="C43" s="32">
        <v>356388479</v>
      </c>
      <c r="D43" s="39">
        <v>0</v>
      </c>
      <c r="E43" s="39">
        <v>0</v>
      </c>
      <c r="F43" s="39">
        <v>0</v>
      </c>
      <c r="G43" s="145"/>
      <c r="H43" s="34" t="str">
        <f t="shared" ref="H43:H74" si="2">IFERROR(F43/D43*100,"n.a.")</f>
        <v>n.a.</v>
      </c>
      <c r="I43" s="34" t="str">
        <f t="shared" ref="I43:I74" si="3">IFERROR(F43/E43*100,"n.a.")</f>
        <v>n.a.</v>
      </c>
    </row>
    <row r="44" spans="1:9">
      <c r="A44" s="140"/>
      <c r="B44" s="140" t="s">
        <v>58</v>
      </c>
      <c r="C44" s="32">
        <v>1569322223</v>
      </c>
      <c r="D44" s="33">
        <v>1536895971.8299999</v>
      </c>
      <c r="E44" s="33">
        <v>1536895971.8299999</v>
      </c>
      <c r="F44" s="33">
        <v>1535901644.1000001</v>
      </c>
      <c r="G44" s="139"/>
      <c r="H44" s="34">
        <f t="shared" si="2"/>
        <v>99.935302860556277</v>
      </c>
      <c r="I44" s="34">
        <f t="shared" si="3"/>
        <v>99.935302860556277</v>
      </c>
    </row>
    <row r="45" spans="1:9">
      <c r="A45" s="140"/>
      <c r="B45" s="140" t="s">
        <v>59</v>
      </c>
      <c r="C45" s="32">
        <v>825598409</v>
      </c>
      <c r="D45" s="33">
        <v>2190175538.6500001</v>
      </c>
      <c r="E45" s="33">
        <v>2190175538.6500001</v>
      </c>
      <c r="F45" s="33">
        <v>2189730203.0800004</v>
      </c>
      <c r="G45" s="139"/>
      <c r="H45" s="34">
        <f t="shared" si="2"/>
        <v>99.979666672276224</v>
      </c>
      <c r="I45" s="34">
        <f t="shared" si="3"/>
        <v>99.979666672276224</v>
      </c>
    </row>
    <row r="46" spans="1:9" ht="25.5">
      <c r="A46" s="140"/>
      <c r="B46" s="140" t="s">
        <v>412</v>
      </c>
      <c r="C46" s="32">
        <v>34943174.799999997</v>
      </c>
      <c r="D46" s="33">
        <v>34688616.560000002</v>
      </c>
      <c r="E46" s="33">
        <v>34688616.560000002</v>
      </c>
      <c r="F46" s="33">
        <v>34613002.359999999</v>
      </c>
      <c r="G46" s="139"/>
      <c r="H46" s="34">
        <f t="shared" si="2"/>
        <v>99.782020133696562</v>
      </c>
      <c r="I46" s="34">
        <f t="shared" si="3"/>
        <v>99.782020133696562</v>
      </c>
    </row>
    <row r="47" spans="1:9">
      <c r="A47" s="203" t="s">
        <v>411</v>
      </c>
      <c r="B47" s="203"/>
      <c r="C47" s="27">
        <f>SUM(C48:C53)</f>
        <v>368209396.60000002</v>
      </c>
      <c r="D47" s="27">
        <f>SUM(D48:D53)</f>
        <v>363912555.13999999</v>
      </c>
      <c r="E47" s="27">
        <f>SUM(E48:E53)</f>
        <v>363912555.13999999</v>
      </c>
      <c r="F47" s="27">
        <f>SUM(F48:F53)</f>
        <v>361358868.72000003</v>
      </c>
      <c r="G47" s="142"/>
      <c r="H47" s="29">
        <f t="shared" si="2"/>
        <v>99.298269217719749</v>
      </c>
      <c r="I47" s="29">
        <f t="shared" si="3"/>
        <v>99.298269217719749</v>
      </c>
    </row>
    <row r="48" spans="1:9">
      <c r="A48" s="140"/>
      <c r="B48" s="140" t="s">
        <v>274</v>
      </c>
      <c r="C48" s="32">
        <v>1646311</v>
      </c>
      <c r="D48" s="33">
        <v>974815</v>
      </c>
      <c r="E48" s="33">
        <v>974815</v>
      </c>
      <c r="F48" s="33">
        <v>973445</v>
      </c>
      <c r="G48" s="139"/>
      <c r="H48" s="34">
        <f t="shared" si="2"/>
        <v>99.859460513020409</v>
      </c>
      <c r="I48" s="34">
        <f t="shared" si="3"/>
        <v>99.859460513020409</v>
      </c>
    </row>
    <row r="49" spans="1:9">
      <c r="A49" s="140"/>
      <c r="B49" s="140" t="s">
        <v>410</v>
      </c>
      <c r="C49" s="32">
        <v>46549787</v>
      </c>
      <c r="D49" s="33">
        <v>44340486</v>
      </c>
      <c r="E49" s="33">
        <v>44340486</v>
      </c>
      <c r="F49" s="33">
        <v>44295956</v>
      </c>
      <c r="G49" s="139"/>
      <c r="H49" s="34">
        <f t="shared" si="2"/>
        <v>99.899572593769051</v>
      </c>
      <c r="I49" s="34">
        <f t="shared" si="3"/>
        <v>99.899572593769051</v>
      </c>
    </row>
    <row r="50" spans="1:9">
      <c r="A50" s="140"/>
      <c r="B50" s="140" t="s">
        <v>409</v>
      </c>
      <c r="C50" s="32">
        <v>4125684</v>
      </c>
      <c r="D50" s="33">
        <v>2624498</v>
      </c>
      <c r="E50" s="33">
        <v>2624498</v>
      </c>
      <c r="F50" s="33">
        <v>2623222</v>
      </c>
      <c r="G50" s="139"/>
      <c r="H50" s="34">
        <f t="shared" si="2"/>
        <v>99.951381178419638</v>
      </c>
      <c r="I50" s="34">
        <f t="shared" si="3"/>
        <v>99.951381178419638</v>
      </c>
    </row>
    <row r="51" spans="1:9">
      <c r="A51" s="140"/>
      <c r="B51" s="140" t="s">
        <v>408</v>
      </c>
      <c r="C51" s="32">
        <v>7431802</v>
      </c>
      <c r="D51" s="33">
        <v>6491718</v>
      </c>
      <c r="E51" s="33">
        <v>6491718</v>
      </c>
      <c r="F51" s="33">
        <v>6489527</v>
      </c>
      <c r="G51" s="139"/>
      <c r="H51" s="34">
        <f t="shared" si="2"/>
        <v>99.966249304113333</v>
      </c>
      <c r="I51" s="34">
        <f t="shared" si="3"/>
        <v>99.966249304113333</v>
      </c>
    </row>
    <row r="52" spans="1:9" ht="25.5">
      <c r="A52" s="140"/>
      <c r="B52" s="140" t="s">
        <v>321</v>
      </c>
      <c r="C52" s="32">
        <v>59260741.600000024</v>
      </c>
      <c r="D52" s="33">
        <v>60285967.139999993</v>
      </c>
      <c r="E52" s="33">
        <v>60285967.139999993</v>
      </c>
      <c r="F52" s="33">
        <v>57781647.719999999</v>
      </c>
      <c r="G52" s="139"/>
      <c r="H52" s="34">
        <f t="shared" si="2"/>
        <v>95.845933077287611</v>
      </c>
      <c r="I52" s="34">
        <f t="shared" si="3"/>
        <v>95.845933077287611</v>
      </c>
    </row>
    <row r="53" spans="1:9">
      <c r="A53" s="140"/>
      <c r="B53" s="140" t="s">
        <v>407</v>
      </c>
      <c r="C53" s="32">
        <v>249195071</v>
      </c>
      <c r="D53" s="33">
        <v>249195071</v>
      </c>
      <c r="E53" s="33">
        <v>249195071</v>
      </c>
      <c r="F53" s="33">
        <v>249195071</v>
      </c>
      <c r="G53" s="139"/>
      <c r="H53" s="34">
        <f t="shared" si="2"/>
        <v>100</v>
      </c>
      <c r="I53" s="34">
        <f t="shared" si="3"/>
        <v>100</v>
      </c>
    </row>
    <row r="54" spans="1:9">
      <c r="A54" s="203" t="s">
        <v>406</v>
      </c>
      <c r="B54" s="203"/>
      <c r="C54" s="27">
        <f>SUM(C55:C55)</f>
        <v>650000</v>
      </c>
      <c r="D54" s="27">
        <f>SUM(D55:D55)</f>
        <v>650000</v>
      </c>
      <c r="E54" s="27">
        <f>SUM(E55:E55)</f>
        <v>650000</v>
      </c>
      <c r="F54" s="27">
        <f>SUM(F55:F55)</f>
        <v>580000</v>
      </c>
      <c r="G54" s="142"/>
      <c r="H54" s="29">
        <f t="shared" si="2"/>
        <v>89.230769230769241</v>
      </c>
      <c r="I54" s="29">
        <f t="shared" si="3"/>
        <v>89.230769230769241</v>
      </c>
    </row>
    <row r="55" spans="1:9">
      <c r="A55" s="141"/>
      <c r="B55" s="140" t="s">
        <v>315</v>
      </c>
      <c r="C55" s="32">
        <v>650000</v>
      </c>
      <c r="D55" s="33">
        <v>650000</v>
      </c>
      <c r="E55" s="33">
        <v>650000</v>
      </c>
      <c r="F55" s="33">
        <v>580000</v>
      </c>
      <c r="G55" s="139"/>
      <c r="H55" s="34">
        <f t="shared" si="2"/>
        <v>89.230769230769241</v>
      </c>
      <c r="I55" s="34">
        <f t="shared" si="3"/>
        <v>89.230769230769241</v>
      </c>
    </row>
    <row r="56" spans="1:9">
      <c r="A56" s="203" t="s">
        <v>405</v>
      </c>
      <c r="B56" s="203"/>
      <c r="C56" s="27">
        <f>SUM(C57:C58)</f>
        <v>8927349813</v>
      </c>
      <c r="D56" s="27">
        <f>SUM(D57:D58)</f>
        <v>2827991845.21</v>
      </c>
      <c r="E56" s="27">
        <f>SUM(E57:E58)</f>
        <v>2827991845</v>
      </c>
      <c r="F56" s="27">
        <f>SUM(F57:F58)</f>
        <v>0</v>
      </c>
      <c r="G56" s="142"/>
      <c r="H56" s="29">
        <f t="shared" si="2"/>
        <v>0</v>
      </c>
      <c r="I56" s="29">
        <f t="shared" si="3"/>
        <v>0</v>
      </c>
    </row>
    <row r="57" spans="1:9">
      <c r="A57" s="141"/>
      <c r="B57" s="140" t="s">
        <v>404</v>
      </c>
      <c r="C57" s="32">
        <v>8727349813</v>
      </c>
      <c r="D57" s="33">
        <v>2627991845.21</v>
      </c>
      <c r="E57" s="33">
        <v>2627991845</v>
      </c>
      <c r="F57" s="33">
        <v>0</v>
      </c>
      <c r="G57" s="139"/>
      <c r="H57" s="34">
        <f t="shared" si="2"/>
        <v>0</v>
      </c>
      <c r="I57" s="34">
        <f t="shared" si="3"/>
        <v>0</v>
      </c>
    </row>
    <row r="58" spans="1:9">
      <c r="A58" s="141"/>
      <c r="B58" s="140" t="s">
        <v>403</v>
      </c>
      <c r="C58" s="32">
        <v>200000000</v>
      </c>
      <c r="D58" s="33">
        <v>200000000</v>
      </c>
      <c r="E58" s="33">
        <v>200000000</v>
      </c>
      <c r="F58" s="33">
        <v>0</v>
      </c>
      <c r="G58" s="139"/>
      <c r="H58" s="34">
        <f t="shared" si="2"/>
        <v>0</v>
      </c>
      <c r="I58" s="34">
        <f t="shared" si="3"/>
        <v>0</v>
      </c>
    </row>
    <row r="59" spans="1:9">
      <c r="A59" s="203" t="s">
        <v>204</v>
      </c>
      <c r="B59" s="203"/>
      <c r="C59" s="35">
        <f>SUM(C60)</f>
        <v>141077927</v>
      </c>
      <c r="D59" s="35">
        <f>SUM(D60)</f>
        <v>126548334.77</v>
      </c>
      <c r="E59" s="35">
        <f>SUM(E60)</f>
        <v>126548334.77</v>
      </c>
      <c r="F59" s="35">
        <f>SUM(F60)</f>
        <v>124901447.31000002</v>
      </c>
      <c r="G59" s="139"/>
      <c r="H59" s="29">
        <f t="shared" si="2"/>
        <v>98.698609931933774</v>
      </c>
      <c r="I59" s="29">
        <f t="shared" si="3"/>
        <v>98.698609931933774</v>
      </c>
    </row>
    <row r="60" spans="1:9">
      <c r="A60" s="141"/>
      <c r="B60" s="140" t="s">
        <v>402</v>
      </c>
      <c r="C60" s="32">
        <v>141077927</v>
      </c>
      <c r="D60" s="33">
        <v>126548334.77</v>
      </c>
      <c r="E60" s="33">
        <v>126548334.77</v>
      </c>
      <c r="F60" s="33">
        <v>124901447.31000002</v>
      </c>
      <c r="G60" s="139"/>
      <c r="H60" s="34">
        <f t="shared" si="2"/>
        <v>98.698609931933774</v>
      </c>
      <c r="I60" s="34">
        <f t="shared" si="3"/>
        <v>98.698609931933774</v>
      </c>
    </row>
    <row r="61" spans="1:9">
      <c r="A61" s="203" t="s">
        <v>401</v>
      </c>
      <c r="B61" s="203"/>
      <c r="C61" s="27">
        <f>SUM(C62:C63)</f>
        <v>259103342</v>
      </c>
      <c r="D61" s="27">
        <f>SUM(D62:D63)</f>
        <v>263684868.63</v>
      </c>
      <c r="E61" s="27">
        <f>SUM(E62:E63)</f>
        <v>263684868.63</v>
      </c>
      <c r="F61" s="27">
        <f>SUM(F62:F63)</f>
        <v>263684868.63</v>
      </c>
      <c r="G61" s="142"/>
      <c r="H61" s="29">
        <f t="shared" si="2"/>
        <v>100</v>
      </c>
      <c r="I61" s="29">
        <f t="shared" si="3"/>
        <v>100</v>
      </c>
    </row>
    <row r="62" spans="1:9">
      <c r="A62" s="144"/>
      <c r="B62" s="140" t="s">
        <v>400</v>
      </c>
      <c r="C62" s="32">
        <v>127914952</v>
      </c>
      <c r="D62" s="33">
        <v>132708313</v>
      </c>
      <c r="E62" s="33">
        <v>132708313</v>
      </c>
      <c r="F62" s="33">
        <v>132708313</v>
      </c>
      <c r="G62" s="139"/>
      <c r="H62" s="34">
        <f t="shared" si="2"/>
        <v>100</v>
      </c>
      <c r="I62" s="34">
        <f t="shared" si="3"/>
        <v>100</v>
      </c>
    </row>
    <row r="63" spans="1:9">
      <c r="A63" s="144"/>
      <c r="B63" s="140" t="s">
        <v>85</v>
      </c>
      <c r="C63" s="32">
        <v>131188390</v>
      </c>
      <c r="D63" s="33">
        <v>130976555.63</v>
      </c>
      <c r="E63" s="33">
        <v>130976555.63</v>
      </c>
      <c r="F63" s="33">
        <v>130976555.63</v>
      </c>
      <c r="G63" s="139"/>
      <c r="H63" s="34">
        <f t="shared" si="2"/>
        <v>100</v>
      </c>
      <c r="I63" s="34">
        <f t="shared" si="3"/>
        <v>100</v>
      </c>
    </row>
    <row r="64" spans="1:9">
      <c r="A64" s="203" t="s">
        <v>399</v>
      </c>
      <c r="B64" s="203"/>
      <c r="C64" s="27">
        <f>+C65</f>
        <v>30000000</v>
      </c>
      <c r="D64" s="27">
        <f>+D65</f>
        <v>31061670</v>
      </c>
      <c r="E64" s="27">
        <f>+E65</f>
        <v>31061670</v>
      </c>
      <c r="F64" s="27">
        <f>+F65</f>
        <v>31061670</v>
      </c>
      <c r="G64" s="142"/>
      <c r="H64" s="29">
        <f t="shared" si="2"/>
        <v>100</v>
      </c>
      <c r="I64" s="29">
        <f t="shared" si="3"/>
        <v>100</v>
      </c>
    </row>
    <row r="65" spans="1:9">
      <c r="A65" s="141"/>
      <c r="B65" s="140" t="s">
        <v>78</v>
      </c>
      <c r="C65" s="32">
        <v>30000000</v>
      </c>
      <c r="D65" s="33">
        <v>31061670</v>
      </c>
      <c r="E65" s="33">
        <v>31061670</v>
      </c>
      <c r="F65" s="33">
        <v>31061670</v>
      </c>
      <c r="G65" s="139"/>
      <c r="H65" s="34">
        <f t="shared" si="2"/>
        <v>100</v>
      </c>
      <c r="I65" s="34">
        <f t="shared" si="3"/>
        <v>100</v>
      </c>
    </row>
    <row r="66" spans="1:9">
      <c r="A66" s="203" t="s">
        <v>549</v>
      </c>
      <c r="B66" s="203"/>
      <c r="C66" s="27">
        <f>+SUM(C67:C68)</f>
        <v>207912560.00000003</v>
      </c>
      <c r="D66" s="27">
        <f>+SUM(D67:D68)</f>
        <v>129105100</v>
      </c>
      <c r="E66" s="27">
        <f>+SUM(E67:E68)</f>
        <v>129105100</v>
      </c>
      <c r="F66" s="27">
        <f>+SUM(F67:F68)</f>
        <v>129105100</v>
      </c>
      <c r="G66" s="142"/>
      <c r="H66" s="29">
        <f t="shared" si="2"/>
        <v>100</v>
      </c>
      <c r="I66" s="29">
        <f t="shared" si="3"/>
        <v>100</v>
      </c>
    </row>
    <row r="67" spans="1:9">
      <c r="A67" s="141"/>
      <c r="B67" s="140" t="s">
        <v>398</v>
      </c>
      <c r="C67" s="32">
        <v>196912560.00000003</v>
      </c>
      <c r="D67" s="33">
        <v>129105100</v>
      </c>
      <c r="E67" s="33">
        <v>129105100</v>
      </c>
      <c r="F67" s="33">
        <v>129105100</v>
      </c>
      <c r="G67" s="139"/>
      <c r="H67" s="34">
        <f t="shared" si="2"/>
        <v>100</v>
      </c>
      <c r="I67" s="34">
        <f t="shared" si="3"/>
        <v>100</v>
      </c>
    </row>
    <row r="68" spans="1:9">
      <c r="A68" s="141"/>
      <c r="B68" s="140" t="s">
        <v>394</v>
      </c>
      <c r="C68" s="32">
        <v>11000000</v>
      </c>
      <c r="D68" s="33">
        <v>0</v>
      </c>
      <c r="E68" s="33">
        <v>0</v>
      </c>
      <c r="F68" s="33">
        <v>0</v>
      </c>
      <c r="G68" s="139"/>
      <c r="H68" s="34" t="str">
        <f t="shared" si="2"/>
        <v>n.a.</v>
      </c>
      <c r="I68" s="34" t="str">
        <f t="shared" si="3"/>
        <v>n.a.</v>
      </c>
    </row>
    <row r="69" spans="1:9">
      <c r="A69" s="203" t="s">
        <v>550</v>
      </c>
      <c r="B69" s="203"/>
      <c r="C69" s="27">
        <f>SUM(C70:C75)</f>
        <v>53498270536</v>
      </c>
      <c r="D69" s="27">
        <f>SUM(D70:D75)</f>
        <v>53498270535.980003</v>
      </c>
      <c r="E69" s="27">
        <f>SUM(E70:E75)</f>
        <v>53498270535.980003</v>
      </c>
      <c r="F69" s="27">
        <f>SUM(F70:F75)</f>
        <v>23926269561.099998</v>
      </c>
      <c r="G69" s="27"/>
      <c r="H69" s="29">
        <f t="shared" si="2"/>
        <v>44.723444928950556</v>
      </c>
      <c r="I69" s="29">
        <f t="shared" si="3"/>
        <v>44.723444928950556</v>
      </c>
    </row>
    <row r="70" spans="1:9" ht="25.5">
      <c r="A70" s="143"/>
      <c r="B70" s="140" t="s">
        <v>280</v>
      </c>
      <c r="C70" s="32">
        <v>4158500</v>
      </c>
      <c r="D70" s="32">
        <v>4158500</v>
      </c>
      <c r="E70" s="32">
        <v>4158500</v>
      </c>
      <c r="F70" s="32">
        <v>2450000</v>
      </c>
      <c r="G70" s="142"/>
      <c r="H70" s="34">
        <f t="shared" si="2"/>
        <v>58.915474329686191</v>
      </c>
      <c r="I70" s="34">
        <f t="shared" si="3"/>
        <v>58.915474329686191</v>
      </c>
    </row>
    <row r="71" spans="1:9">
      <c r="A71" s="141"/>
      <c r="B71" s="140" t="s">
        <v>397</v>
      </c>
      <c r="C71" s="32">
        <v>52931600000</v>
      </c>
      <c r="D71" s="33">
        <v>52931600000</v>
      </c>
      <c r="E71" s="33">
        <v>52931600000</v>
      </c>
      <c r="F71" s="33">
        <v>23638678616</v>
      </c>
      <c r="G71" s="139"/>
      <c r="H71" s="34">
        <f t="shared" si="2"/>
        <v>44.658915687415458</v>
      </c>
      <c r="I71" s="34">
        <f t="shared" si="3"/>
        <v>44.658915687415458</v>
      </c>
    </row>
    <row r="72" spans="1:9">
      <c r="A72" s="141"/>
      <c r="B72" s="140" t="s">
        <v>396</v>
      </c>
      <c r="C72" s="32">
        <v>3976392</v>
      </c>
      <c r="D72" s="33">
        <v>3976392</v>
      </c>
      <c r="E72" s="33">
        <v>3976392</v>
      </c>
      <c r="F72" s="33">
        <v>805221.69</v>
      </c>
      <c r="G72" s="139"/>
      <c r="H72" s="34">
        <f t="shared" si="2"/>
        <v>20.25005809286408</v>
      </c>
      <c r="I72" s="34">
        <f t="shared" si="3"/>
        <v>20.25005809286408</v>
      </c>
    </row>
    <row r="73" spans="1:9">
      <c r="A73" s="141"/>
      <c r="B73" s="140" t="s">
        <v>395</v>
      </c>
      <c r="C73" s="32">
        <v>99821858</v>
      </c>
      <c r="D73" s="33">
        <v>99821858</v>
      </c>
      <c r="E73" s="33">
        <v>99821858</v>
      </c>
      <c r="F73" s="33">
        <v>0</v>
      </c>
      <c r="G73" s="139"/>
      <c r="H73" s="34">
        <f t="shared" si="2"/>
        <v>0</v>
      </c>
      <c r="I73" s="34">
        <f t="shared" si="3"/>
        <v>0</v>
      </c>
    </row>
    <row r="74" spans="1:9">
      <c r="A74" s="141"/>
      <c r="B74" s="140" t="s">
        <v>394</v>
      </c>
      <c r="C74" s="32">
        <v>458713786</v>
      </c>
      <c r="D74" s="33">
        <v>458713785.97999996</v>
      </c>
      <c r="E74" s="33">
        <v>458713785.97999996</v>
      </c>
      <c r="F74" s="33">
        <v>284335723.41000003</v>
      </c>
      <c r="G74" s="139"/>
      <c r="H74" s="34">
        <f t="shared" si="2"/>
        <v>61.985432332830982</v>
      </c>
      <c r="I74" s="34">
        <f t="shared" si="3"/>
        <v>61.985432332830982</v>
      </c>
    </row>
    <row r="75" spans="1:9" ht="5.25" customHeight="1" thickBot="1">
      <c r="A75" s="138"/>
      <c r="B75" s="137"/>
      <c r="C75" s="136"/>
      <c r="D75" s="136"/>
      <c r="E75" s="136"/>
      <c r="F75" s="136"/>
      <c r="G75" s="135"/>
      <c r="H75" s="134"/>
      <c r="I75" s="134"/>
    </row>
    <row r="76" spans="1:9" ht="9" customHeight="1">
      <c r="A76" s="179" t="s">
        <v>81</v>
      </c>
      <c r="B76" s="179"/>
      <c r="C76" s="179"/>
    </row>
    <row r="77" spans="1:9" ht="9" customHeight="1">
      <c r="A77" s="181" t="s">
        <v>82</v>
      </c>
      <c r="B77" s="181"/>
      <c r="C77" s="181"/>
      <c r="D77" s="133"/>
      <c r="E77" s="133"/>
      <c r="F77" s="133"/>
    </row>
    <row r="78" spans="1:9" ht="9" customHeight="1">
      <c r="A78" s="181" t="s">
        <v>83</v>
      </c>
      <c r="B78" s="181"/>
      <c r="C78" s="181"/>
    </row>
    <row r="79" spans="1:9" ht="9" customHeight="1">
      <c r="A79" s="205" t="s">
        <v>84</v>
      </c>
      <c r="B79" s="205"/>
      <c r="C79" s="205"/>
      <c r="D79" s="133"/>
      <c r="E79" s="133"/>
      <c r="F79" s="133"/>
    </row>
    <row r="80" spans="1:9" ht="11.25" customHeight="1">
      <c r="A80" s="130"/>
      <c r="B80" s="130"/>
      <c r="C80" s="130"/>
      <c r="D80" s="133"/>
      <c r="E80" s="133"/>
      <c r="F80" s="133"/>
    </row>
    <row r="81" spans="1:3" ht="11.25" customHeight="1">
      <c r="A81" s="130"/>
      <c r="B81" s="130"/>
      <c r="C81" s="130"/>
    </row>
    <row r="82" spans="1:3" ht="11.25" customHeight="1">
      <c r="A82" s="130"/>
      <c r="B82" s="130"/>
      <c r="C82" s="130"/>
    </row>
    <row r="83" spans="1:3" ht="11.25" customHeight="1">
      <c r="A83" s="130"/>
      <c r="B83" s="130"/>
      <c r="C83" s="130"/>
    </row>
    <row r="84" spans="1:3" ht="11.25" customHeight="1">
      <c r="A84" s="130"/>
      <c r="B84" s="130"/>
      <c r="C84" s="130"/>
    </row>
    <row r="85" spans="1:3" ht="11.25" customHeight="1">
      <c r="A85" s="130"/>
      <c r="B85" s="130"/>
      <c r="C85" s="130"/>
    </row>
    <row r="86" spans="1:3" ht="11.25" customHeight="1">
      <c r="A86" s="130"/>
      <c r="B86" s="130"/>
      <c r="C86" s="130"/>
    </row>
    <row r="87" spans="1:3" ht="11.25" customHeight="1">
      <c r="A87" s="130"/>
      <c r="B87" s="130"/>
      <c r="C87" s="130"/>
    </row>
    <row r="88" spans="1:3" ht="11.25" customHeight="1">
      <c r="A88" s="130"/>
      <c r="B88" s="130"/>
      <c r="C88" s="130"/>
    </row>
    <row r="89" spans="1:3" ht="11.25" customHeight="1">
      <c r="A89" s="130"/>
      <c r="B89" s="130"/>
      <c r="C89" s="130"/>
    </row>
    <row r="90" spans="1:3" ht="11.25" customHeight="1">
      <c r="A90" s="130"/>
      <c r="B90" s="130"/>
      <c r="C90" s="130"/>
    </row>
    <row r="91" spans="1:3" ht="11.25" customHeight="1">
      <c r="A91" s="130"/>
      <c r="B91" s="130"/>
      <c r="C91" s="130"/>
    </row>
    <row r="92" spans="1:3" ht="11.25" customHeight="1">
      <c r="A92" s="130"/>
      <c r="B92" s="130"/>
      <c r="C92" s="130"/>
    </row>
    <row r="93" spans="1:3" ht="11.25" customHeight="1">
      <c r="A93" s="130"/>
      <c r="B93" s="130"/>
      <c r="C93" s="130"/>
    </row>
    <row r="94" spans="1:3" ht="11.25" customHeight="1">
      <c r="A94" s="130"/>
      <c r="B94" s="130"/>
      <c r="C94" s="130"/>
    </row>
    <row r="95" spans="1:3" ht="11.25" customHeight="1">
      <c r="A95" s="130"/>
      <c r="B95" s="130"/>
      <c r="C95" s="130"/>
    </row>
    <row r="96" spans="1:3" ht="11.25" customHeight="1">
      <c r="A96" s="130"/>
      <c r="B96" s="130"/>
      <c r="C96" s="130"/>
    </row>
    <row r="97" spans="1:3" ht="11.25" customHeight="1">
      <c r="A97" s="130"/>
      <c r="B97" s="130"/>
      <c r="C97" s="130"/>
    </row>
    <row r="98" spans="1:3" ht="11.25" customHeight="1">
      <c r="A98" s="130"/>
      <c r="B98" s="130"/>
      <c r="C98" s="130"/>
    </row>
    <row r="99" spans="1:3" ht="11.25" customHeight="1">
      <c r="A99" s="130"/>
      <c r="B99" s="130"/>
      <c r="C99" s="130"/>
    </row>
    <row r="100" spans="1:3" ht="11.25" customHeight="1">
      <c r="A100" s="130"/>
      <c r="B100" s="130"/>
      <c r="C100" s="130"/>
    </row>
    <row r="101" spans="1:3" ht="11.25" customHeight="1">
      <c r="A101" s="130"/>
      <c r="B101" s="130"/>
      <c r="C101" s="130"/>
    </row>
    <row r="102" spans="1:3" ht="11.25" customHeight="1">
      <c r="A102" s="130"/>
      <c r="B102" s="130"/>
      <c r="C102" s="130"/>
    </row>
    <row r="103" spans="1:3" ht="11.25" customHeight="1">
      <c r="A103" s="130"/>
      <c r="B103" s="130"/>
      <c r="C103" s="130"/>
    </row>
    <row r="104" spans="1:3" ht="11.25" customHeight="1">
      <c r="A104" s="130"/>
      <c r="B104" s="130"/>
      <c r="C104" s="130"/>
    </row>
    <row r="105" spans="1:3" ht="11.25" customHeight="1">
      <c r="A105" s="130"/>
      <c r="B105" s="130"/>
      <c r="C105" s="130"/>
    </row>
    <row r="106" spans="1:3" ht="11.25" customHeight="1">
      <c r="A106" s="130"/>
      <c r="B106" s="130"/>
      <c r="C106" s="130"/>
    </row>
    <row r="107" spans="1:3" ht="11.25" customHeight="1">
      <c r="A107" s="130"/>
      <c r="B107" s="130"/>
      <c r="C107" s="130"/>
    </row>
    <row r="108" spans="1:3" ht="11.25" customHeight="1">
      <c r="A108" s="130"/>
      <c r="B108" s="130"/>
      <c r="C108" s="130"/>
    </row>
    <row r="109" spans="1:3" ht="11.25" customHeight="1">
      <c r="A109" s="130"/>
      <c r="B109" s="130"/>
      <c r="C109" s="130"/>
    </row>
    <row r="110" spans="1:3" ht="11.25" customHeight="1">
      <c r="A110" s="130"/>
      <c r="B110" s="130"/>
      <c r="C110" s="130"/>
    </row>
    <row r="111" spans="1:3" ht="11.25" customHeight="1">
      <c r="A111" s="130"/>
      <c r="B111" s="130"/>
      <c r="C111" s="130"/>
    </row>
    <row r="112" spans="1:3" ht="11.25" customHeight="1">
      <c r="A112" s="130"/>
      <c r="B112" s="130"/>
      <c r="C112" s="130"/>
    </row>
    <row r="113" spans="1:3" ht="11.25" customHeight="1">
      <c r="A113" s="130"/>
      <c r="B113" s="130"/>
      <c r="C113" s="130"/>
    </row>
    <row r="114" spans="1:3" ht="11.25" customHeight="1">
      <c r="A114" s="130"/>
      <c r="B114" s="130"/>
      <c r="C114" s="130"/>
    </row>
    <row r="115" spans="1:3" ht="11.25" customHeight="1">
      <c r="A115" s="130"/>
      <c r="B115" s="130"/>
      <c r="C115" s="130"/>
    </row>
    <row r="116" spans="1:3" ht="11.25" customHeight="1">
      <c r="A116" s="130"/>
      <c r="B116" s="130"/>
      <c r="C116" s="130"/>
    </row>
    <row r="117" spans="1:3" ht="11.25" customHeight="1">
      <c r="A117" s="130"/>
      <c r="B117" s="130"/>
      <c r="C117" s="130"/>
    </row>
    <row r="118" spans="1:3" ht="11.25" customHeight="1">
      <c r="A118" s="130"/>
      <c r="B118" s="130"/>
      <c r="C118" s="130"/>
    </row>
    <row r="119" spans="1:3" ht="11.25" customHeight="1">
      <c r="A119" s="130"/>
      <c r="B119" s="130"/>
      <c r="C119" s="130"/>
    </row>
    <row r="120" spans="1:3" ht="11.25" customHeight="1">
      <c r="A120" s="130"/>
      <c r="B120" s="130"/>
      <c r="C120" s="130"/>
    </row>
    <row r="121" spans="1:3" ht="11.25" customHeight="1">
      <c r="A121" s="130"/>
      <c r="B121" s="130"/>
      <c r="C121" s="130"/>
    </row>
    <row r="122" spans="1:3" ht="11.25" customHeight="1">
      <c r="A122" s="130"/>
      <c r="B122" s="130"/>
      <c r="C122" s="130"/>
    </row>
    <row r="123" spans="1:3" ht="11.25" customHeight="1">
      <c r="A123" s="130"/>
      <c r="B123" s="130"/>
      <c r="C123" s="130"/>
    </row>
    <row r="124" spans="1:3" ht="11.25" customHeight="1">
      <c r="A124" s="130"/>
      <c r="B124" s="130"/>
      <c r="C124" s="130"/>
    </row>
    <row r="125" spans="1:3" ht="11.25" customHeight="1">
      <c r="A125" s="130"/>
      <c r="B125" s="130"/>
      <c r="C125" s="130"/>
    </row>
    <row r="126" spans="1:3" ht="11.25" customHeight="1">
      <c r="A126" s="130"/>
      <c r="B126" s="130"/>
      <c r="C126" s="130"/>
    </row>
    <row r="127" spans="1:3" ht="11.25" customHeight="1">
      <c r="A127" s="130"/>
      <c r="B127" s="130"/>
      <c r="C127" s="130"/>
    </row>
    <row r="128" spans="1:3" ht="11.25" customHeight="1">
      <c r="A128" s="130"/>
      <c r="B128" s="130"/>
      <c r="C128" s="130"/>
    </row>
    <row r="129" spans="1:3" ht="11.25" customHeight="1">
      <c r="A129" s="130"/>
      <c r="B129" s="130"/>
      <c r="C129" s="130"/>
    </row>
    <row r="130" spans="1:3" ht="11.25" customHeight="1">
      <c r="A130" s="130"/>
      <c r="B130" s="130"/>
      <c r="C130" s="130"/>
    </row>
    <row r="131" spans="1:3" ht="11.25" customHeight="1">
      <c r="A131" s="130"/>
      <c r="B131" s="130"/>
      <c r="C131" s="130"/>
    </row>
    <row r="132" spans="1:3" ht="11.25" customHeight="1">
      <c r="A132" s="130"/>
      <c r="B132" s="130"/>
      <c r="C132" s="130"/>
    </row>
    <row r="133" spans="1:3" ht="11.25" customHeight="1">
      <c r="A133" s="130"/>
      <c r="B133" s="130"/>
      <c r="C133" s="130"/>
    </row>
    <row r="134" spans="1:3" ht="11.25" customHeight="1">
      <c r="A134" s="130"/>
      <c r="B134" s="130"/>
      <c r="C134" s="130"/>
    </row>
    <row r="135" spans="1:3" ht="11.25" customHeight="1">
      <c r="A135" s="130"/>
      <c r="B135" s="130"/>
      <c r="C135" s="130"/>
    </row>
    <row r="136" spans="1:3" ht="11.25" customHeight="1">
      <c r="A136" s="130"/>
      <c r="B136" s="130"/>
      <c r="C136" s="130"/>
    </row>
    <row r="137" spans="1:3" ht="11.25" customHeight="1">
      <c r="A137" s="130"/>
      <c r="B137" s="130"/>
      <c r="C137" s="130"/>
    </row>
    <row r="138" spans="1:3" ht="11.25" customHeight="1">
      <c r="A138" s="130"/>
      <c r="B138" s="130"/>
      <c r="C138" s="130"/>
    </row>
    <row r="139" spans="1:3" ht="11.25" customHeight="1">
      <c r="A139" s="130"/>
      <c r="B139" s="130"/>
      <c r="C139" s="130"/>
    </row>
    <row r="140" spans="1:3" ht="11.25" customHeight="1">
      <c r="A140" s="130"/>
      <c r="B140" s="130"/>
      <c r="C140" s="130"/>
    </row>
    <row r="141" spans="1:3" ht="11.25" customHeight="1">
      <c r="A141" s="130"/>
      <c r="B141" s="130"/>
      <c r="C141" s="130"/>
    </row>
    <row r="142" spans="1:3" ht="11.25" customHeight="1">
      <c r="A142" s="130"/>
      <c r="B142" s="130"/>
      <c r="C142" s="130"/>
    </row>
    <row r="143" spans="1:3" ht="11.25" customHeight="1">
      <c r="A143" s="130"/>
      <c r="B143" s="130"/>
      <c r="C143" s="130"/>
    </row>
    <row r="144" spans="1:3" ht="11.25" customHeight="1">
      <c r="A144" s="130"/>
      <c r="B144" s="130"/>
      <c r="C144" s="130"/>
    </row>
    <row r="145" spans="1:3" ht="11.25" customHeight="1">
      <c r="A145" s="130"/>
      <c r="B145" s="130"/>
      <c r="C145" s="130"/>
    </row>
    <row r="146" spans="1:3" ht="11.25" customHeight="1">
      <c r="A146" s="130"/>
      <c r="B146" s="130"/>
      <c r="C146" s="130"/>
    </row>
    <row r="147" spans="1:3" ht="11.25" customHeight="1">
      <c r="A147" s="130"/>
      <c r="B147" s="130"/>
      <c r="C147" s="130"/>
    </row>
    <row r="148" spans="1:3" ht="11.25" customHeight="1">
      <c r="A148" s="130"/>
      <c r="B148" s="130"/>
      <c r="C148" s="130"/>
    </row>
    <row r="149" spans="1:3" ht="11.25" customHeight="1">
      <c r="A149" s="130"/>
      <c r="B149" s="130"/>
      <c r="C149" s="130"/>
    </row>
    <row r="150" spans="1:3" ht="11.25" customHeight="1">
      <c r="A150" s="130"/>
      <c r="B150" s="130"/>
      <c r="C150" s="130"/>
    </row>
    <row r="151" spans="1:3" ht="11.25" customHeight="1">
      <c r="A151" s="130"/>
      <c r="B151" s="130"/>
      <c r="C151" s="130"/>
    </row>
    <row r="152" spans="1:3" ht="11.25" customHeight="1">
      <c r="A152" s="130"/>
      <c r="B152" s="130"/>
      <c r="C152" s="130"/>
    </row>
    <row r="153" spans="1:3" ht="11.25" customHeight="1">
      <c r="A153" s="130"/>
      <c r="B153" s="130"/>
      <c r="C153" s="130"/>
    </row>
    <row r="154" spans="1:3" ht="11.25" customHeight="1">
      <c r="A154" s="130"/>
      <c r="B154" s="130"/>
      <c r="C154" s="130"/>
    </row>
    <row r="155" spans="1:3" ht="11.25" customHeight="1">
      <c r="A155" s="130"/>
      <c r="B155" s="130"/>
      <c r="C155" s="130"/>
    </row>
    <row r="156" spans="1:3" ht="11.25" customHeight="1">
      <c r="A156" s="130"/>
      <c r="B156" s="130"/>
      <c r="C156" s="130"/>
    </row>
    <row r="157" spans="1:3" ht="11.25" customHeight="1">
      <c r="A157" s="130"/>
      <c r="B157" s="130"/>
      <c r="C157" s="130"/>
    </row>
    <row r="158" spans="1:3" ht="11.25" customHeight="1">
      <c r="A158" s="130"/>
      <c r="B158" s="130"/>
      <c r="C158" s="130"/>
    </row>
    <row r="159" spans="1:3" ht="11.25" customHeight="1">
      <c r="A159" s="130"/>
      <c r="B159" s="130"/>
      <c r="C159" s="130"/>
    </row>
    <row r="160" spans="1:3" ht="11.25" customHeight="1">
      <c r="A160" s="130"/>
      <c r="B160" s="130"/>
      <c r="C160" s="130"/>
    </row>
    <row r="161" spans="1:3" ht="11.25" customHeight="1">
      <c r="A161" s="130"/>
      <c r="B161" s="130"/>
      <c r="C161" s="130"/>
    </row>
    <row r="162" spans="1:3" ht="11.25" customHeight="1">
      <c r="A162" s="130"/>
      <c r="B162" s="130"/>
      <c r="C162" s="130"/>
    </row>
    <row r="163" spans="1:3" ht="11.25" customHeight="1">
      <c r="A163" s="130"/>
      <c r="B163" s="130"/>
      <c r="C163" s="130"/>
    </row>
    <row r="164" spans="1:3" ht="11.25" customHeight="1">
      <c r="A164" s="130"/>
      <c r="B164" s="130"/>
      <c r="C164" s="130"/>
    </row>
    <row r="165" spans="1:3" ht="11.25" customHeight="1">
      <c r="A165" s="130"/>
      <c r="B165" s="130"/>
      <c r="C165" s="130"/>
    </row>
    <row r="166" spans="1:3" ht="11.25" customHeight="1">
      <c r="A166" s="130"/>
      <c r="B166" s="130"/>
      <c r="C166" s="130"/>
    </row>
    <row r="167" spans="1:3" ht="11.25" customHeight="1">
      <c r="A167" s="130"/>
      <c r="B167" s="130"/>
      <c r="C167" s="130"/>
    </row>
    <row r="168" spans="1:3" ht="11.25" customHeight="1">
      <c r="A168" s="130"/>
      <c r="B168" s="130"/>
      <c r="C168" s="130"/>
    </row>
    <row r="169" spans="1:3" ht="11.25" customHeight="1">
      <c r="A169" s="130"/>
      <c r="B169" s="130"/>
      <c r="C169" s="130"/>
    </row>
    <row r="170" spans="1:3" ht="11.25" customHeight="1">
      <c r="A170" s="130"/>
      <c r="B170" s="130"/>
      <c r="C170" s="130"/>
    </row>
    <row r="171" spans="1:3" ht="11.25" customHeight="1">
      <c r="A171" s="130"/>
      <c r="B171" s="130"/>
      <c r="C171" s="130"/>
    </row>
    <row r="172" spans="1:3" ht="11.25" customHeight="1">
      <c r="A172" s="130"/>
      <c r="B172" s="130"/>
      <c r="C172" s="130"/>
    </row>
    <row r="173" spans="1:3" ht="11.25" customHeight="1">
      <c r="A173" s="130"/>
      <c r="B173" s="130"/>
      <c r="C173" s="130"/>
    </row>
    <row r="174" spans="1:3" ht="11.25" customHeight="1">
      <c r="A174" s="130"/>
      <c r="B174" s="130"/>
      <c r="C174" s="130"/>
    </row>
    <row r="175" spans="1:3" ht="11.25" customHeight="1">
      <c r="A175" s="130"/>
      <c r="B175" s="130"/>
      <c r="C175" s="130"/>
    </row>
    <row r="176" spans="1:3" ht="11.25" customHeight="1">
      <c r="A176" s="130"/>
      <c r="B176" s="130"/>
      <c r="C176" s="130"/>
    </row>
    <row r="177" spans="1:3" ht="11.25" customHeight="1">
      <c r="A177" s="130"/>
      <c r="B177" s="130"/>
      <c r="C177" s="130"/>
    </row>
    <row r="178" spans="1:3" ht="11.25" customHeight="1">
      <c r="A178" s="130"/>
      <c r="B178" s="130"/>
      <c r="C178" s="130"/>
    </row>
    <row r="179" spans="1:3" ht="11.25" customHeight="1">
      <c r="A179" s="130"/>
      <c r="B179" s="130"/>
      <c r="C179" s="130"/>
    </row>
    <row r="180" spans="1:3" ht="11.25" customHeight="1">
      <c r="A180" s="130"/>
      <c r="B180" s="130"/>
      <c r="C180" s="130"/>
    </row>
    <row r="181" spans="1:3" ht="11.25" customHeight="1">
      <c r="A181" s="130"/>
      <c r="B181" s="130"/>
      <c r="C181" s="130"/>
    </row>
    <row r="182" spans="1:3">
      <c r="A182" s="130"/>
      <c r="B182" s="130"/>
      <c r="C182" s="130"/>
    </row>
    <row r="183" spans="1:3">
      <c r="A183" s="132"/>
      <c r="B183" s="132"/>
      <c r="C183" s="132"/>
    </row>
    <row r="184" spans="1:3">
      <c r="A184" s="130"/>
      <c r="B184" s="130"/>
      <c r="C184" s="130"/>
    </row>
    <row r="185" spans="1:3">
      <c r="A185" s="132"/>
      <c r="B185" s="132"/>
      <c r="C185" s="132"/>
    </row>
    <row r="186" spans="1:3">
      <c r="A186" s="132"/>
      <c r="B186" s="131"/>
      <c r="C186" s="131"/>
    </row>
    <row r="187" spans="1:3">
      <c r="A187" s="130"/>
    </row>
  </sheetData>
  <mergeCells count="28">
    <mergeCell ref="A79:C79"/>
    <mergeCell ref="A59:B59"/>
    <mergeCell ref="A61:B61"/>
    <mergeCell ref="A64:B64"/>
    <mergeCell ref="A66:B66"/>
    <mergeCell ref="A69:B69"/>
    <mergeCell ref="A76:C76"/>
    <mergeCell ref="A47:B47"/>
    <mergeCell ref="A54:B54"/>
    <mergeCell ref="A77:C77"/>
    <mergeCell ref="A56:B56"/>
    <mergeCell ref="A78:C78"/>
    <mergeCell ref="A24:B24"/>
    <mergeCell ref="A26:B26"/>
    <mergeCell ref="A29:B29"/>
    <mergeCell ref="A1:C1"/>
    <mergeCell ref="A3:I3"/>
    <mergeCell ref="A5:A8"/>
    <mergeCell ref="B5:B8"/>
    <mergeCell ref="E5:F5"/>
    <mergeCell ref="H5:I6"/>
    <mergeCell ref="C6:C7"/>
    <mergeCell ref="D6:D7"/>
    <mergeCell ref="E6:E7"/>
    <mergeCell ref="A12:B12"/>
    <mergeCell ref="A14:B14"/>
    <mergeCell ref="A16:B16"/>
    <mergeCell ref="A21:B2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showGridLines="0" zoomScaleNormal="100" workbookViewId="0">
      <selection sqref="A1:C1"/>
    </sheetView>
  </sheetViews>
  <sheetFormatPr baseColWidth="10" defaultColWidth="11.42578125" defaultRowHeight="15"/>
  <cols>
    <col min="1" max="1" width="6.7109375" style="4" customWidth="1"/>
    <col min="2" max="2" width="57.7109375" style="5" customWidth="1"/>
    <col min="3" max="6" width="17.7109375" style="4" customWidth="1"/>
    <col min="7" max="7" width="1.7109375" style="4" customWidth="1"/>
    <col min="8" max="9" width="16.7109375" style="4" customWidth="1"/>
    <col min="10" max="16384" width="11.42578125" style="4"/>
  </cols>
  <sheetData>
    <row r="1" spans="1:9" s="1" customFormat="1" ht="53.25" customHeight="1">
      <c r="A1" s="183" t="s">
        <v>0</v>
      </c>
      <c r="B1" s="183"/>
      <c r="C1" s="183"/>
      <c r="D1" s="2" t="s">
        <v>87</v>
      </c>
      <c r="H1" s="95"/>
    </row>
    <row r="2" spans="1:9" ht="12" customHeight="1">
      <c r="C2" s="6"/>
      <c r="D2" s="6"/>
      <c r="E2" s="6"/>
      <c r="F2" s="6"/>
    </row>
    <row r="3" spans="1:9" ht="55.5" customHeight="1" thickBot="1">
      <c r="A3" s="184" t="s">
        <v>468</v>
      </c>
      <c r="B3" s="184"/>
      <c r="C3" s="184"/>
      <c r="D3" s="184"/>
      <c r="E3" s="184"/>
      <c r="F3" s="184"/>
      <c r="G3" s="184"/>
      <c r="H3" s="184"/>
      <c r="I3" s="184"/>
    </row>
    <row r="4" spans="1:9" ht="5.25" customHeight="1">
      <c r="A4" s="8"/>
      <c r="B4" s="8"/>
      <c r="C4" s="8"/>
      <c r="D4" s="8"/>
      <c r="E4" s="8"/>
      <c r="F4" s="8"/>
      <c r="G4" s="8"/>
      <c r="H4" s="8"/>
      <c r="I4" s="8"/>
    </row>
    <row r="5" spans="1:9" s="9" customFormat="1" ht="18" customHeight="1">
      <c r="A5" s="185" t="s">
        <v>1</v>
      </c>
      <c r="B5" s="186" t="s">
        <v>435</v>
      </c>
      <c r="C5" s="10"/>
      <c r="D5" s="57"/>
      <c r="E5" s="187" t="s">
        <v>3</v>
      </c>
      <c r="F5" s="187"/>
      <c r="G5" s="57"/>
      <c r="H5" s="185" t="s">
        <v>4</v>
      </c>
      <c r="I5" s="185"/>
    </row>
    <row r="6" spans="1:9" s="9" customFormat="1" ht="18" customHeight="1">
      <c r="A6" s="185"/>
      <c r="B6" s="186"/>
      <c r="C6" s="186" t="s">
        <v>5</v>
      </c>
      <c r="D6" s="186" t="s">
        <v>6</v>
      </c>
      <c r="E6" s="186" t="s">
        <v>7</v>
      </c>
      <c r="F6" s="59" t="s">
        <v>467</v>
      </c>
      <c r="G6" s="58"/>
      <c r="H6" s="188"/>
      <c r="I6" s="188"/>
    </row>
    <row r="7" spans="1:9" s="9" customFormat="1" ht="24" customHeight="1">
      <c r="A7" s="185"/>
      <c r="B7" s="186"/>
      <c r="C7" s="186"/>
      <c r="D7" s="186"/>
      <c r="E7" s="186"/>
      <c r="F7" s="57" t="s">
        <v>89</v>
      </c>
      <c r="G7" s="57"/>
      <c r="H7" s="58" t="s">
        <v>6</v>
      </c>
      <c r="I7" s="58" t="s">
        <v>9</v>
      </c>
    </row>
    <row r="8" spans="1:9" s="9" customFormat="1" ht="13.5" customHeight="1">
      <c r="A8" s="185"/>
      <c r="B8" s="186"/>
      <c r="C8" s="58" t="s">
        <v>10</v>
      </c>
      <c r="D8" s="58" t="s">
        <v>11</v>
      </c>
      <c r="E8" s="58" t="s">
        <v>12</v>
      </c>
      <c r="F8" s="57" t="s">
        <v>13</v>
      </c>
      <c r="G8" s="57"/>
      <c r="H8" s="57" t="s">
        <v>14</v>
      </c>
      <c r="I8" s="57" t="s">
        <v>15</v>
      </c>
    </row>
    <row r="9" spans="1:9" ht="4.9000000000000004" customHeight="1" thickBot="1">
      <c r="A9" s="15"/>
      <c r="B9" s="16"/>
      <c r="C9" s="17"/>
      <c r="D9" s="17"/>
      <c r="E9" s="17"/>
      <c r="F9" s="18"/>
      <c r="G9" s="18"/>
      <c r="H9" s="18"/>
      <c r="I9" s="18"/>
    </row>
    <row r="10" spans="1:9" ht="4.9000000000000004" customHeight="1" thickBot="1">
      <c r="A10" s="20"/>
      <c r="B10" s="21"/>
      <c r="C10" s="161"/>
      <c r="D10" s="161"/>
      <c r="E10" s="161"/>
      <c r="F10" s="160"/>
      <c r="G10" s="160"/>
      <c r="H10" s="160"/>
      <c r="I10" s="160"/>
    </row>
    <row r="11" spans="1:9" s="24" customFormat="1" ht="12.75">
      <c r="A11" s="25" t="s">
        <v>16</v>
      </c>
      <c r="B11" s="26"/>
      <c r="C11" s="27">
        <f>SUM(C12+C14+C17+C19+C56+C59+C61+C63+C65+C67+C70+C72+C85+C87+C89+C91+C94)</f>
        <v>448175024338.75415</v>
      </c>
      <c r="D11" s="27">
        <f>SUM(D12+D14+D17+D19+D56+D59+D61+D63+D65+D67+D70+D72+D85+D87+D89+D91+D94)</f>
        <v>459055116471.10675</v>
      </c>
      <c r="E11" s="27">
        <f>SUM(E12+E14+E17+E19+E56+E59+E61+E63+E65+E67+E70+E72+E85+E87+E89+E91+E94)</f>
        <v>459017011270.12677</v>
      </c>
      <c r="F11" s="27">
        <f>SUM(F12+F14+F17+F19+F56+F59+F61+F63+F65+F67+F70+F72+F85+F87+F89+F91+F94)</f>
        <v>459081786997.79425</v>
      </c>
      <c r="G11" s="27"/>
      <c r="H11" s="29">
        <f t="shared" ref="H11:H42" si="0">IFERROR(+F11/D11*100,"n.a")</f>
        <v>100.00580987461647</v>
      </c>
      <c r="I11" s="29">
        <f t="shared" ref="I11:I42" si="1">IFERROR(+F11/E11*100,"n.a.")</f>
        <v>100.01411183596187</v>
      </c>
    </row>
    <row r="12" spans="1:9" s="24" customFormat="1" ht="12.75">
      <c r="A12" s="159" t="s">
        <v>346</v>
      </c>
      <c r="B12" s="128"/>
      <c r="C12" s="27">
        <f>+C13</f>
        <v>1957089768</v>
      </c>
      <c r="D12" s="27">
        <f>+D13</f>
        <v>1962603746.7599995</v>
      </c>
      <c r="E12" s="27">
        <f>+E13</f>
        <v>1962603746.7599995</v>
      </c>
      <c r="F12" s="27">
        <f>+F13</f>
        <v>1940963359.0099993</v>
      </c>
      <c r="G12" s="28"/>
      <c r="H12" s="29">
        <f t="shared" si="0"/>
        <v>98.897363373236928</v>
      </c>
      <c r="I12" s="29">
        <f t="shared" si="1"/>
        <v>98.897363373236928</v>
      </c>
    </row>
    <row r="13" spans="1:9" s="24" customFormat="1" ht="12.75">
      <c r="A13" s="30"/>
      <c r="B13" s="40" t="s">
        <v>466</v>
      </c>
      <c r="C13" s="33">
        <v>1957089768</v>
      </c>
      <c r="D13" s="33">
        <v>1962603746.7599995</v>
      </c>
      <c r="E13" s="33">
        <v>1962603746.7599995</v>
      </c>
      <c r="F13" s="33">
        <v>1940963359.0099993</v>
      </c>
      <c r="G13" s="32"/>
      <c r="H13" s="34">
        <f t="shared" si="0"/>
        <v>98.897363373236928</v>
      </c>
      <c r="I13" s="34">
        <f t="shared" si="1"/>
        <v>98.897363373236928</v>
      </c>
    </row>
    <row r="14" spans="1:9" s="24" customFormat="1" ht="12.75">
      <c r="A14" s="159" t="s">
        <v>269</v>
      </c>
      <c r="B14" s="128"/>
      <c r="C14" s="49">
        <f>SUM(C15:C16)</f>
        <v>1798851472.6100001</v>
      </c>
      <c r="D14" s="49">
        <f>SUM(D15:D16)</f>
        <v>1807237156.599999</v>
      </c>
      <c r="E14" s="49">
        <f>SUM(E15:E16)</f>
        <v>1807237156.599999</v>
      </c>
      <c r="F14" s="49">
        <f>SUM(F15:F16)</f>
        <v>1807177574.8699989</v>
      </c>
      <c r="G14" s="35"/>
      <c r="H14" s="29">
        <f t="shared" si="0"/>
        <v>99.996703159306875</v>
      </c>
      <c r="I14" s="29">
        <f t="shared" si="1"/>
        <v>99.996703159306875</v>
      </c>
    </row>
    <row r="15" spans="1:9" s="24" customFormat="1" ht="26.25" customHeight="1">
      <c r="A15" s="30"/>
      <c r="B15" s="40" t="s">
        <v>465</v>
      </c>
      <c r="C15" s="33">
        <v>1393851471.9700003</v>
      </c>
      <c r="D15" s="33">
        <v>1422664086.829999</v>
      </c>
      <c r="E15" s="33">
        <v>1422664086.829999</v>
      </c>
      <c r="F15" s="33">
        <v>1422606130.099999</v>
      </c>
      <c r="G15" s="35"/>
      <c r="H15" s="34">
        <f t="shared" si="0"/>
        <v>99.995926183099954</v>
      </c>
      <c r="I15" s="34">
        <f t="shared" si="1"/>
        <v>99.995926183099954</v>
      </c>
    </row>
    <row r="16" spans="1:9" s="24" customFormat="1" ht="12.75">
      <c r="A16" s="30"/>
      <c r="B16" s="40" t="s">
        <v>23</v>
      </c>
      <c r="C16" s="33">
        <v>405000000.63999999</v>
      </c>
      <c r="D16" s="33">
        <v>384573069.76999998</v>
      </c>
      <c r="E16" s="33">
        <v>384573069.76999998</v>
      </c>
      <c r="F16" s="33">
        <v>384571444.76999998</v>
      </c>
      <c r="G16" s="35"/>
      <c r="H16" s="34">
        <f t="shared" si="0"/>
        <v>99.999577453512018</v>
      </c>
      <c r="I16" s="34">
        <f t="shared" si="1"/>
        <v>99.999577453512018</v>
      </c>
    </row>
    <row r="17" spans="1:9" s="24" customFormat="1" ht="12.75">
      <c r="A17" s="25" t="s">
        <v>29</v>
      </c>
      <c r="B17" s="40"/>
      <c r="C17" s="49">
        <f>SUM(C18)</f>
        <v>288000000</v>
      </c>
      <c r="D17" s="49">
        <f>SUM(D18)</f>
        <v>0</v>
      </c>
      <c r="E17" s="49">
        <f>SUM(E18)</f>
        <v>0</v>
      </c>
      <c r="F17" s="49">
        <f>SUM(F18)</f>
        <v>0</v>
      </c>
      <c r="G17" s="35"/>
      <c r="H17" s="29" t="str">
        <f t="shared" si="0"/>
        <v>n.a</v>
      </c>
      <c r="I17" s="29" t="str">
        <f t="shared" si="1"/>
        <v>n.a.</v>
      </c>
    </row>
    <row r="18" spans="1:9" s="24" customFormat="1" ht="12.75">
      <c r="A18" s="30"/>
      <c r="B18" s="30" t="s">
        <v>30</v>
      </c>
      <c r="C18" s="33">
        <v>288000000</v>
      </c>
      <c r="D18" s="33">
        <v>0</v>
      </c>
      <c r="E18" s="33">
        <v>0</v>
      </c>
      <c r="F18" s="33">
        <v>0</v>
      </c>
      <c r="G18" s="35"/>
      <c r="H18" s="34" t="str">
        <f t="shared" si="0"/>
        <v>n.a</v>
      </c>
      <c r="I18" s="34" t="str">
        <f t="shared" si="1"/>
        <v>n.a.</v>
      </c>
    </row>
    <row r="19" spans="1:9" s="24" customFormat="1" ht="12.75">
      <c r="A19" s="159" t="s">
        <v>31</v>
      </c>
      <c r="B19" s="40"/>
      <c r="C19" s="49">
        <f>SUM(C20+C29+C41+C53)</f>
        <v>263433686218.39001</v>
      </c>
      <c r="D19" s="49">
        <f>SUM(D20+D29+D41+D53)</f>
        <v>269108546168.90991</v>
      </c>
      <c r="E19" s="49">
        <f>SUM(E20+E29+E41+E53)</f>
        <v>269108546168.90991</v>
      </c>
      <c r="F19" s="49">
        <f>SUM(F20+F29+F41+F53)</f>
        <v>268484774431.77991</v>
      </c>
      <c r="G19" s="35"/>
      <c r="H19" s="29">
        <f t="shared" si="0"/>
        <v>99.76820812790595</v>
      </c>
      <c r="I19" s="29">
        <f t="shared" si="1"/>
        <v>99.76820812790595</v>
      </c>
    </row>
    <row r="20" spans="1:9" s="24" customFormat="1" ht="12" customHeight="1">
      <c r="A20" s="33"/>
      <c r="B20" s="49" t="s">
        <v>449</v>
      </c>
      <c r="C20" s="49">
        <f>SUM(C21:C28)</f>
        <v>16949471718.51</v>
      </c>
      <c r="D20" s="49">
        <f>SUM(D21:D28)</f>
        <v>17120287837.820005</v>
      </c>
      <c r="E20" s="49">
        <f>SUM(E21:E28)</f>
        <v>17120287837.820005</v>
      </c>
      <c r="F20" s="49">
        <f>SUM(F21:F28)</f>
        <v>17106401526.710007</v>
      </c>
      <c r="G20" s="35"/>
      <c r="H20" s="29">
        <f t="shared" si="0"/>
        <v>99.918889733387999</v>
      </c>
      <c r="I20" s="29">
        <f t="shared" si="1"/>
        <v>99.918889733387999</v>
      </c>
    </row>
    <row r="21" spans="1:9" s="24" customFormat="1" ht="12.75" customHeight="1">
      <c r="A21" s="33"/>
      <c r="B21" s="33" t="s">
        <v>464</v>
      </c>
      <c r="C21" s="33">
        <v>857564471.16000009</v>
      </c>
      <c r="D21" s="33">
        <v>906265570.02999985</v>
      </c>
      <c r="E21" s="33">
        <v>906265570.02999985</v>
      </c>
      <c r="F21" s="33">
        <v>900134079.30999982</v>
      </c>
      <c r="G21" s="35"/>
      <c r="H21" s="34">
        <f t="shared" si="0"/>
        <v>99.323433337559422</v>
      </c>
      <c r="I21" s="34">
        <f t="shared" si="1"/>
        <v>99.323433337559422</v>
      </c>
    </row>
    <row r="22" spans="1:9" s="24" customFormat="1" ht="12.75">
      <c r="A22" s="33"/>
      <c r="B22" s="33" t="s">
        <v>463</v>
      </c>
      <c r="C22" s="33">
        <v>34518272.579999991</v>
      </c>
      <c r="D22" s="33">
        <v>18136.439999999999</v>
      </c>
      <c r="E22" s="33">
        <v>18136.439999999999</v>
      </c>
      <c r="F22" s="33">
        <v>18136.439999999999</v>
      </c>
      <c r="G22" s="35"/>
      <c r="H22" s="34">
        <f t="shared" si="0"/>
        <v>100</v>
      </c>
      <c r="I22" s="34">
        <f t="shared" si="1"/>
        <v>100</v>
      </c>
    </row>
    <row r="23" spans="1:9" s="24" customFormat="1" ht="12.75">
      <c r="A23" s="33"/>
      <c r="B23" s="33" t="s">
        <v>33</v>
      </c>
      <c r="C23" s="33">
        <v>1149075570.8999996</v>
      </c>
      <c r="D23" s="33">
        <v>1228463933.76</v>
      </c>
      <c r="E23" s="33">
        <v>1228463933.76</v>
      </c>
      <c r="F23" s="33">
        <v>1228311457.0599999</v>
      </c>
      <c r="G23" s="35"/>
      <c r="H23" s="34">
        <f t="shared" si="0"/>
        <v>99.987588019818105</v>
      </c>
      <c r="I23" s="34">
        <f t="shared" si="1"/>
        <v>99.987588019818105</v>
      </c>
    </row>
    <row r="24" spans="1:9" s="24" customFormat="1" ht="15" customHeight="1">
      <c r="A24" s="33"/>
      <c r="B24" s="33" t="s">
        <v>35</v>
      </c>
      <c r="C24" s="33">
        <v>11177939457.65</v>
      </c>
      <c r="D24" s="33">
        <v>10979827803.310005</v>
      </c>
      <c r="E24" s="33">
        <v>10979827803.310005</v>
      </c>
      <c r="F24" s="33">
        <v>10973550025.000006</v>
      </c>
      <c r="G24" s="35"/>
      <c r="H24" s="34">
        <f t="shared" si="0"/>
        <v>99.942824437482457</v>
      </c>
      <c r="I24" s="34">
        <f t="shared" si="1"/>
        <v>99.942824437482457</v>
      </c>
    </row>
    <row r="25" spans="1:9" s="24" customFormat="1" ht="12.75">
      <c r="A25" s="33"/>
      <c r="B25" s="33" t="s">
        <v>36</v>
      </c>
      <c r="C25" s="33">
        <v>48918203.999999993</v>
      </c>
      <c r="D25" s="33">
        <v>0</v>
      </c>
      <c r="E25" s="33">
        <v>0</v>
      </c>
      <c r="F25" s="33">
        <v>0</v>
      </c>
      <c r="G25" s="35"/>
      <c r="H25" s="34" t="str">
        <f t="shared" si="0"/>
        <v>n.a</v>
      </c>
      <c r="I25" s="34" t="str">
        <f t="shared" si="1"/>
        <v>n.a.</v>
      </c>
    </row>
    <row r="26" spans="1:9" s="24" customFormat="1" ht="12.75">
      <c r="A26" s="33"/>
      <c r="B26" s="33" t="s">
        <v>337</v>
      </c>
      <c r="C26" s="33">
        <v>20380022.120000001</v>
      </c>
      <c r="D26" s="33">
        <v>281646</v>
      </c>
      <c r="E26" s="33">
        <v>281646</v>
      </c>
      <c r="F26" s="33">
        <v>281646</v>
      </c>
      <c r="G26" s="35"/>
      <c r="H26" s="34">
        <f t="shared" si="0"/>
        <v>100</v>
      </c>
      <c r="I26" s="34">
        <f t="shared" si="1"/>
        <v>100</v>
      </c>
    </row>
    <row r="27" spans="1:9" s="24" customFormat="1" ht="12.75">
      <c r="A27" s="33"/>
      <c r="B27" s="33" t="s">
        <v>40</v>
      </c>
      <c r="C27" s="33">
        <v>3315667500</v>
      </c>
      <c r="D27" s="33">
        <v>3612278384.4100008</v>
      </c>
      <c r="E27" s="33">
        <v>3612278384.4100008</v>
      </c>
      <c r="F27" s="33">
        <v>3612173241.4500003</v>
      </c>
      <c r="G27" s="35"/>
      <c r="H27" s="34">
        <f t="shared" si="0"/>
        <v>99.997089289672289</v>
      </c>
      <c r="I27" s="34">
        <f t="shared" si="1"/>
        <v>99.997089289672289</v>
      </c>
    </row>
    <row r="28" spans="1:9" s="24" customFormat="1" ht="12.75">
      <c r="A28" s="33"/>
      <c r="B28" s="33" t="s">
        <v>32</v>
      </c>
      <c r="C28" s="33">
        <v>345408220.10000014</v>
      </c>
      <c r="D28" s="33">
        <v>393152363.87</v>
      </c>
      <c r="E28" s="33">
        <v>393152363.87</v>
      </c>
      <c r="F28" s="33">
        <v>391932941.44999993</v>
      </c>
      <c r="G28" s="35"/>
      <c r="H28" s="34">
        <f t="shared" si="0"/>
        <v>99.689834646294202</v>
      </c>
      <c r="I28" s="34">
        <f t="shared" si="1"/>
        <v>99.689834646294202</v>
      </c>
    </row>
    <row r="29" spans="1:9" s="24" customFormat="1" ht="12.75">
      <c r="A29" s="33"/>
      <c r="B29" s="128" t="s">
        <v>442</v>
      </c>
      <c r="C29" s="49">
        <f>SUM(C30:C40)</f>
        <v>109655637945.75</v>
      </c>
      <c r="D29" s="49">
        <f>SUM(D30:D40)</f>
        <v>107532970391.07994</v>
      </c>
      <c r="E29" s="49">
        <f>SUM(E30:E40)</f>
        <v>107532970391.07994</v>
      </c>
      <c r="F29" s="49">
        <f>SUM(F30:F40)</f>
        <v>107215113782.48993</v>
      </c>
      <c r="G29" s="35"/>
      <c r="H29" s="29">
        <f t="shared" si="0"/>
        <v>99.704410091682561</v>
      </c>
      <c r="I29" s="29">
        <f t="shared" si="1"/>
        <v>99.704410091682561</v>
      </c>
    </row>
    <row r="30" spans="1:9" s="24" customFormat="1" ht="12.75">
      <c r="A30" s="33"/>
      <c r="B30" s="33" t="s">
        <v>462</v>
      </c>
      <c r="C30" s="33">
        <v>45672572182</v>
      </c>
      <c r="D30" s="33">
        <v>41403527245.10994</v>
      </c>
      <c r="E30" s="33">
        <v>41403527245.10994</v>
      </c>
      <c r="F30" s="33">
        <v>41372756062.749931</v>
      </c>
      <c r="G30" s="35"/>
      <c r="H30" s="34">
        <f t="shared" si="0"/>
        <v>99.92567980457838</v>
      </c>
      <c r="I30" s="34">
        <f t="shared" si="1"/>
        <v>99.92567980457838</v>
      </c>
    </row>
    <row r="31" spans="1:9" s="24" customFormat="1" ht="12.75">
      <c r="A31" s="33"/>
      <c r="B31" s="33" t="s">
        <v>339</v>
      </c>
      <c r="C31" s="33">
        <v>2593707</v>
      </c>
      <c r="D31" s="33">
        <v>2593707</v>
      </c>
      <c r="E31" s="33">
        <v>2593707</v>
      </c>
      <c r="F31" s="33">
        <v>2306326.6</v>
      </c>
      <c r="G31" s="35"/>
      <c r="H31" s="34">
        <f t="shared" si="0"/>
        <v>88.920090048721775</v>
      </c>
      <c r="I31" s="34">
        <f t="shared" si="1"/>
        <v>88.920090048721775</v>
      </c>
    </row>
    <row r="32" spans="1:9" s="24" customFormat="1" ht="12.75">
      <c r="A32" s="33"/>
      <c r="B32" s="33" t="s">
        <v>461</v>
      </c>
      <c r="C32" s="33">
        <v>922038868.75</v>
      </c>
      <c r="D32" s="33">
        <v>796802752.00999999</v>
      </c>
      <c r="E32" s="33">
        <v>796802752.00999999</v>
      </c>
      <c r="F32" s="33">
        <v>794977281.61000013</v>
      </c>
      <c r="G32" s="35"/>
      <c r="H32" s="34">
        <f t="shared" si="0"/>
        <v>99.770900590466709</v>
      </c>
      <c r="I32" s="34">
        <f t="shared" si="1"/>
        <v>99.770900590466709</v>
      </c>
    </row>
    <row r="33" spans="1:9" s="24" customFormat="1" ht="12.75">
      <c r="A33" s="33"/>
      <c r="B33" s="33" t="s">
        <v>460</v>
      </c>
      <c r="C33" s="33">
        <v>36538125.999999993</v>
      </c>
      <c r="D33" s="33">
        <v>36080932.829999968</v>
      </c>
      <c r="E33" s="33">
        <v>36080932.829999968</v>
      </c>
      <c r="F33" s="33">
        <v>36080932.829999968</v>
      </c>
      <c r="G33" s="35"/>
      <c r="H33" s="34">
        <f t="shared" si="0"/>
        <v>100</v>
      </c>
      <c r="I33" s="34">
        <f t="shared" si="1"/>
        <v>100</v>
      </c>
    </row>
    <row r="34" spans="1:9" s="24" customFormat="1" ht="12.75">
      <c r="A34" s="33"/>
      <c r="B34" s="33" t="s">
        <v>36</v>
      </c>
      <c r="C34" s="33">
        <v>141248613</v>
      </c>
      <c r="D34" s="33">
        <v>120724641.42</v>
      </c>
      <c r="E34" s="33">
        <v>120724641.42</v>
      </c>
      <c r="F34" s="33">
        <v>120249247.3</v>
      </c>
      <c r="G34" s="35"/>
      <c r="H34" s="34">
        <f t="shared" si="0"/>
        <v>99.606216167297518</v>
      </c>
      <c r="I34" s="34">
        <f t="shared" si="1"/>
        <v>99.606216167297518</v>
      </c>
    </row>
    <row r="35" spans="1:9" s="24" customFormat="1" ht="12.75">
      <c r="A35" s="33"/>
      <c r="B35" s="33" t="s">
        <v>337</v>
      </c>
      <c r="C35" s="33">
        <v>20649539</v>
      </c>
      <c r="D35" s="33">
        <v>20635000</v>
      </c>
      <c r="E35" s="33">
        <v>20635000</v>
      </c>
      <c r="F35" s="33">
        <v>20635000</v>
      </c>
      <c r="G35" s="35"/>
      <c r="H35" s="34">
        <f t="shared" si="0"/>
        <v>100</v>
      </c>
      <c r="I35" s="34">
        <f t="shared" si="1"/>
        <v>100</v>
      </c>
    </row>
    <row r="36" spans="1:9" s="24" customFormat="1" ht="25.5">
      <c r="A36" s="33"/>
      <c r="B36" s="33" t="s">
        <v>459</v>
      </c>
      <c r="C36" s="33">
        <v>26016817</v>
      </c>
      <c r="D36" s="33">
        <v>0</v>
      </c>
      <c r="E36" s="33">
        <v>0</v>
      </c>
      <c r="F36" s="33">
        <v>0</v>
      </c>
      <c r="G36" s="35"/>
      <c r="H36" s="34" t="str">
        <f t="shared" si="0"/>
        <v>n.a</v>
      </c>
      <c r="I36" s="34" t="str">
        <f t="shared" si="1"/>
        <v>n.a.</v>
      </c>
    </row>
    <row r="37" spans="1:9" s="24" customFormat="1" ht="25.5">
      <c r="A37" s="33"/>
      <c r="B37" s="33" t="s">
        <v>38</v>
      </c>
      <c r="C37" s="33">
        <v>33171560000</v>
      </c>
      <c r="D37" s="33">
        <v>33097357859.07</v>
      </c>
      <c r="E37" s="33">
        <v>33097357859.07</v>
      </c>
      <c r="F37" s="33">
        <v>32954843488.43</v>
      </c>
      <c r="G37" s="35"/>
      <c r="H37" s="34">
        <f t="shared" si="0"/>
        <v>99.569408617911947</v>
      </c>
      <c r="I37" s="34">
        <f t="shared" si="1"/>
        <v>99.569408617911947</v>
      </c>
    </row>
    <row r="38" spans="1:9" s="24" customFormat="1" ht="11.25" customHeight="1">
      <c r="A38" s="33"/>
      <c r="B38" s="33" t="s">
        <v>429</v>
      </c>
      <c r="C38" s="33">
        <v>29402702332</v>
      </c>
      <c r="D38" s="33">
        <v>32018440697.919998</v>
      </c>
      <c r="E38" s="33">
        <v>32018440697.919998</v>
      </c>
      <c r="F38" s="33">
        <v>31883719275.410004</v>
      </c>
      <c r="G38" s="35"/>
      <c r="H38" s="34">
        <f t="shared" si="0"/>
        <v>99.579238027919487</v>
      </c>
      <c r="I38" s="34">
        <f t="shared" si="1"/>
        <v>99.579238027919487</v>
      </c>
    </row>
    <row r="39" spans="1:9" s="24" customFormat="1" ht="12.75">
      <c r="A39" s="33"/>
      <c r="B39" s="33" t="s">
        <v>455</v>
      </c>
      <c r="C39" s="33">
        <v>61070031</v>
      </c>
      <c r="D39" s="33">
        <v>13312842</v>
      </c>
      <c r="E39" s="33">
        <v>13312842</v>
      </c>
      <c r="F39" s="33">
        <v>13312842</v>
      </c>
      <c r="G39" s="35"/>
      <c r="H39" s="34">
        <f t="shared" si="0"/>
        <v>100</v>
      </c>
      <c r="I39" s="34">
        <f t="shared" si="1"/>
        <v>100</v>
      </c>
    </row>
    <row r="40" spans="1:9" s="24" customFormat="1" ht="12.75">
      <c r="A40" s="33"/>
      <c r="B40" s="33" t="s">
        <v>458</v>
      </c>
      <c r="C40" s="33">
        <v>198647730</v>
      </c>
      <c r="D40" s="33">
        <v>23494713.720000003</v>
      </c>
      <c r="E40" s="33">
        <v>23494713.720000003</v>
      </c>
      <c r="F40" s="33">
        <v>16233325.560000002</v>
      </c>
      <c r="G40" s="32"/>
      <c r="H40" s="34">
        <f t="shared" si="0"/>
        <v>69.093523562201554</v>
      </c>
      <c r="I40" s="34">
        <f t="shared" si="1"/>
        <v>69.093523562201554</v>
      </c>
    </row>
    <row r="41" spans="1:9" s="24" customFormat="1" ht="12.75">
      <c r="A41" s="128"/>
      <c r="B41" s="128" t="s">
        <v>440</v>
      </c>
      <c r="C41" s="49">
        <f>SUM(C42:C52)</f>
        <v>135452362453.13</v>
      </c>
      <c r="D41" s="49">
        <f>SUM(D42:D52)</f>
        <v>143121566192.50998</v>
      </c>
      <c r="E41" s="49">
        <f>SUM(E42:E52)</f>
        <v>143121566192.50998</v>
      </c>
      <c r="F41" s="49">
        <f>SUM(F42:F52)</f>
        <v>142829537375.07996</v>
      </c>
      <c r="G41" s="35"/>
      <c r="H41" s="29">
        <f t="shared" si="0"/>
        <v>99.795957502982318</v>
      </c>
      <c r="I41" s="29">
        <f t="shared" si="1"/>
        <v>99.795957502982318</v>
      </c>
    </row>
    <row r="42" spans="1:9" s="24" customFormat="1" ht="12.75">
      <c r="A42" s="33"/>
      <c r="B42" s="33" t="s">
        <v>340</v>
      </c>
      <c r="C42" s="33">
        <v>51211093845</v>
      </c>
      <c r="D42" s="33">
        <v>53752965485.349976</v>
      </c>
      <c r="E42" s="33">
        <v>53752965485.349976</v>
      </c>
      <c r="F42" s="33">
        <v>53697598632.769981</v>
      </c>
      <c r="G42" s="35"/>
      <c r="H42" s="34">
        <f t="shared" si="0"/>
        <v>99.896997585007512</v>
      </c>
      <c r="I42" s="34">
        <f t="shared" si="1"/>
        <v>99.896997585007512</v>
      </c>
    </row>
    <row r="43" spans="1:9" s="24" customFormat="1" ht="12.75">
      <c r="A43" s="33"/>
      <c r="B43" s="33" t="s">
        <v>294</v>
      </c>
      <c r="C43" s="33">
        <v>0</v>
      </c>
      <c r="D43" s="33">
        <v>1937513273.4300001</v>
      </c>
      <c r="E43" s="33">
        <v>1937513273.4300001</v>
      </c>
      <c r="F43" s="33">
        <v>1927765837.4300001</v>
      </c>
      <c r="G43" s="35"/>
      <c r="H43" s="34">
        <f t="shared" ref="H43:H74" si="2">IFERROR(+F43/D43*100,"n.a")</f>
        <v>99.496909975602705</v>
      </c>
      <c r="I43" s="34">
        <f t="shared" ref="I43:I74" si="3">IFERROR(+F43/E43*100,"n.a.")</f>
        <v>99.496909975602705</v>
      </c>
    </row>
    <row r="44" spans="1:9" s="24" customFormat="1" ht="12.75">
      <c r="A44" s="33"/>
      <c r="B44" s="33" t="s">
        <v>339</v>
      </c>
      <c r="C44" s="33">
        <v>5453147671.0799952</v>
      </c>
      <c r="D44" s="33">
        <v>5769229097.4500008</v>
      </c>
      <c r="E44" s="33">
        <v>5769229097.4500008</v>
      </c>
      <c r="F44" s="33">
        <v>5761384041.210001</v>
      </c>
      <c r="G44" s="35"/>
      <c r="H44" s="34">
        <f t="shared" si="2"/>
        <v>99.864018985769405</v>
      </c>
      <c r="I44" s="34">
        <f t="shared" si="3"/>
        <v>99.864018985769405</v>
      </c>
    </row>
    <row r="45" spans="1:9" s="24" customFormat="1" ht="12.75">
      <c r="A45" s="33"/>
      <c r="B45" s="33" t="s">
        <v>457</v>
      </c>
      <c r="C45" s="33">
        <v>160000000</v>
      </c>
      <c r="D45" s="33">
        <v>214400000</v>
      </c>
      <c r="E45" s="33">
        <v>214400000</v>
      </c>
      <c r="F45" s="33">
        <v>214400000</v>
      </c>
      <c r="G45" s="35"/>
      <c r="H45" s="34">
        <f t="shared" si="2"/>
        <v>100</v>
      </c>
      <c r="I45" s="34">
        <f t="shared" si="3"/>
        <v>100</v>
      </c>
    </row>
    <row r="46" spans="1:9" s="24" customFormat="1" ht="12.75">
      <c r="A46" s="33"/>
      <c r="B46" s="33" t="s">
        <v>36</v>
      </c>
      <c r="C46" s="33">
        <v>3723701404.8000002</v>
      </c>
      <c r="D46" s="33">
        <v>3650815696.1799994</v>
      </c>
      <c r="E46" s="33">
        <v>3650815696.1799994</v>
      </c>
      <c r="F46" s="33">
        <v>3645758001.5499992</v>
      </c>
      <c r="G46" s="35"/>
      <c r="H46" s="34">
        <f t="shared" si="2"/>
        <v>99.861463983643645</v>
      </c>
      <c r="I46" s="34">
        <f t="shared" si="3"/>
        <v>99.861463983643645</v>
      </c>
    </row>
    <row r="47" spans="1:9" s="24" customFormat="1" ht="12.75">
      <c r="A47" s="33"/>
      <c r="B47" s="33" t="s">
        <v>337</v>
      </c>
      <c r="C47" s="33">
        <v>131979497</v>
      </c>
      <c r="D47" s="33">
        <v>125964497</v>
      </c>
      <c r="E47" s="33">
        <v>125964497</v>
      </c>
      <c r="F47" s="33">
        <v>124342792.87</v>
      </c>
      <c r="G47" s="35"/>
      <c r="H47" s="34">
        <f t="shared" si="2"/>
        <v>98.71257047134479</v>
      </c>
      <c r="I47" s="34">
        <f t="shared" si="3"/>
        <v>98.71257047134479</v>
      </c>
    </row>
    <row r="48" spans="1:9" s="24" customFormat="1" ht="12.75">
      <c r="A48" s="33"/>
      <c r="B48" s="33" t="s">
        <v>37</v>
      </c>
      <c r="C48" s="33">
        <v>8649900390</v>
      </c>
      <c r="D48" s="33">
        <v>8472897580.1500015</v>
      </c>
      <c r="E48" s="33">
        <v>8472897580.1500015</v>
      </c>
      <c r="F48" s="33">
        <v>8310978534.6900015</v>
      </c>
      <c r="G48" s="35"/>
      <c r="H48" s="34">
        <f t="shared" si="2"/>
        <v>98.088976717488734</v>
      </c>
      <c r="I48" s="34">
        <f t="shared" si="3"/>
        <v>98.088976717488734</v>
      </c>
    </row>
    <row r="49" spans="1:9" s="24" customFormat="1" ht="12.75">
      <c r="A49" s="33"/>
      <c r="B49" s="33" t="s">
        <v>456</v>
      </c>
      <c r="C49" s="33">
        <v>2099973808</v>
      </c>
      <c r="D49" s="33">
        <v>1470620012.26</v>
      </c>
      <c r="E49" s="33">
        <v>1470620012.26</v>
      </c>
      <c r="F49" s="33">
        <v>1470620012.26</v>
      </c>
      <c r="G49" s="35"/>
      <c r="H49" s="34">
        <f t="shared" si="2"/>
        <v>100</v>
      </c>
      <c r="I49" s="34">
        <f t="shared" si="3"/>
        <v>100</v>
      </c>
    </row>
    <row r="50" spans="1:9" s="24" customFormat="1" ht="12.75">
      <c r="A50" s="33"/>
      <c r="B50" s="33" t="s">
        <v>429</v>
      </c>
      <c r="C50" s="33">
        <v>62590423529.25</v>
      </c>
      <c r="D50" s="33">
        <v>66299577100.020004</v>
      </c>
      <c r="E50" s="33">
        <v>66299577100.020004</v>
      </c>
      <c r="F50" s="33">
        <v>66249258306.299995</v>
      </c>
      <c r="G50" s="35"/>
      <c r="H50" s="34">
        <f t="shared" si="2"/>
        <v>99.924103899419904</v>
      </c>
      <c r="I50" s="34">
        <f t="shared" si="3"/>
        <v>99.924103899419904</v>
      </c>
    </row>
    <row r="51" spans="1:9" s="24" customFormat="1" ht="12.75">
      <c r="A51" s="33"/>
      <c r="B51" s="33" t="s">
        <v>455</v>
      </c>
      <c r="C51" s="33">
        <v>444729114</v>
      </c>
      <c r="D51" s="33">
        <v>440170256.67000002</v>
      </c>
      <c r="E51" s="33">
        <v>440170256.67000002</v>
      </c>
      <c r="F51" s="33">
        <v>440018022</v>
      </c>
      <c r="G51" s="35"/>
      <c r="H51" s="34">
        <f t="shared" si="2"/>
        <v>99.965414594081921</v>
      </c>
      <c r="I51" s="34">
        <f t="shared" si="3"/>
        <v>99.965414594081921</v>
      </c>
    </row>
    <row r="52" spans="1:9" s="24" customFormat="1" ht="12.75">
      <c r="A52" s="33"/>
      <c r="B52" s="33" t="s">
        <v>39</v>
      </c>
      <c r="C52" s="33">
        <v>987413194</v>
      </c>
      <c r="D52" s="33">
        <v>987413194.00000024</v>
      </c>
      <c r="E52" s="33">
        <v>987413194.00000024</v>
      </c>
      <c r="F52" s="33">
        <v>987413194.00000024</v>
      </c>
      <c r="G52" s="35"/>
      <c r="H52" s="34">
        <f t="shared" si="2"/>
        <v>100</v>
      </c>
      <c r="I52" s="34">
        <f t="shared" si="3"/>
        <v>100</v>
      </c>
    </row>
    <row r="53" spans="1:9" s="24" customFormat="1" ht="12.75">
      <c r="A53" s="33"/>
      <c r="B53" s="128" t="s">
        <v>454</v>
      </c>
      <c r="C53" s="49">
        <f>SUM(C54:C55)</f>
        <v>1376214101</v>
      </c>
      <c r="D53" s="49">
        <f>SUM(D54:D55)</f>
        <v>1333721747.5</v>
      </c>
      <c r="E53" s="49">
        <f>SUM(E54:E55)</f>
        <v>1333721747.5</v>
      </c>
      <c r="F53" s="49">
        <f>SUM(F54:F55)</f>
        <v>1333721747.5</v>
      </c>
      <c r="G53" s="35"/>
      <c r="H53" s="29">
        <f t="shared" si="2"/>
        <v>100</v>
      </c>
      <c r="I53" s="29">
        <f t="shared" si="3"/>
        <v>100</v>
      </c>
    </row>
    <row r="54" spans="1:9" s="24" customFormat="1" ht="12.75">
      <c r="A54" s="33"/>
      <c r="B54" s="33" t="s">
        <v>36</v>
      </c>
      <c r="C54" s="33">
        <v>131514653</v>
      </c>
      <c r="D54" s="33">
        <v>89022299.5</v>
      </c>
      <c r="E54" s="33">
        <v>89022299.5</v>
      </c>
      <c r="F54" s="33">
        <v>89022299.5</v>
      </c>
      <c r="G54" s="35"/>
      <c r="H54" s="34">
        <f t="shared" si="2"/>
        <v>100</v>
      </c>
      <c r="I54" s="34">
        <f t="shared" si="3"/>
        <v>100</v>
      </c>
    </row>
    <row r="55" spans="1:9" s="24" customFormat="1" ht="12.75">
      <c r="A55" s="33"/>
      <c r="B55" s="33" t="s">
        <v>429</v>
      </c>
      <c r="C55" s="33">
        <v>1244699448</v>
      </c>
      <c r="D55" s="33">
        <v>1244699448</v>
      </c>
      <c r="E55" s="33">
        <v>1244699448</v>
      </c>
      <c r="F55" s="33">
        <v>1244699448</v>
      </c>
      <c r="G55" s="35"/>
      <c r="H55" s="34">
        <f t="shared" si="2"/>
        <v>100</v>
      </c>
      <c r="I55" s="34">
        <f t="shared" si="3"/>
        <v>100</v>
      </c>
    </row>
    <row r="56" spans="1:9" s="24" customFormat="1" ht="12.75">
      <c r="A56" s="159" t="s">
        <v>41</v>
      </c>
      <c r="B56" s="40"/>
      <c r="C56" s="49">
        <f>SUM(C57:C58)</f>
        <v>1132993114</v>
      </c>
      <c r="D56" s="49">
        <f>SUM(D57:D58)</f>
        <v>1081230805.2900002</v>
      </c>
      <c r="E56" s="49">
        <f>SUM(E57:E58)</f>
        <v>1081230805.2900002</v>
      </c>
      <c r="F56" s="49">
        <f>SUM(F57:F58)</f>
        <v>1071074966.6000003</v>
      </c>
      <c r="G56" s="35"/>
      <c r="H56" s="29">
        <f t="shared" si="2"/>
        <v>99.060715007349799</v>
      </c>
      <c r="I56" s="29">
        <f t="shared" si="3"/>
        <v>99.060715007349799</v>
      </c>
    </row>
    <row r="57" spans="1:9" s="24" customFormat="1" ht="12.75">
      <c r="A57" s="33"/>
      <c r="B57" s="33" t="s">
        <v>334</v>
      </c>
      <c r="C57" s="33">
        <v>831115872</v>
      </c>
      <c r="D57" s="33">
        <v>831115872.00000024</v>
      </c>
      <c r="E57" s="33">
        <v>831115872.00000024</v>
      </c>
      <c r="F57" s="33">
        <v>831089940.47000027</v>
      </c>
      <c r="G57" s="35"/>
      <c r="H57" s="34">
        <f t="shared" si="2"/>
        <v>99.996879913995912</v>
      </c>
      <c r="I57" s="34">
        <f t="shared" si="3"/>
        <v>99.996879913995912</v>
      </c>
    </row>
    <row r="58" spans="1:9" s="24" customFormat="1" ht="12.75">
      <c r="A58" s="33"/>
      <c r="B58" s="33" t="s">
        <v>332</v>
      </c>
      <c r="C58" s="33">
        <v>301877242</v>
      </c>
      <c r="D58" s="33">
        <v>250114933.28999999</v>
      </c>
      <c r="E58" s="33">
        <v>250114933.28999999</v>
      </c>
      <c r="F58" s="33">
        <v>239985026.13</v>
      </c>
      <c r="G58" s="35"/>
      <c r="H58" s="34">
        <f t="shared" si="2"/>
        <v>95.949899101684295</v>
      </c>
      <c r="I58" s="34">
        <f t="shared" si="3"/>
        <v>95.949899101684295</v>
      </c>
    </row>
    <row r="59" spans="1:9" s="24" customFormat="1" ht="12.75">
      <c r="A59" s="159" t="s">
        <v>217</v>
      </c>
      <c r="B59" s="40"/>
      <c r="C59" s="49">
        <f>SUM(C60:C60)</f>
        <v>639541505</v>
      </c>
      <c r="D59" s="49">
        <f>SUM(D60:D60)</f>
        <v>620358700.84000015</v>
      </c>
      <c r="E59" s="49">
        <f>SUM(E60:E60)</f>
        <v>620358700.84000015</v>
      </c>
      <c r="F59" s="49">
        <f>SUM(F60:F60)</f>
        <v>620358700.34000015</v>
      </c>
      <c r="G59" s="35"/>
      <c r="H59" s="29">
        <f t="shared" si="2"/>
        <v>99.999999919401475</v>
      </c>
      <c r="I59" s="29">
        <f t="shared" si="3"/>
        <v>99.999999919401475</v>
      </c>
    </row>
    <row r="60" spans="1:9" s="24" customFormat="1" ht="12.75">
      <c r="A60" s="33"/>
      <c r="B60" s="33" t="s">
        <v>330</v>
      </c>
      <c r="C60" s="33">
        <v>639541505</v>
      </c>
      <c r="D60" s="33">
        <v>620358700.84000015</v>
      </c>
      <c r="E60" s="33">
        <v>620358700.84000015</v>
      </c>
      <c r="F60" s="33">
        <v>620358700.34000015</v>
      </c>
      <c r="G60" s="35"/>
      <c r="H60" s="34">
        <f t="shared" si="2"/>
        <v>99.999999919401475</v>
      </c>
      <c r="I60" s="34">
        <f t="shared" si="3"/>
        <v>99.999999919401475</v>
      </c>
    </row>
    <row r="61" spans="1:9" s="24" customFormat="1" ht="12.75">
      <c r="A61" s="159" t="s">
        <v>329</v>
      </c>
      <c r="B61" s="40"/>
      <c r="C61" s="49">
        <f>SUM(C62:C62)</f>
        <v>20370109022</v>
      </c>
      <c r="D61" s="49">
        <f>SUM(D62:D62)</f>
        <v>20221107386.639999</v>
      </c>
      <c r="E61" s="49">
        <f>SUM(E62:E62)</f>
        <v>20221107386.639999</v>
      </c>
      <c r="F61" s="49">
        <f>SUM(F62:F62)</f>
        <v>20174442158.68</v>
      </c>
      <c r="G61" s="35"/>
      <c r="H61" s="29">
        <f t="shared" si="2"/>
        <v>99.769225161274647</v>
      </c>
      <c r="I61" s="29">
        <f t="shared" si="3"/>
        <v>99.769225161274647</v>
      </c>
    </row>
    <row r="62" spans="1:9" s="24" customFormat="1" ht="12.75">
      <c r="A62" s="33"/>
      <c r="B62" s="33" t="s">
        <v>326</v>
      </c>
      <c r="C62" s="33">
        <v>20370109022</v>
      </c>
      <c r="D62" s="33">
        <v>20221107386.639999</v>
      </c>
      <c r="E62" s="33">
        <v>20221107386.639999</v>
      </c>
      <c r="F62" s="33">
        <v>20174442158.68</v>
      </c>
      <c r="G62" s="35"/>
      <c r="H62" s="34">
        <f t="shared" si="2"/>
        <v>99.769225161274647</v>
      </c>
      <c r="I62" s="34">
        <f t="shared" si="3"/>
        <v>99.769225161274647</v>
      </c>
    </row>
    <row r="63" spans="1:9" s="24" customFormat="1" ht="12.75">
      <c r="A63" s="159" t="s">
        <v>52</v>
      </c>
      <c r="B63" s="40"/>
      <c r="C63" s="49">
        <f>SUM(C64)</f>
        <v>250672.2</v>
      </c>
      <c r="D63" s="49">
        <f>SUM(D64)</f>
        <v>164516.25999999998</v>
      </c>
      <c r="E63" s="49">
        <f>SUM(E64)</f>
        <v>164516.25999999998</v>
      </c>
      <c r="F63" s="49">
        <f>SUM(F64)</f>
        <v>100779.29999999999</v>
      </c>
      <c r="G63" s="35"/>
      <c r="H63" s="29">
        <f t="shared" si="2"/>
        <v>61.257957116214534</v>
      </c>
      <c r="I63" s="29">
        <f t="shared" si="3"/>
        <v>61.257957116214534</v>
      </c>
    </row>
    <row r="64" spans="1:9" s="24" customFormat="1" ht="12.75">
      <c r="A64" s="33"/>
      <c r="B64" s="33" t="s">
        <v>55</v>
      </c>
      <c r="C64" s="33">
        <v>250672.2</v>
      </c>
      <c r="D64" s="33">
        <v>164516.25999999998</v>
      </c>
      <c r="E64" s="33">
        <v>164516.25999999998</v>
      </c>
      <c r="F64" s="33">
        <v>100779.29999999999</v>
      </c>
      <c r="G64" s="35"/>
      <c r="H64" s="34">
        <f t="shared" si="2"/>
        <v>61.257957116214534</v>
      </c>
      <c r="I64" s="34">
        <f t="shared" si="3"/>
        <v>61.257957116214534</v>
      </c>
    </row>
    <row r="65" spans="1:9" s="24" customFormat="1" ht="12.75">
      <c r="A65" s="159" t="s">
        <v>60</v>
      </c>
      <c r="B65" s="40"/>
      <c r="C65" s="49">
        <f>SUM(C66)</f>
        <v>5819268050.3699999</v>
      </c>
      <c r="D65" s="49">
        <f>SUM(D66)</f>
        <v>5835342975.6100006</v>
      </c>
      <c r="E65" s="49">
        <f>SUM(E66)</f>
        <v>5835342975.6100006</v>
      </c>
      <c r="F65" s="49">
        <f>SUM(F66)</f>
        <v>5835342975.6100006</v>
      </c>
      <c r="G65" s="35"/>
      <c r="H65" s="29">
        <f t="shared" si="2"/>
        <v>100</v>
      </c>
      <c r="I65" s="29">
        <f t="shared" si="3"/>
        <v>100</v>
      </c>
    </row>
    <row r="66" spans="1:9" s="24" customFormat="1" ht="12.75">
      <c r="A66" s="33"/>
      <c r="B66" s="33" t="s">
        <v>453</v>
      </c>
      <c r="C66" s="33">
        <v>5819268050.3699999</v>
      </c>
      <c r="D66" s="33">
        <v>5835342975.6100006</v>
      </c>
      <c r="E66" s="33">
        <v>5835342975.6100006</v>
      </c>
      <c r="F66" s="33">
        <v>5835342975.6100006</v>
      </c>
      <c r="G66" s="35"/>
      <c r="H66" s="34">
        <f t="shared" si="2"/>
        <v>100</v>
      </c>
      <c r="I66" s="34">
        <f t="shared" si="3"/>
        <v>100</v>
      </c>
    </row>
    <row r="67" spans="1:9" s="24" customFormat="1" ht="11.25" customHeight="1">
      <c r="A67" s="159" t="s">
        <v>62</v>
      </c>
      <c r="B67" s="159"/>
      <c r="C67" s="49">
        <f>SUM(C68:C69)</f>
        <v>111155257</v>
      </c>
      <c r="D67" s="49">
        <f>SUM(D68:D69)</f>
        <v>426557757</v>
      </c>
      <c r="E67" s="49">
        <f>SUM(E68:E69)</f>
        <v>426557757</v>
      </c>
      <c r="F67" s="49">
        <f>SUM(F68:F69)</f>
        <v>422569026.91000003</v>
      </c>
      <c r="G67" s="35"/>
      <c r="H67" s="29">
        <f t="shared" si="2"/>
        <v>99.064902694994245</v>
      </c>
      <c r="I67" s="29">
        <f t="shared" si="3"/>
        <v>99.064902694994245</v>
      </c>
    </row>
    <row r="68" spans="1:9" s="24" customFormat="1" ht="12.75">
      <c r="A68" s="33"/>
      <c r="B68" s="33" t="s">
        <v>452</v>
      </c>
      <c r="C68" s="33">
        <v>111155257</v>
      </c>
      <c r="D68" s="33">
        <v>138557757</v>
      </c>
      <c r="E68" s="33">
        <v>138557757</v>
      </c>
      <c r="F68" s="33">
        <v>134569026.91000003</v>
      </c>
      <c r="G68" s="35"/>
      <c r="H68" s="34">
        <f t="shared" si="2"/>
        <v>97.121250966844116</v>
      </c>
      <c r="I68" s="34">
        <f t="shared" si="3"/>
        <v>97.121250966844116</v>
      </c>
    </row>
    <row r="69" spans="1:9" s="24" customFormat="1" ht="12.75">
      <c r="A69" s="33"/>
      <c r="B69" s="33" t="s">
        <v>30</v>
      </c>
      <c r="C69" s="33">
        <v>0</v>
      </c>
      <c r="D69" s="33">
        <v>288000000</v>
      </c>
      <c r="E69" s="33">
        <v>288000000</v>
      </c>
      <c r="F69" s="33">
        <v>288000000</v>
      </c>
      <c r="G69" s="35"/>
      <c r="H69" s="34">
        <f t="shared" si="2"/>
        <v>100</v>
      </c>
      <c r="I69" s="34">
        <f t="shared" si="3"/>
        <v>100</v>
      </c>
    </row>
    <row r="70" spans="1:9" s="24" customFormat="1" ht="12.75">
      <c r="A70" s="159" t="s">
        <v>451</v>
      </c>
      <c r="B70" s="40"/>
      <c r="C70" s="49">
        <f>SUM(C71)</f>
        <v>1123959556</v>
      </c>
      <c r="D70" s="49">
        <f>SUM(D71)</f>
        <v>1430602363.8300002</v>
      </c>
      <c r="E70" s="49">
        <f>SUM(E71)</f>
        <v>1430602363.8300002</v>
      </c>
      <c r="F70" s="49">
        <f>SUM(F71)</f>
        <v>1426962325.0900002</v>
      </c>
      <c r="G70" s="35"/>
      <c r="H70" s="29">
        <f t="shared" si="2"/>
        <v>99.745559015416774</v>
      </c>
      <c r="I70" s="29">
        <f t="shared" si="3"/>
        <v>99.745559015416774</v>
      </c>
    </row>
    <row r="71" spans="1:9" s="24" customFormat="1" ht="12.75">
      <c r="A71" s="33"/>
      <c r="B71" s="37" t="s">
        <v>450</v>
      </c>
      <c r="C71" s="33">
        <v>1123959556</v>
      </c>
      <c r="D71" s="33">
        <v>1430602363.8300002</v>
      </c>
      <c r="E71" s="33">
        <v>1430602363.8300002</v>
      </c>
      <c r="F71" s="33">
        <v>1426962325.0900002</v>
      </c>
      <c r="G71" s="35"/>
      <c r="H71" s="34">
        <f t="shared" si="2"/>
        <v>99.745559015416774</v>
      </c>
      <c r="I71" s="34">
        <f t="shared" si="3"/>
        <v>99.745559015416774</v>
      </c>
    </row>
    <row r="72" spans="1:9" s="24" customFormat="1" ht="12.75">
      <c r="A72" s="159" t="s">
        <v>66</v>
      </c>
      <c r="B72" s="40"/>
      <c r="C72" s="49">
        <f>SUM(C73+C80+C83)</f>
        <v>104548093782.28998</v>
      </c>
      <c r="D72" s="49">
        <f>SUM(D73+D80+D83)</f>
        <v>106380396584.18001</v>
      </c>
      <c r="E72" s="49">
        <f>SUM(E73+E80+E83)</f>
        <v>106380396584.18001</v>
      </c>
      <c r="F72" s="49">
        <f>SUM(F73+F80+F83)</f>
        <v>106380386187.98</v>
      </c>
      <c r="G72" s="35"/>
      <c r="H72" s="29">
        <f t="shared" si="2"/>
        <v>99.999990227334791</v>
      </c>
      <c r="I72" s="29">
        <f t="shared" si="3"/>
        <v>99.999990227334791</v>
      </c>
    </row>
    <row r="73" spans="1:9" s="24" customFormat="1" ht="12.75">
      <c r="A73" s="33"/>
      <c r="B73" s="49" t="s">
        <v>449</v>
      </c>
      <c r="C73" s="49">
        <f>SUM(C74:C79)</f>
        <v>98335294863.059982</v>
      </c>
      <c r="D73" s="49">
        <f>SUM(D74:D79)</f>
        <v>100156214589.83</v>
      </c>
      <c r="E73" s="49">
        <f>SUM(E74:E79)</f>
        <v>100156214589.83</v>
      </c>
      <c r="F73" s="49">
        <f>SUM(F74:F79)</f>
        <v>100156204193.62999</v>
      </c>
      <c r="G73" s="35"/>
      <c r="H73" s="29">
        <f t="shared" si="2"/>
        <v>99.999989620015043</v>
      </c>
      <c r="I73" s="29">
        <f t="shared" si="3"/>
        <v>99.999989620015043</v>
      </c>
    </row>
    <row r="74" spans="1:9" s="24" customFormat="1" ht="12.75">
      <c r="A74" s="33"/>
      <c r="B74" s="33" t="s">
        <v>448</v>
      </c>
      <c r="C74" s="33">
        <v>80147492.480000004</v>
      </c>
      <c r="D74" s="33">
        <v>80067344.99000001</v>
      </c>
      <c r="E74" s="33">
        <v>80067344.99000001</v>
      </c>
      <c r="F74" s="33">
        <v>80067344.99000001</v>
      </c>
      <c r="G74" s="35"/>
      <c r="H74" s="34">
        <f t="shared" si="2"/>
        <v>100</v>
      </c>
      <c r="I74" s="34">
        <f t="shared" si="3"/>
        <v>100</v>
      </c>
    </row>
    <row r="75" spans="1:9" s="24" customFormat="1" ht="12.75">
      <c r="A75" s="33"/>
      <c r="B75" s="33" t="s">
        <v>447</v>
      </c>
      <c r="C75" s="33">
        <v>89192745414.719986</v>
      </c>
      <c r="D75" s="33">
        <v>91049443814.669998</v>
      </c>
      <c r="E75" s="33">
        <v>91049443814.669998</v>
      </c>
      <c r="F75" s="33">
        <v>91049433418.469986</v>
      </c>
      <c r="G75" s="35"/>
      <c r="H75" s="34">
        <f t="shared" ref="H75:H96" si="4">IFERROR(+F75/D75*100,"n.a")</f>
        <v>99.999988581808324</v>
      </c>
      <c r="I75" s="34">
        <f t="shared" ref="I75:I96" si="5">IFERROR(+F75/E75*100,"n.a.")</f>
        <v>99.999988581808324</v>
      </c>
    </row>
    <row r="76" spans="1:9" s="24" customFormat="1" ht="12.75">
      <c r="A76" s="33"/>
      <c r="B76" s="33" t="s">
        <v>446</v>
      </c>
      <c r="C76" s="33">
        <v>2579905776.4800005</v>
      </c>
      <c r="D76" s="33">
        <v>2577325870.8000002</v>
      </c>
      <c r="E76" s="33">
        <v>2577325870.8000002</v>
      </c>
      <c r="F76" s="33">
        <v>2577325870.8000002</v>
      </c>
      <c r="G76" s="35"/>
      <c r="H76" s="34">
        <f t="shared" si="4"/>
        <v>100</v>
      </c>
      <c r="I76" s="34">
        <f t="shared" si="5"/>
        <v>100</v>
      </c>
    </row>
    <row r="77" spans="1:9" s="24" customFormat="1" ht="12.75">
      <c r="A77" s="33"/>
      <c r="B77" s="33" t="s">
        <v>445</v>
      </c>
      <c r="C77" s="33">
        <v>3583057807.9199996</v>
      </c>
      <c r="D77" s="33">
        <v>3579474749.9999995</v>
      </c>
      <c r="E77" s="33">
        <v>3579474749.9999995</v>
      </c>
      <c r="F77" s="33">
        <v>3579474749.9999995</v>
      </c>
      <c r="G77" s="35"/>
      <c r="H77" s="34">
        <f t="shared" si="4"/>
        <v>100</v>
      </c>
      <c r="I77" s="34">
        <f t="shared" si="5"/>
        <v>100</v>
      </c>
    </row>
    <row r="78" spans="1:9" s="24" customFormat="1" ht="12.75">
      <c r="A78" s="33"/>
      <c r="B78" s="33" t="s">
        <v>444</v>
      </c>
      <c r="C78" s="33">
        <v>2578034394.2400002</v>
      </c>
      <c r="D78" s="33">
        <v>2575456359.8400002</v>
      </c>
      <c r="E78" s="33">
        <v>2575456359.8400002</v>
      </c>
      <c r="F78" s="33">
        <v>2575456359.8400002</v>
      </c>
      <c r="G78" s="35"/>
      <c r="H78" s="34">
        <f t="shared" si="4"/>
        <v>100</v>
      </c>
      <c r="I78" s="34">
        <f t="shared" si="5"/>
        <v>100</v>
      </c>
    </row>
    <row r="79" spans="1:9" s="24" customFormat="1" ht="12.75">
      <c r="A79" s="33"/>
      <c r="B79" s="33" t="s">
        <v>443</v>
      </c>
      <c r="C79" s="33">
        <v>321403977.21999979</v>
      </c>
      <c r="D79" s="33">
        <v>294446449.53000009</v>
      </c>
      <c r="E79" s="33">
        <v>294446449.53000009</v>
      </c>
      <c r="F79" s="33">
        <v>294446449.53000009</v>
      </c>
      <c r="G79" s="35"/>
      <c r="H79" s="34">
        <f t="shared" si="4"/>
        <v>100</v>
      </c>
      <c r="I79" s="34">
        <f t="shared" si="5"/>
        <v>100</v>
      </c>
    </row>
    <row r="80" spans="1:9" s="24" customFormat="1" ht="12.75">
      <c r="A80" s="33"/>
      <c r="B80" s="128" t="s">
        <v>442</v>
      </c>
      <c r="C80" s="49">
        <f>SUM(C81:C82)</f>
        <v>1604318105.23</v>
      </c>
      <c r="D80" s="49">
        <f>SUM(D81:D82)</f>
        <v>1620309661.3500004</v>
      </c>
      <c r="E80" s="49">
        <f>SUM(E81:E82)</f>
        <v>1620309661.3500004</v>
      </c>
      <c r="F80" s="49">
        <f>SUM(F81:F82)</f>
        <v>1620309661.3500004</v>
      </c>
      <c r="G80" s="35"/>
      <c r="H80" s="29">
        <f t="shared" si="4"/>
        <v>100</v>
      </c>
      <c r="I80" s="29">
        <f t="shared" si="5"/>
        <v>100</v>
      </c>
    </row>
    <row r="81" spans="1:9" s="24" customFormat="1" ht="12.75">
      <c r="A81" s="33"/>
      <c r="B81" s="33" t="s">
        <v>439</v>
      </c>
      <c r="C81" s="33">
        <v>695397361</v>
      </c>
      <c r="D81" s="33">
        <v>694701964</v>
      </c>
      <c r="E81" s="33">
        <v>694701964</v>
      </c>
      <c r="F81" s="33">
        <v>694701964</v>
      </c>
      <c r="G81" s="35"/>
      <c r="H81" s="34">
        <f t="shared" si="4"/>
        <v>100</v>
      </c>
      <c r="I81" s="34">
        <f t="shared" si="5"/>
        <v>100</v>
      </c>
    </row>
    <row r="82" spans="1:9" s="24" customFormat="1" ht="12.75">
      <c r="A82" s="33"/>
      <c r="B82" s="33" t="s">
        <v>441</v>
      </c>
      <c r="C82" s="33">
        <v>908920744.2299999</v>
      </c>
      <c r="D82" s="33">
        <v>925607697.35000038</v>
      </c>
      <c r="E82" s="33">
        <v>925607697.35000038</v>
      </c>
      <c r="F82" s="33">
        <v>925607697.35000038</v>
      </c>
      <c r="G82" s="35"/>
      <c r="H82" s="34">
        <f t="shared" si="4"/>
        <v>100</v>
      </c>
      <c r="I82" s="34">
        <f t="shared" si="5"/>
        <v>100</v>
      </c>
    </row>
    <row r="83" spans="1:9" s="24" customFormat="1" ht="12.75">
      <c r="A83" s="33"/>
      <c r="B83" s="128" t="s">
        <v>440</v>
      </c>
      <c r="C83" s="49">
        <f>SUM(C84)</f>
        <v>4608480814</v>
      </c>
      <c r="D83" s="49">
        <f>SUM(D84)</f>
        <v>4603872333</v>
      </c>
      <c r="E83" s="49">
        <f>SUM(E84)</f>
        <v>4603872333</v>
      </c>
      <c r="F83" s="49">
        <f>SUM(F84)</f>
        <v>4603872333</v>
      </c>
      <c r="G83" s="35"/>
      <c r="H83" s="29">
        <f t="shared" si="4"/>
        <v>100</v>
      </c>
      <c r="I83" s="29">
        <f t="shared" si="5"/>
        <v>100</v>
      </c>
    </row>
    <row r="84" spans="1:9" s="24" customFormat="1" ht="12.75">
      <c r="A84" s="33"/>
      <c r="B84" s="33" t="s">
        <v>439</v>
      </c>
      <c r="C84" s="33">
        <v>4608480814</v>
      </c>
      <c r="D84" s="33">
        <v>4603872333</v>
      </c>
      <c r="E84" s="33">
        <v>4603872333</v>
      </c>
      <c r="F84" s="33">
        <v>4603872333</v>
      </c>
      <c r="G84" s="35"/>
      <c r="H84" s="34">
        <f t="shared" si="4"/>
        <v>100</v>
      </c>
      <c r="I84" s="34">
        <f t="shared" si="5"/>
        <v>100</v>
      </c>
    </row>
    <row r="85" spans="1:9" s="24" customFormat="1" ht="12.75">
      <c r="A85" s="159" t="s">
        <v>71</v>
      </c>
      <c r="B85" s="40"/>
      <c r="C85" s="49">
        <f>SUM(C86)</f>
        <v>40681358</v>
      </c>
      <c r="D85" s="49">
        <f>SUM(D86)</f>
        <v>39497268.980000004</v>
      </c>
      <c r="E85" s="49">
        <f>SUM(E86)</f>
        <v>1392068</v>
      </c>
      <c r="F85" s="49">
        <f>SUM(F86)</f>
        <v>1392068</v>
      </c>
      <c r="G85" s="35"/>
      <c r="H85" s="29">
        <f t="shared" si="4"/>
        <v>3.524466465529283</v>
      </c>
      <c r="I85" s="29">
        <f t="shared" si="5"/>
        <v>100</v>
      </c>
    </row>
    <row r="86" spans="1:9" s="24" customFormat="1" ht="12.75">
      <c r="A86" s="33"/>
      <c r="B86" s="33" t="s">
        <v>400</v>
      </c>
      <c r="C86" s="33">
        <v>40681358</v>
      </c>
      <c r="D86" s="33">
        <v>39497268.980000004</v>
      </c>
      <c r="E86" s="33">
        <v>1392068</v>
      </c>
      <c r="F86" s="33">
        <v>1392068</v>
      </c>
      <c r="G86" s="35"/>
      <c r="H86" s="34">
        <f t="shared" si="4"/>
        <v>3.524466465529283</v>
      </c>
      <c r="I86" s="34">
        <f t="shared" si="5"/>
        <v>100</v>
      </c>
    </row>
    <row r="87" spans="1:9" s="24" customFormat="1" ht="12.75">
      <c r="A87" s="159" t="s">
        <v>73</v>
      </c>
      <c r="B87" s="40"/>
      <c r="C87" s="49">
        <f>SUM(C88)</f>
        <v>203901542.30000001</v>
      </c>
      <c r="D87" s="49">
        <f>SUM(D88)</f>
        <v>200912123.37999988</v>
      </c>
      <c r="E87" s="49">
        <f>SUM(E88)</f>
        <v>200912123.37999988</v>
      </c>
      <c r="F87" s="49">
        <f>SUM(F88)</f>
        <v>200210879.47999996</v>
      </c>
      <c r="G87" s="35"/>
      <c r="H87" s="29">
        <f t="shared" si="4"/>
        <v>99.650969842833419</v>
      </c>
      <c r="I87" s="29">
        <f t="shared" si="5"/>
        <v>99.650969842833419</v>
      </c>
    </row>
    <row r="88" spans="1:9" s="24" customFormat="1" ht="12.75">
      <c r="A88" s="33"/>
      <c r="B88" s="33" t="s">
        <v>77</v>
      </c>
      <c r="C88" s="33">
        <v>203901542.30000001</v>
      </c>
      <c r="D88" s="33">
        <v>200912123.37999988</v>
      </c>
      <c r="E88" s="33">
        <v>200912123.37999988</v>
      </c>
      <c r="F88" s="33">
        <v>200210879.47999996</v>
      </c>
      <c r="G88" s="35"/>
      <c r="H88" s="34">
        <f t="shared" si="4"/>
        <v>99.650969842833419</v>
      </c>
      <c r="I88" s="34">
        <f t="shared" si="5"/>
        <v>99.650969842833419</v>
      </c>
    </row>
    <row r="89" spans="1:9" s="24" customFormat="1" ht="12.75">
      <c r="A89" s="159" t="s">
        <v>79</v>
      </c>
      <c r="B89" s="33"/>
      <c r="C89" s="49">
        <f>SUM(C90)</f>
        <v>12174892</v>
      </c>
      <c r="D89" s="49">
        <f>SUM(D90)</f>
        <v>20921265</v>
      </c>
      <c r="E89" s="49">
        <f>SUM(E90)</f>
        <v>20921265</v>
      </c>
      <c r="F89" s="49">
        <f>SUM(F90)</f>
        <v>20291749</v>
      </c>
      <c r="G89" s="35"/>
      <c r="H89" s="29">
        <f t="shared" si="4"/>
        <v>96.991023248355205</v>
      </c>
      <c r="I89" s="29">
        <f t="shared" si="5"/>
        <v>96.991023248355205</v>
      </c>
    </row>
    <row r="90" spans="1:9" s="24" customFormat="1" ht="12.75">
      <c r="A90" s="33"/>
      <c r="B90" s="33" t="s">
        <v>293</v>
      </c>
      <c r="C90" s="33">
        <v>12174892</v>
      </c>
      <c r="D90" s="33">
        <v>20921265</v>
      </c>
      <c r="E90" s="33">
        <v>20921265</v>
      </c>
      <c r="F90" s="33">
        <v>20291749</v>
      </c>
      <c r="G90" s="35"/>
      <c r="H90" s="34">
        <f t="shared" si="4"/>
        <v>96.991023248355205</v>
      </c>
      <c r="I90" s="34">
        <f t="shared" si="5"/>
        <v>96.991023248355205</v>
      </c>
    </row>
    <row r="91" spans="1:9" s="24" customFormat="1" ht="12.75">
      <c r="A91" s="159" t="s">
        <v>540</v>
      </c>
      <c r="B91" s="40"/>
      <c r="C91" s="49">
        <f>SUM(C92:C93)</f>
        <v>44307844166.414192</v>
      </c>
      <c r="D91" s="49">
        <f>SUM(D92:D93)</f>
        <v>47607598015.266861</v>
      </c>
      <c r="E91" s="49">
        <f>SUM(E92:E93)</f>
        <v>47607598015.266861</v>
      </c>
      <c r="F91" s="49">
        <f>SUM(F92:F93)</f>
        <v>48907360747.134399</v>
      </c>
      <c r="G91" s="35"/>
      <c r="H91" s="29">
        <f t="shared" si="4"/>
        <v>102.73015818073983</v>
      </c>
      <c r="I91" s="29">
        <f t="shared" si="5"/>
        <v>102.73015818073983</v>
      </c>
    </row>
    <row r="92" spans="1:9" s="24" customFormat="1" ht="12.75">
      <c r="A92" s="33"/>
      <c r="B92" s="33" t="s">
        <v>43</v>
      </c>
      <c r="C92" s="33">
        <v>359209582.54070336</v>
      </c>
      <c r="D92" s="33">
        <v>341436207.66957963</v>
      </c>
      <c r="E92" s="33">
        <v>341436207.66957963</v>
      </c>
      <c r="F92" s="33">
        <v>312260020.21372998</v>
      </c>
      <c r="G92" s="35"/>
      <c r="H92" s="34">
        <f t="shared" si="4"/>
        <v>91.454864246827469</v>
      </c>
      <c r="I92" s="34">
        <f t="shared" si="5"/>
        <v>91.454864246827469</v>
      </c>
    </row>
    <row r="93" spans="1:9" s="24" customFormat="1" ht="12.75">
      <c r="A93" s="33"/>
      <c r="B93" s="33" t="s">
        <v>283</v>
      </c>
      <c r="C93" s="33">
        <v>43948634583.873489</v>
      </c>
      <c r="D93" s="33">
        <v>47266161807.597282</v>
      </c>
      <c r="E93" s="33">
        <v>47266161807.597282</v>
      </c>
      <c r="F93" s="33">
        <v>48595100726.92067</v>
      </c>
      <c r="G93" s="35"/>
      <c r="H93" s="34">
        <f t="shared" si="4"/>
        <v>102.81160743436921</v>
      </c>
      <c r="I93" s="34">
        <f t="shared" si="5"/>
        <v>102.81160743436921</v>
      </c>
    </row>
    <row r="94" spans="1:9" s="24" customFormat="1" ht="12.75">
      <c r="A94" s="159" t="s">
        <v>544</v>
      </c>
      <c r="B94" s="40"/>
      <c r="C94" s="49">
        <f>SUM(C95,C96)</f>
        <v>2387423962.1799922</v>
      </c>
      <c r="D94" s="49">
        <f>SUM(D95,D96)</f>
        <v>2312039636.5599971</v>
      </c>
      <c r="E94" s="49">
        <f>SUM(E95,E96)</f>
        <v>2312039636.5599971</v>
      </c>
      <c r="F94" s="49">
        <f>SUM(F95,F96)</f>
        <v>1788379068.0099978</v>
      </c>
      <c r="G94" s="35"/>
      <c r="H94" s="29">
        <f t="shared" si="4"/>
        <v>77.350709725325657</v>
      </c>
      <c r="I94" s="29">
        <f t="shared" si="5"/>
        <v>77.350709725325657</v>
      </c>
    </row>
    <row r="95" spans="1:9" s="24" customFormat="1" ht="12.75">
      <c r="A95" s="33"/>
      <c r="B95" s="33" t="s">
        <v>438</v>
      </c>
      <c r="C95" s="33">
        <v>384543494.09999979</v>
      </c>
      <c r="D95" s="33">
        <v>392401455.12999988</v>
      </c>
      <c r="E95" s="33">
        <v>392401455.12999988</v>
      </c>
      <c r="F95" s="33">
        <v>248195259.78999978</v>
      </c>
      <c r="G95" s="35"/>
      <c r="H95" s="34">
        <f t="shared" si="4"/>
        <v>63.250341339273177</v>
      </c>
      <c r="I95" s="34">
        <f t="shared" si="5"/>
        <v>63.250341339273177</v>
      </c>
    </row>
    <row r="96" spans="1:9" s="24" customFormat="1" ht="12.75">
      <c r="A96" s="33"/>
      <c r="B96" s="33" t="s">
        <v>437</v>
      </c>
      <c r="C96" s="33">
        <v>2002880468.0799925</v>
      </c>
      <c r="D96" s="33">
        <v>1919638181.4299972</v>
      </c>
      <c r="E96" s="33">
        <v>1919638181.4299972</v>
      </c>
      <c r="F96" s="33">
        <v>1540183808.2199981</v>
      </c>
      <c r="G96" s="35"/>
      <c r="H96" s="34">
        <f t="shared" si="4"/>
        <v>80.233026365034476</v>
      </c>
      <c r="I96" s="34">
        <f t="shared" si="5"/>
        <v>80.233026365034476</v>
      </c>
    </row>
    <row r="97" spans="1:9" ht="5.25" customHeight="1" thickBot="1">
      <c r="A97" s="50"/>
      <c r="B97" s="51"/>
      <c r="C97" s="52"/>
      <c r="D97" s="52"/>
      <c r="E97" s="52"/>
      <c r="F97" s="52"/>
      <c r="G97" s="53"/>
      <c r="H97" s="54"/>
      <c r="I97" s="54"/>
    </row>
    <row r="98" spans="1:9" s="55" customFormat="1" ht="10.5" customHeight="1">
      <c r="A98" s="181" t="s">
        <v>81</v>
      </c>
      <c r="B98" s="181"/>
      <c r="C98" s="181"/>
      <c r="D98" s="181"/>
      <c r="E98" s="181"/>
      <c r="F98" s="181"/>
      <c r="G98" s="181"/>
      <c r="H98" s="158"/>
      <c r="I98" s="158"/>
    </row>
    <row r="99" spans="1:9" s="55" customFormat="1" ht="10.5" customHeight="1">
      <c r="A99" s="180" t="s">
        <v>82</v>
      </c>
      <c r="B99" s="180"/>
      <c r="C99" s="180"/>
      <c r="D99" s="180"/>
      <c r="E99" s="180"/>
      <c r="F99" s="180"/>
      <c r="G99" s="180"/>
      <c r="H99" s="158"/>
      <c r="I99" s="158"/>
    </row>
    <row r="100" spans="1:9" s="55" customFormat="1" ht="10.9" customHeight="1">
      <c r="A100" s="181" t="s">
        <v>83</v>
      </c>
      <c r="B100" s="181"/>
      <c r="C100" s="181"/>
      <c r="D100" s="181"/>
      <c r="E100" s="181"/>
      <c r="F100" s="181"/>
      <c r="G100" s="181"/>
      <c r="H100" s="181"/>
      <c r="I100" s="181"/>
    </row>
    <row r="101" spans="1:9">
      <c r="A101" s="55" t="s">
        <v>168</v>
      </c>
      <c r="C101" s="56"/>
      <c r="D101" s="56"/>
      <c r="E101" s="56"/>
      <c r="F101" s="56"/>
      <c r="G101" s="123"/>
      <c r="H101" s="56"/>
      <c r="I101" s="56"/>
    </row>
  </sheetData>
  <mergeCells count="12">
    <mergeCell ref="A1:C1"/>
    <mergeCell ref="A99:G99"/>
    <mergeCell ref="A98:G98"/>
    <mergeCell ref="C6:C7"/>
    <mergeCell ref="A100:I100"/>
    <mergeCell ref="A3:I3"/>
    <mergeCell ref="A5:A8"/>
    <mergeCell ref="B5:B8"/>
    <mergeCell ref="E5:F5"/>
    <mergeCell ref="H5:I6"/>
    <mergeCell ref="D6:D7"/>
    <mergeCell ref="E6:E7"/>
  </mergeCells>
  <pageMargins left="0" right="0" top="0" bottom="0.39370078740157483" header="0.31496062992125984" footer="0.31496062992125984"/>
  <pageSetup scale="80" fitToHeight="100" orientation="landscape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showGridLines="0" zoomScaleNormal="100" workbookViewId="0">
      <selection sqref="A1:C1"/>
    </sheetView>
  </sheetViews>
  <sheetFormatPr baseColWidth="10" defaultRowHeight="15"/>
  <cols>
    <col min="1" max="1" width="6.5703125" style="4" customWidth="1"/>
    <col min="2" max="2" width="56" style="5" customWidth="1"/>
    <col min="3" max="3" width="18.7109375" style="4" customWidth="1"/>
    <col min="4" max="6" width="17.7109375" style="4" customWidth="1"/>
    <col min="7" max="7" width="1.7109375" style="4" customWidth="1"/>
    <col min="8" max="9" width="16.7109375" style="4" customWidth="1"/>
    <col min="10" max="10" width="16.7109375" style="4" bestFit="1" customWidth="1"/>
    <col min="11" max="16384" width="11.42578125" style="4"/>
  </cols>
  <sheetData>
    <row r="1" spans="1:11" s="1" customFormat="1" ht="53.25" customHeight="1">
      <c r="A1" s="183" t="s">
        <v>0</v>
      </c>
      <c r="B1" s="183"/>
      <c r="C1" s="183"/>
      <c r="D1" s="2" t="s">
        <v>87</v>
      </c>
      <c r="H1" s="95"/>
    </row>
    <row r="2" spans="1:11" ht="12" customHeight="1">
      <c r="C2" s="6"/>
      <c r="D2" s="6"/>
      <c r="E2" s="6"/>
      <c r="F2" s="6"/>
    </row>
    <row r="3" spans="1:11" ht="60" customHeight="1" thickBot="1">
      <c r="A3" s="184" t="s">
        <v>536</v>
      </c>
      <c r="B3" s="184"/>
      <c r="C3" s="184"/>
      <c r="D3" s="184"/>
      <c r="E3" s="184"/>
      <c r="F3" s="184"/>
      <c r="G3" s="184"/>
      <c r="H3" s="184"/>
      <c r="I3" s="184"/>
    </row>
    <row r="4" spans="1:11" ht="5.25" customHeight="1">
      <c r="A4" s="8"/>
      <c r="B4" s="8"/>
      <c r="C4" s="8"/>
      <c r="D4" s="8"/>
      <c r="E4" s="8"/>
      <c r="F4" s="8"/>
      <c r="G4" s="8"/>
      <c r="H4" s="8"/>
      <c r="I4" s="8"/>
    </row>
    <row r="5" spans="1:11" s="9" customFormat="1" ht="18" customHeight="1">
      <c r="A5" s="185" t="s">
        <v>1</v>
      </c>
      <c r="B5" s="186" t="s">
        <v>435</v>
      </c>
      <c r="C5" s="10"/>
      <c r="D5" s="57"/>
      <c r="E5" s="187" t="s">
        <v>3</v>
      </c>
      <c r="F5" s="187"/>
      <c r="G5" s="57"/>
      <c r="H5" s="185" t="s">
        <v>4</v>
      </c>
      <c r="I5" s="185"/>
      <c r="J5" s="12"/>
    </row>
    <row r="6" spans="1:11" s="9" customFormat="1" ht="18" customHeight="1">
      <c r="A6" s="185"/>
      <c r="B6" s="186"/>
      <c r="C6" s="186" t="s">
        <v>5</v>
      </c>
      <c r="D6" s="186" t="s">
        <v>6</v>
      </c>
      <c r="E6" s="186" t="s">
        <v>7</v>
      </c>
      <c r="F6" s="59" t="s">
        <v>8</v>
      </c>
      <c r="G6" s="58"/>
      <c r="H6" s="188"/>
      <c r="I6" s="188"/>
      <c r="J6" s="12"/>
    </row>
    <row r="7" spans="1:11" s="9" customFormat="1" ht="24" customHeight="1">
      <c r="A7" s="185"/>
      <c r="B7" s="186"/>
      <c r="C7" s="186"/>
      <c r="D7" s="186"/>
      <c r="E7" s="186"/>
      <c r="F7" s="57" t="s">
        <v>89</v>
      </c>
      <c r="G7" s="57"/>
      <c r="H7" s="58" t="s">
        <v>6</v>
      </c>
      <c r="I7" s="58" t="s">
        <v>9</v>
      </c>
      <c r="J7" s="12"/>
    </row>
    <row r="8" spans="1:11" s="9" customFormat="1" ht="13.5" customHeight="1">
      <c r="A8" s="185"/>
      <c r="B8" s="186"/>
      <c r="C8" s="58" t="s">
        <v>10</v>
      </c>
      <c r="D8" s="58" t="s">
        <v>11</v>
      </c>
      <c r="E8" s="58" t="s">
        <v>12</v>
      </c>
      <c r="F8" s="57" t="s">
        <v>13</v>
      </c>
      <c r="G8" s="57"/>
      <c r="H8" s="57" t="s">
        <v>14</v>
      </c>
      <c r="I8" s="57" t="s">
        <v>15</v>
      </c>
      <c r="J8" s="12"/>
    </row>
    <row r="9" spans="1:11" ht="5.25" customHeight="1" thickBot="1">
      <c r="A9" s="15"/>
      <c r="B9" s="16"/>
      <c r="C9" s="17"/>
      <c r="D9" s="17"/>
      <c r="E9" s="17"/>
      <c r="F9" s="18"/>
      <c r="G9" s="18"/>
      <c r="H9" s="18"/>
      <c r="I9" s="18"/>
      <c r="J9" s="19"/>
    </row>
    <row r="10" spans="1:11" ht="5.25" customHeight="1" thickBot="1">
      <c r="A10" s="20"/>
      <c r="B10" s="21"/>
      <c r="C10" s="22"/>
      <c r="D10" s="22"/>
      <c r="E10" s="22"/>
      <c r="F10" s="23"/>
      <c r="G10" s="23"/>
      <c r="H10" s="23"/>
      <c r="I10" s="23"/>
      <c r="J10" s="19"/>
    </row>
    <row r="11" spans="1:11" s="24" customFormat="1" ht="12.75">
      <c r="A11" s="25" t="s">
        <v>16</v>
      </c>
      <c r="B11" s="26"/>
      <c r="C11" s="27">
        <f>+C12+C17+C19+C22+C44+C57+C97+C59+C61+C64+C67+C75+C86+C88+C90+C92+C101+C106</f>
        <v>791684563877.39465</v>
      </c>
      <c r="D11" s="27">
        <f>+D12+D17+D19+D22+D44+D57+D97+D59+D61+D64+D67+D75+D86+D88+D90+D92+D101+D106</f>
        <v>853144967508.76294</v>
      </c>
      <c r="E11" s="27">
        <f>+E12+E17+E19+E22+E44+E57+E97+E59+E61+E64+E67+E75+E86+E88+E90+E92+E101+E106</f>
        <v>853144967508.76294</v>
      </c>
      <c r="F11" s="27">
        <f>+F12+F17+F19+F22+F44+F57+F97+F59+F61+F64+F67+F75+F86+F88+F90+F92+F101+F106</f>
        <v>839821501445.68909</v>
      </c>
      <c r="G11" s="28"/>
      <c r="H11" s="29">
        <f t="shared" ref="H11:H42" si="0">IFERROR(+F11/D11*100,"n.a")</f>
        <v>98.438311591759231</v>
      </c>
      <c r="I11" s="29">
        <f t="shared" ref="I11:I42" si="1">IFERROR(+F11/E11*100,"n.a.")</f>
        <v>98.438311591759231</v>
      </c>
      <c r="J11" s="163"/>
      <c r="K11" s="70"/>
    </row>
    <row r="12" spans="1:11" s="24" customFormat="1" ht="12.75">
      <c r="A12" s="25" t="s">
        <v>17</v>
      </c>
      <c r="B12" s="128"/>
      <c r="C12" s="49">
        <f>SUM(C13:C16)</f>
        <v>115917216</v>
      </c>
      <c r="D12" s="49">
        <f>SUM(D13:D16)</f>
        <v>115917216</v>
      </c>
      <c r="E12" s="49">
        <f>SUM(E13:E16)</f>
        <v>115917216</v>
      </c>
      <c r="F12" s="49">
        <f>SUM(F13:F16)</f>
        <v>115390157.90000001</v>
      </c>
      <c r="G12" s="35"/>
      <c r="H12" s="29">
        <f t="shared" si="0"/>
        <v>99.545315080721068</v>
      </c>
      <c r="I12" s="29">
        <f t="shared" si="1"/>
        <v>99.545315080721068</v>
      </c>
      <c r="K12" s="70"/>
    </row>
    <row r="13" spans="1:11" s="24" customFormat="1" ht="12.75">
      <c r="A13" s="30"/>
      <c r="B13" s="40" t="s">
        <v>487</v>
      </c>
      <c r="C13" s="33">
        <v>4057050</v>
      </c>
      <c r="D13" s="33">
        <v>1913488.0299999998</v>
      </c>
      <c r="E13" s="33">
        <v>1913488.0299999998</v>
      </c>
      <c r="F13" s="33">
        <v>1438512.0299999998</v>
      </c>
      <c r="G13" s="32"/>
      <c r="H13" s="34">
        <f t="shared" si="0"/>
        <v>75.17747733180228</v>
      </c>
      <c r="I13" s="34">
        <f t="shared" si="1"/>
        <v>75.17747733180228</v>
      </c>
      <c r="K13" s="70"/>
    </row>
    <row r="14" spans="1:11" s="24" customFormat="1" ht="25.5">
      <c r="A14" s="30"/>
      <c r="B14" s="40" t="s">
        <v>486</v>
      </c>
      <c r="C14" s="33">
        <v>68684001</v>
      </c>
      <c r="D14" s="33">
        <v>35256437.590000004</v>
      </c>
      <c r="E14" s="33">
        <v>35256437.590000004</v>
      </c>
      <c r="F14" s="33">
        <v>35204355.490000002</v>
      </c>
      <c r="G14" s="32"/>
      <c r="H14" s="34">
        <f t="shared" si="0"/>
        <v>99.852276339981742</v>
      </c>
      <c r="I14" s="34">
        <f t="shared" si="1"/>
        <v>99.852276339981742</v>
      </c>
      <c r="K14" s="70"/>
    </row>
    <row r="15" spans="1:11" s="24" customFormat="1" ht="16.5" customHeight="1">
      <c r="A15" s="30"/>
      <c r="B15" s="40" t="s">
        <v>350</v>
      </c>
      <c r="C15" s="33">
        <v>566400</v>
      </c>
      <c r="D15" s="33">
        <v>566400</v>
      </c>
      <c r="E15" s="33">
        <v>566400</v>
      </c>
      <c r="F15" s="33">
        <v>566400</v>
      </c>
      <c r="G15" s="32"/>
      <c r="H15" s="34">
        <f t="shared" si="0"/>
        <v>100</v>
      </c>
      <c r="I15" s="34">
        <f t="shared" si="1"/>
        <v>100</v>
      </c>
      <c r="K15" s="70"/>
    </row>
    <row r="16" spans="1:11" s="24" customFormat="1" ht="12.75">
      <c r="A16" s="30"/>
      <c r="B16" s="40" t="s">
        <v>485</v>
      </c>
      <c r="C16" s="33">
        <v>42609765</v>
      </c>
      <c r="D16" s="33">
        <v>78180890.379999995</v>
      </c>
      <c r="E16" s="33">
        <v>78180890.379999995</v>
      </c>
      <c r="F16" s="33">
        <v>78180890.379999995</v>
      </c>
      <c r="G16" s="32"/>
      <c r="H16" s="34">
        <f t="shared" si="0"/>
        <v>100</v>
      </c>
      <c r="I16" s="34">
        <f t="shared" si="1"/>
        <v>100</v>
      </c>
      <c r="K16" s="70"/>
    </row>
    <row r="17" spans="1:11" s="24" customFormat="1" ht="12.75">
      <c r="A17" s="25" t="s">
        <v>271</v>
      </c>
      <c r="B17" s="128"/>
      <c r="C17" s="49">
        <f>SUM(C18)</f>
        <v>4000000</v>
      </c>
      <c r="D17" s="49">
        <f>SUM(D18)</f>
        <v>3920735.1100000003</v>
      </c>
      <c r="E17" s="49">
        <f>SUM(E18)</f>
        <v>3920735.1100000003</v>
      </c>
      <c r="F17" s="49">
        <f>SUM(F18)</f>
        <v>3884505.67</v>
      </c>
      <c r="G17" s="49">
        <f>SUM(G18)</f>
        <v>0</v>
      </c>
      <c r="H17" s="29">
        <f t="shared" si="0"/>
        <v>99.075952876602258</v>
      </c>
      <c r="I17" s="29">
        <f t="shared" si="1"/>
        <v>99.075952876602258</v>
      </c>
      <c r="K17" s="70"/>
    </row>
    <row r="18" spans="1:11" s="24" customFormat="1" ht="12.75">
      <c r="A18" s="30"/>
      <c r="B18" s="40" t="s">
        <v>349</v>
      </c>
      <c r="C18" s="33">
        <v>4000000</v>
      </c>
      <c r="D18" s="33">
        <v>3920735.1100000003</v>
      </c>
      <c r="E18" s="33">
        <v>3920735.1100000003</v>
      </c>
      <c r="F18" s="33">
        <v>3884505.67</v>
      </c>
      <c r="G18" s="32"/>
      <c r="H18" s="34">
        <f t="shared" si="0"/>
        <v>99.075952876602258</v>
      </c>
      <c r="I18" s="34">
        <f t="shared" si="1"/>
        <v>99.075952876602258</v>
      </c>
      <c r="K18" s="70"/>
    </row>
    <row r="19" spans="1:11" s="24" customFormat="1" ht="12.75">
      <c r="A19" s="25" t="s">
        <v>19</v>
      </c>
      <c r="B19" s="128"/>
      <c r="C19" s="49">
        <f>SUM(C20:C21)</f>
        <v>1652359947.3000002</v>
      </c>
      <c r="D19" s="49">
        <f>SUM(D20:D21)</f>
        <v>1670462156.5699999</v>
      </c>
      <c r="E19" s="49">
        <f>SUM(E20:E21)</f>
        <v>1670462156.5699999</v>
      </c>
      <c r="F19" s="49">
        <f>SUM(F20:F21)</f>
        <v>1670442233.9099998</v>
      </c>
      <c r="G19" s="49">
        <f>SUM(G20)</f>
        <v>0</v>
      </c>
      <c r="H19" s="29">
        <f t="shared" si="0"/>
        <v>99.99880735640005</v>
      </c>
      <c r="I19" s="29">
        <f t="shared" si="1"/>
        <v>99.99880735640005</v>
      </c>
      <c r="K19" s="70"/>
    </row>
    <row r="20" spans="1:11" s="24" customFormat="1" ht="17.25" customHeight="1">
      <c r="A20" s="30"/>
      <c r="B20" s="40" t="s">
        <v>465</v>
      </c>
      <c r="C20" s="33">
        <v>870686809.74000037</v>
      </c>
      <c r="D20" s="33">
        <v>888789019.00999999</v>
      </c>
      <c r="E20" s="33">
        <v>888789019.00999999</v>
      </c>
      <c r="F20" s="33">
        <v>888769096.35000002</v>
      </c>
      <c r="G20" s="32"/>
      <c r="H20" s="34">
        <f t="shared" si="0"/>
        <v>99.997758448903639</v>
      </c>
      <c r="I20" s="34">
        <f t="shared" si="1"/>
        <v>99.997758448903639</v>
      </c>
      <c r="K20" s="70"/>
    </row>
    <row r="21" spans="1:11" s="24" customFormat="1" ht="12.75">
      <c r="A21" s="30"/>
      <c r="B21" s="40" t="s">
        <v>20</v>
      </c>
      <c r="C21" s="33">
        <v>781673137.55999994</v>
      </c>
      <c r="D21" s="33">
        <v>781673137.55999994</v>
      </c>
      <c r="E21" s="33">
        <v>781673137.55999994</v>
      </c>
      <c r="F21" s="33">
        <v>781673137.55999994</v>
      </c>
      <c r="G21" s="32"/>
      <c r="H21" s="34">
        <f t="shared" si="0"/>
        <v>100</v>
      </c>
      <c r="I21" s="34">
        <f t="shared" si="1"/>
        <v>100</v>
      </c>
      <c r="K21" s="70"/>
    </row>
    <row r="22" spans="1:11" s="24" customFormat="1" ht="12.75">
      <c r="A22" s="25" t="s">
        <v>31</v>
      </c>
      <c r="B22" s="128"/>
      <c r="C22" s="49">
        <f>SUM(C23:C43)</f>
        <v>160323930089.75</v>
      </c>
      <c r="D22" s="49">
        <f>SUM(D23:D43)</f>
        <v>183231208266.10992</v>
      </c>
      <c r="E22" s="49">
        <f>SUM(E23:E43)</f>
        <v>183231208266.10992</v>
      </c>
      <c r="F22" s="49">
        <f>SUM(F23:F43)</f>
        <v>182849414787.93997</v>
      </c>
      <c r="G22" s="49">
        <f>SUM(G23:G43)</f>
        <v>0</v>
      </c>
      <c r="H22" s="29">
        <f t="shared" si="0"/>
        <v>99.791632941908304</v>
      </c>
      <c r="I22" s="29">
        <f t="shared" si="1"/>
        <v>99.791632941908304</v>
      </c>
      <c r="K22" s="70"/>
    </row>
    <row r="23" spans="1:11" s="24" customFormat="1" ht="12.75">
      <c r="A23" s="30"/>
      <c r="B23" s="40" t="s">
        <v>455</v>
      </c>
      <c r="C23" s="33">
        <v>3381414844</v>
      </c>
      <c r="D23" s="33">
        <v>27587841421.719994</v>
      </c>
      <c r="E23" s="33">
        <v>27587841421.719994</v>
      </c>
      <c r="F23" s="33">
        <v>27587806409.68</v>
      </c>
      <c r="G23" s="32"/>
      <c r="H23" s="34">
        <f t="shared" si="0"/>
        <v>99.999873088874708</v>
      </c>
      <c r="I23" s="34">
        <f t="shared" si="1"/>
        <v>99.999873088874708</v>
      </c>
      <c r="K23" s="70"/>
    </row>
    <row r="24" spans="1:11" s="24" customFormat="1" ht="25.5">
      <c r="A24" s="30"/>
      <c r="B24" s="40" t="s">
        <v>459</v>
      </c>
      <c r="C24" s="33">
        <v>26016817</v>
      </c>
      <c r="D24" s="33">
        <v>0</v>
      </c>
      <c r="E24" s="33">
        <v>0</v>
      </c>
      <c r="F24" s="33">
        <v>0</v>
      </c>
      <c r="G24" s="32"/>
      <c r="H24" s="34" t="str">
        <f t="shared" si="0"/>
        <v>n.a</v>
      </c>
      <c r="I24" s="34" t="str">
        <f t="shared" si="1"/>
        <v>n.a.</v>
      </c>
      <c r="K24" s="70"/>
    </row>
    <row r="25" spans="1:11" s="24" customFormat="1" ht="25.5">
      <c r="A25" s="30"/>
      <c r="B25" s="40" t="s">
        <v>38</v>
      </c>
      <c r="C25" s="33">
        <v>26537248000</v>
      </c>
      <c r="D25" s="33">
        <v>26477886287.260002</v>
      </c>
      <c r="E25" s="33">
        <v>26477886287.260002</v>
      </c>
      <c r="F25" s="33">
        <v>26363874790.75</v>
      </c>
      <c r="G25" s="32"/>
      <c r="H25" s="34">
        <f t="shared" si="0"/>
        <v>99.569408617919549</v>
      </c>
      <c r="I25" s="34">
        <f t="shared" si="1"/>
        <v>99.569408617919549</v>
      </c>
      <c r="K25" s="70"/>
    </row>
    <row r="26" spans="1:11" s="24" customFormat="1" ht="12.75">
      <c r="A26" s="30"/>
      <c r="B26" s="40" t="s">
        <v>458</v>
      </c>
      <c r="C26" s="33">
        <v>79459092</v>
      </c>
      <c r="D26" s="33">
        <v>9397885.4700000007</v>
      </c>
      <c r="E26" s="33">
        <v>9397885.4700000007</v>
      </c>
      <c r="F26" s="33">
        <v>6493330.2199999997</v>
      </c>
      <c r="G26" s="32"/>
      <c r="H26" s="34">
        <f t="shared" si="0"/>
        <v>69.093523651975289</v>
      </c>
      <c r="I26" s="34">
        <f t="shared" si="1"/>
        <v>69.093523651975289</v>
      </c>
      <c r="K26" s="70"/>
    </row>
    <row r="27" spans="1:11" s="24" customFormat="1" ht="18" customHeight="1">
      <c r="A27" s="30"/>
      <c r="B27" s="40" t="s">
        <v>33</v>
      </c>
      <c r="C27" s="33">
        <v>3830251903.0000038</v>
      </c>
      <c r="D27" s="33">
        <v>4094879779.23</v>
      </c>
      <c r="E27" s="33">
        <v>4094879779.23</v>
      </c>
      <c r="F27" s="33">
        <v>4094371523.5800009</v>
      </c>
      <c r="G27" s="32"/>
      <c r="H27" s="34">
        <f t="shared" si="0"/>
        <v>99.987588020225232</v>
      </c>
      <c r="I27" s="34">
        <f t="shared" si="1"/>
        <v>99.987588020225232</v>
      </c>
      <c r="K27" s="70"/>
    </row>
    <row r="28" spans="1:11" s="24" customFormat="1" ht="12.75">
      <c r="A28" s="30"/>
      <c r="B28" s="40" t="s">
        <v>32</v>
      </c>
      <c r="C28" s="33">
        <v>165195235.70000005</v>
      </c>
      <c r="D28" s="33">
        <v>188029391.42999995</v>
      </c>
      <c r="E28" s="33">
        <v>188029391.42999995</v>
      </c>
      <c r="F28" s="33">
        <v>187446189.39000002</v>
      </c>
      <c r="G28" s="32"/>
      <c r="H28" s="34">
        <f t="shared" si="0"/>
        <v>99.689834639380265</v>
      </c>
      <c r="I28" s="34">
        <f t="shared" si="1"/>
        <v>99.689834639380265</v>
      </c>
      <c r="K28" s="70"/>
    </row>
    <row r="29" spans="1:11" s="24" customFormat="1" ht="12.75">
      <c r="A29" s="30"/>
      <c r="B29" s="40" t="s">
        <v>481</v>
      </c>
      <c r="C29" s="33">
        <v>625000000</v>
      </c>
      <c r="D29" s="33">
        <v>601640278.73999989</v>
      </c>
      <c r="E29" s="33">
        <v>601640278.73999989</v>
      </c>
      <c r="F29" s="33">
        <v>568968757.79999995</v>
      </c>
      <c r="G29" s="32"/>
      <c r="H29" s="34">
        <f t="shared" si="0"/>
        <v>94.569592147583094</v>
      </c>
      <c r="I29" s="34">
        <f t="shared" si="1"/>
        <v>94.569592147583094</v>
      </c>
      <c r="K29" s="70"/>
    </row>
    <row r="30" spans="1:11" s="24" customFormat="1" ht="12.75">
      <c r="A30" s="30"/>
      <c r="B30" s="40" t="s">
        <v>375</v>
      </c>
      <c r="C30" s="33">
        <v>55381099.299999997</v>
      </c>
      <c r="D30" s="33">
        <v>53503541.130000003</v>
      </c>
      <c r="E30" s="33">
        <v>53503541.130000003</v>
      </c>
      <c r="F30" s="33">
        <v>53361298.990000002</v>
      </c>
      <c r="G30" s="32"/>
      <c r="H30" s="34">
        <f t="shared" si="0"/>
        <v>99.734144437927213</v>
      </c>
      <c r="I30" s="34">
        <f t="shared" si="1"/>
        <v>99.734144437927213</v>
      </c>
      <c r="K30" s="70"/>
    </row>
    <row r="31" spans="1:11" s="24" customFormat="1" ht="12.75">
      <c r="A31" s="30"/>
      <c r="B31" s="40" t="s">
        <v>339</v>
      </c>
      <c r="C31" s="33">
        <v>2593707</v>
      </c>
      <c r="D31" s="33">
        <v>2593707</v>
      </c>
      <c r="E31" s="33">
        <v>2593707</v>
      </c>
      <c r="F31" s="33">
        <v>2306326.6</v>
      </c>
      <c r="G31" s="32"/>
      <c r="H31" s="34">
        <f t="shared" si="0"/>
        <v>88.920090048721775</v>
      </c>
      <c r="I31" s="34">
        <f t="shared" si="1"/>
        <v>88.920090048721775</v>
      </c>
      <c r="K31" s="70"/>
    </row>
    <row r="32" spans="1:11" s="24" customFormat="1" ht="12.75">
      <c r="A32" s="30"/>
      <c r="B32" s="40" t="s">
        <v>40</v>
      </c>
      <c r="C32" s="33">
        <v>12280250000</v>
      </c>
      <c r="D32" s="33">
        <v>13378808831.130001</v>
      </c>
      <c r="E32" s="33">
        <v>13378808831.130001</v>
      </c>
      <c r="F32" s="33">
        <v>13378419412.760002</v>
      </c>
      <c r="G32" s="32"/>
      <c r="H32" s="34">
        <f t="shared" si="0"/>
        <v>99.997089289675074</v>
      </c>
      <c r="I32" s="34">
        <f t="shared" si="1"/>
        <v>99.997089289675074</v>
      </c>
      <c r="K32" s="70"/>
    </row>
    <row r="33" spans="1:11" s="24" customFormat="1" ht="12.75">
      <c r="A33" s="30"/>
      <c r="B33" s="40" t="s">
        <v>461</v>
      </c>
      <c r="C33" s="33">
        <v>922038868.75</v>
      </c>
      <c r="D33" s="33">
        <v>796802752.00999999</v>
      </c>
      <c r="E33" s="33">
        <v>796802752.00999999</v>
      </c>
      <c r="F33" s="33">
        <v>794977281.61000013</v>
      </c>
      <c r="G33" s="32"/>
      <c r="H33" s="34">
        <f t="shared" si="0"/>
        <v>99.770900590466709</v>
      </c>
      <c r="I33" s="34">
        <f t="shared" si="1"/>
        <v>99.770900590466709</v>
      </c>
      <c r="K33" s="70"/>
    </row>
    <row r="34" spans="1:11" s="24" customFormat="1" ht="12.75">
      <c r="A34" s="30"/>
      <c r="B34" s="40" t="s">
        <v>464</v>
      </c>
      <c r="C34" s="33">
        <v>3176164707.9999995</v>
      </c>
      <c r="D34" s="33">
        <v>3356539148.23</v>
      </c>
      <c r="E34" s="33">
        <v>3356539148.23</v>
      </c>
      <c r="F34" s="33">
        <v>3333829923.3599992</v>
      </c>
      <c r="G34" s="32"/>
      <c r="H34" s="34">
        <f t="shared" si="0"/>
        <v>99.323433338116246</v>
      </c>
      <c r="I34" s="34">
        <f t="shared" si="1"/>
        <v>99.323433338116246</v>
      </c>
      <c r="K34" s="70"/>
    </row>
    <row r="35" spans="1:11" s="24" customFormat="1" ht="12.75">
      <c r="A35" s="30"/>
      <c r="B35" s="40" t="s">
        <v>463</v>
      </c>
      <c r="C35" s="33">
        <v>127845454.00000001</v>
      </c>
      <c r="D35" s="33">
        <v>231965540.11999997</v>
      </c>
      <c r="E35" s="33">
        <v>231965540.11999997</v>
      </c>
      <c r="F35" s="33">
        <v>215891272.5</v>
      </c>
      <c r="G35" s="32"/>
      <c r="H35" s="34">
        <f t="shared" si="0"/>
        <v>93.070407090775447</v>
      </c>
      <c r="I35" s="34">
        <f t="shared" si="1"/>
        <v>93.070407090775447</v>
      </c>
      <c r="K35" s="70"/>
    </row>
    <row r="36" spans="1:11" s="24" customFormat="1" ht="25.5">
      <c r="A36" s="30"/>
      <c r="B36" s="40" t="s">
        <v>35</v>
      </c>
      <c r="C36" s="33">
        <v>31936969879</v>
      </c>
      <c r="D36" s="33">
        <v>31370936581.079964</v>
      </c>
      <c r="E36" s="33">
        <v>31370936581.079964</v>
      </c>
      <c r="F36" s="33">
        <v>31353000071.58997</v>
      </c>
      <c r="G36" s="32"/>
      <c r="H36" s="34">
        <f t="shared" si="0"/>
        <v>99.942824437378093</v>
      </c>
      <c r="I36" s="34">
        <f t="shared" si="1"/>
        <v>99.942824437378093</v>
      </c>
      <c r="K36" s="70"/>
    </row>
    <row r="37" spans="1:11" s="24" customFormat="1" ht="12.75">
      <c r="A37" s="30"/>
      <c r="B37" s="40" t="s">
        <v>36</v>
      </c>
      <c r="C37" s="33">
        <v>141600318.40000004</v>
      </c>
      <c r="D37" s="33">
        <v>79571573.650000006</v>
      </c>
      <c r="E37" s="33">
        <v>79571573.650000006</v>
      </c>
      <c r="F37" s="33">
        <v>79286337.179999992</v>
      </c>
      <c r="G37" s="32"/>
      <c r="H37" s="34">
        <f t="shared" si="0"/>
        <v>99.641534712817617</v>
      </c>
      <c r="I37" s="34">
        <f t="shared" si="1"/>
        <v>99.641534712817617</v>
      </c>
      <c r="K37" s="70"/>
    </row>
    <row r="38" spans="1:11" s="24" customFormat="1" ht="12.75">
      <c r="A38" s="30"/>
      <c r="B38" s="40" t="s">
        <v>456</v>
      </c>
      <c r="C38" s="33">
        <v>1301983760.96</v>
      </c>
      <c r="D38" s="33">
        <v>911784407.60000002</v>
      </c>
      <c r="E38" s="33">
        <v>911784407.60000002</v>
      </c>
      <c r="F38" s="33">
        <v>911784407.60000002</v>
      </c>
      <c r="G38" s="32"/>
      <c r="H38" s="34">
        <f t="shared" si="0"/>
        <v>100</v>
      </c>
      <c r="I38" s="34">
        <f t="shared" si="1"/>
        <v>100</v>
      </c>
      <c r="K38" s="70"/>
    </row>
    <row r="39" spans="1:11" s="24" customFormat="1" ht="12.75">
      <c r="A39" s="30"/>
      <c r="B39" s="40" t="s">
        <v>460</v>
      </c>
      <c r="C39" s="33">
        <v>185124284.80000001</v>
      </c>
      <c r="D39" s="33">
        <v>276717013.05000001</v>
      </c>
      <c r="E39" s="33">
        <v>276717013.05000001</v>
      </c>
      <c r="F39" s="33">
        <v>270779931.94</v>
      </c>
      <c r="G39" s="32"/>
      <c r="H39" s="34">
        <f t="shared" si="0"/>
        <v>97.854457503511995</v>
      </c>
      <c r="I39" s="34">
        <f t="shared" si="1"/>
        <v>97.854457503511995</v>
      </c>
      <c r="K39" s="70"/>
    </row>
    <row r="40" spans="1:11" s="24" customFormat="1" ht="12.75">
      <c r="A40" s="30"/>
      <c r="B40" s="40" t="s">
        <v>479</v>
      </c>
      <c r="C40" s="33">
        <v>392465652.60000002</v>
      </c>
      <c r="D40" s="33">
        <v>368862246.2299999</v>
      </c>
      <c r="E40" s="33">
        <v>368862246.2299999</v>
      </c>
      <c r="F40" s="33">
        <v>368862246.2299999</v>
      </c>
      <c r="G40" s="32"/>
      <c r="H40" s="34">
        <f t="shared" si="0"/>
        <v>100</v>
      </c>
      <c r="I40" s="34">
        <f t="shared" si="1"/>
        <v>100</v>
      </c>
      <c r="K40" s="70"/>
    </row>
    <row r="41" spans="1:11" s="24" customFormat="1" ht="12.75">
      <c r="A41" s="30"/>
      <c r="B41" s="40" t="s">
        <v>337</v>
      </c>
      <c r="C41" s="33">
        <v>81651951.239999995</v>
      </c>
      <c r="D41" s="33">
        <v>21479938</v>
      </c>
      <c r="E41" s="33">
        <v>21479938</v>
      </c>
      <c r="F41" s="33">
        <v>21479938</v>
      </c>
      <c r="G41" s="32"/>
      <c r="H41" s="34">
        <f t="shared" si="0"/>
        <v>100</v>
      </c>
      <c r="I41" s="34">
        <f t="shared" si="1"/>
        <v>100</v>
      </c>
      <c r="K41" s="70"/>
    </row>
    <row r="42" spans="1:11" s="24" customFormat="1" ht="12.75">
      <c r="A42" s="30"/>
      <c r="B42" s="40" t="s">
        <v>462</v>
      </c>
      <c r="C42" s="33">
        <v>45672572182</v>
      </c>
      <c r="D42" s="33">
        <v>41403527245.109978</v>
      </c>
      <c r="E42" s="33">
        <v>41403527245.109978</v>
      </c>
      <c r="F42" s="33">
        <v>41372756062.749985</v>
      </c>
      <c r="G42" s="32"/>
      <c r="H42" s="34">
        <f t="shared" si="0"/>
        <v>99.925679804578422</v>
      </c>
      <c r="I42" s="34">
        <f t="shared" si="1"/>
        <v>99.925679804578422</v>
      </c>
      <c r="K42" s="70"/>
    </row>
    <row r="43" spans="1:11" s="24" customFormat="1" ht="16.5" customHeight="1">
      <c r="A43" s="30"/>
      <c r="B43" s="40" t="s">
        <v>429</v>
      </c>
      <c r="C43" s="33">
        <v>29402702332</v>
      </c>
      <c r="D43" s="33">
        <v>32018440697.919998</v>
      </c>
      <c r="E43" s="33">
        <v>32018440697.919998</v>
      </c>
      <c r="F43" s="33">
        <v>31883719275.41</v>
      </c>
      <c r="G43" s="32"/>
      <c r="H43" s="34">
        <f t="shared" ref="H43:H74" si="2">IFERROR(+F43/D43*100,"n.a")</f>
        <v>99.579238027919487</v>
      </c>
      <c r="I43" s="34">
        <f t="shared" ref="I43:I74" si="3">IFERROR(+F43/E43*100,"n.a.")</f>
        <v>99.579238027919487</v>
      </c>
      <c r="K43" s="70"/>
    </row>
    <row r="44" spans="1:11" s="24" customFormat="1" ht="12.75">
      <c r="A44" s="25" t="s">
        <v>41</v>
      </c>
      <c r="B44" s="128"/>
      <c r="C44" s="49">
        <f>SUM(C45:C56)</f>
        <v>51482216455.560013</v>
      </c>
      <c r="D44" s="49">
        <f>SUM(D45:D56)</f>
        <v>84815417862.150009</v>
      </c>
      <c r="E44" s="49">
        <f>SUM(E45:E56)</f>
        <v>84815417862.150009</v>
      </c>
      <c r="F44" s="49">
        <f>SUM(F45:F56)</f>
        <v>76990436793.680008</v>
      </c>
      <c r="G44" s="35"/>
      <c r="H44" s="29">
        <f t="shared" si="2"/>
        <v>90.774105385900597</v>
      </c>
      <c r="I44" s="29">
        <f t="shared" si="3"/>
        <v>90.774105385900597</v>
      </c>
      <c r="K44" s="70"/>
    </row>
    <row r="45" spans="1:11" s="24" customFormat="1" ht="12.75">
      <c r="A45" s="30"/>
      <c r="B45" s="40" t="s">
        <v>283</v>
      </c>
      <c r="C45" s="33">
        <v>17354236499.18</v>
      </c>
      <c r="D45" s="33">
        <v>18384621071.880005</v>
      </c>
      <c r="E45" s="33">
        <v>18384621071.880005</v>
      </c>
      <c r="F45" s="33">
        <v>12773652676.240004</v>
      </c>
      <c r="G45" s="32"/>
      <c r="H45" s="34">
        <f t="shared" si="2"/>
        <v>69.480097665857272</v>
      </c>
      <c r="I45" s="34">
        <f t="shared" si="3"/>
        <v>69.480097665857272</v>
      </c>
      <c r="K45" s="70"/>
    </row>
    <row r="46" spans="1:11" s="24" customFormat="1" ht="25.5">
      <c r="A46" s="30"/>
      <c r="B46" s="40" t="s">
        <v>46</v>
      </c>
      <c r="C46" s="33">
        <v>30252036164.760002</v>
      </c>
      <c r="D46" s="33">
        <v>56140779919.600014</v>
      </c>
      <c r="E46" s="33">
        <v>56140779919.600014</v>
      </c>
      <c r="F46" s="33">
        <v>55903414009.799988</v>
      </c>
      <c r="G46" s="32"/>
      <c r="H46" s="34">
        <f t="shared" si="2"/>
        <v>99.577195204377361</v>
      </c>
      <c r="I46" s="34">
        <f t="shared" si="3"/>
        <v>99.577195204377361</v>
      </c>
      <c r="K46" s="70"/>
    </row>
    <row r="47" spans="1:11" s="24" customFormat="1" ht="12.75">
      <c r="A47" s="30"/>
      <c r="B47" s="40" t="s">
        <v>336</v>
      </c>
      <c r="C47" s="33">
        <v>134433268</v>
      </c>
      <c r="D47" s="33">
        <v>134849085.58999997</v>
      </c>
      <c r="E47" s="33">
        <v>134849085.58999997</v>
      </c>
      <c r="F47" s="33">
        <v>134849085.58999997</v>
      </c>
      <c r="G47" s="32"/>
      <c r="H47" s="34">
        <f t="shared" si="2"/>
        <v>100</v>
      </c>
      <c r="I47" s="34">
        <f t="shared" si="3"/>
        <v>100</v>
      </c>
      <c r="K47" s="70"/>
    </row>
    <row r="48" spans="1:11" s="24" customFormat="1" ht="12.75">
      <c r="A48" s="30"/>
      <c r="B48" s="40" t="s">
        <v>335</v>
      </c>
      <c r="C48" s="33">
        <v>89525074.99999997</v>
      </c>
      <c r="D48" s="33">
        <v>89525074.969999999</v>
      </c>
      <c r="E48" s="33">
        <v>89525074.969999999</v>
      </c>
      <c r="F48" s="33">
        <v>89525074.969999999</v>
      </c>
      <c r="G48" s="32"/>
      <c r="H48" s="34">
        <f t="shared" si="2"/>
        <v>100</v>
      </c>
      <c r="I48" s="34">
        <f t="shared" si="3"/>
        <v>100</v>
      </c>
      <c r="K48" s="70"/>
    </row>
    <row r="49" spans="1:11" s="24" customFormat="1" ht="12.75">
      <c r="A49" s="30"/>
      <c r="B49" s="40" t="s">
        <v>334</v>
      </c>
      <c r="C49" s="33">
        <v>200905918.12</v>
      </c>
      <c r="D49" s="33">
        <v>201015986.27000001</v>
      </c>
      <c r="E49" s="33">
        <v>201015986.27000001</v>
      </c>
      <c r="F49" s="33">
        <v>200559826.82000005</v>
      </c>
      <c r="G49" s="32"/>
      <c r="H49" s="34">
        <f t="shared" si="2"/>
        <v>99.773073048335931</v>
      </c>
      <c r="I49" s="34">
        <f t="shared" si="3"/>
        <v>99.773073048335931</v>
      </c>
      <c r="K49" s="70"/>
    </row>
    <row r="50" spans="1:11" s="24" customFormat="1" ht="12.75">
      <c r="A50" s="30"/>
      <c r="B50" s="40" t="s">
        <v>332</v>
      </c>
      <c r="C50" s="33">
        <v>1569940.9999999998</v>
      </c>
      <c r="D50" s="33">
        <v>1569940.9999999998</v>
      </c>
      <c r="E50" s="33">
        <v>1569940.9999999998</v>
      </c>
      <c r="F50" s="33">
        <v>1569940.9999999998</v>
      </c>
      <c r="G50" s="32"/>
      <c r="H50" s="34">
        <f t="shared" si="2"/>
        <v>100</v>
      </c>
      <c r="I50" s="34">
        <f t="shared" si="3"/>
        <v>100</v>
      </c>
      <c r="K50" s="70"/>
    </row>
    <row r="51" spans="1:11" s="24" customFormat="1" ht="12.75">
      <c r="A51" s="30"/>
      <c r="B51" s="40" t="s">
        <v>331</v>
      </c>
      <c r="C51" s="33">
        <v>29455528</v>
      </c>
      <c r="D51" s="33">
        <v>31613693.800000008</v>
      </c>
      <c r="E51" s="33">
        <v>31613693.800000008</v>
      </c>
      <c r="F51" s="33">
        <v>31132971.800000008</v>
      </c>
      <c r="G51" s="32"/>
      <c r="H51" s="34">
        <f t="shared" si="2"/>
        <v>98.479386802942969</v>
      </c>
      <c r="I51" s="34">
        <f t="shared" si="3"/>
        <v>98.479386802942969</v>
      </c>
      <c r="K51" s="70"/>
    </row>
    <row r="52" spans="1:11" s="24" customFormat="1" ht="12.75">
      <c r="A52" s="30"/>
      <c r="B52" s="40" t="s">
        <v>371</v>
      </c>
      <c r="C52" s="33">
        <v>18552944.16</v>
      </c>
      <c r="D52" s="33">
        <v>18552944.150000002</v>
      </c>
      <c r="E52" s="33">
        <v>18552944.150000002</v>
      </c>
      <c r="F52" s="33">
        <v>17355470.050000001</v>
      </c>
      <c r="G52" s="32"/>
      <c r="H52" s="34">
        <f t="shared" si="2"/>
        <v>93.545638415561115</v>
      </c>
      <c r="I52" s="34">
        <f t="shared" si="3"/>
        <v>93.545638415561115</v>
      </c>
      <c r="K52" s="70"/>
    </row>
    <row r="53" spans="1:11" s="24" customFormat="1" ht="12.75">
      <c r="A53" s="30"/>
      <c r="B53" s="40" t="s">
        <v>333</v>
      </c>
      <c r="C53" s="33">
        <v>2042312382</v>
      </c>
      <c r="D53" s="33">
        <v>7101988651.3100004</v>
      </c>
      <c r="E53" s="33">
        <v>7101988651.3100004</v>
      </c>
      <c r="F53" s="33">
        <v>5213788715.1199999</v>
      </c>
      <c r="G53" s="32"/>
      <c r="H53" s="34">
        <f t="shared" si="2"/>
        <v>73.413081477654686</v>
      </c>
      <c r="I53" s="34">
        <f t="shared" si="3"/>
        <v>73.413081477654686</v>
      </c>
      <c r="K53" s="70"/>
    </row>
    <row r="54" spans="1:11" s="24" customFormat="1" ht="15.75" customHeight="1">
      <c r="A54" s="30"/>
      <c r="B54" s="40" t="s">
        <v>484</v>
      </c>
      <c r="C54" s="33">
        <v>65184153.159999982</v>
      </c>
      <c r="D54" s="33">
        <v>63075927.720000029</v>
      </c>
      <c r="E54" s="33">
        <v>63075927.720000029</v>
      </c>
      <c r="F54" s="33">
        <v>63063014.490000017</v>
      </c>
      <c r="G54" s="32"/>
      <c r="H54" s="34">
        <f t="shared" si="2"/>
        <v>99.979527483040229</v>
      </c>
      <c r="I54" s="34">
        <f t="shared" si="3"/>
        <v>99.979527483040229</v>
      </c>
      <c r="K54" s="70"/>
    </row>
    <row r="55" spans="1:11" s="24" customFormat="1" ht="12.75">
      <c r="A55" s="30"/>
      <c r="B55" s="40" t="s">
        <v>44</v>
      </c>
      <c r="C55" s="33">
        <v>535168244.32999998</v>
      </c>
      <c r="D55" s="33">
        <v>518803282.15999973</v>
      </c>
      <c r="E55" s="33">
        <v>518803282.15999973</v>
      </c>
      <c r="F55" s="33">
        <v>437201994.76999962</v>
      </c>
      <c r="G55" s="32"/>
      <c r="H55" s="34">
        <f t="shared" si="2"/>
        <v>84.271246887595026</v>
      </c>
      <c r="I55" s="34">
        <f t="shared" si="3"/>
        <v>84.271246887595026</v>
      </c>
      <c r="K55" s="70"/>
    </row>
    <row r="56" spans="1:11" s="24" customFormat="1" ht="12.75">
      <c r="A56" s="30"/>
      <c r="B56" s="40" t="s">
        <v>370</v>
      </c>
      <c r="C56" s="33">
        <v>758836337.85000014</v>
      </c>
      <c r="D56" s="33">
        <v>2129022283.7000012</v>
      </c>
      <c r="E56" s="33">
        <v>2129022283.7000012</v>
      </c>
      <c r="F56" s="33">
        <v>2124324013.0299981</v>
      </c>
      <c r="G56" s="32"/>
      <c r="H56" s="34">
        <f t="shared" si="2"/>
        <v>99.779322616490504</v>
      </c>
      <c r="I56" s="34">
        <f t="shared" si="3"/>
        <v>99.779322616490504</v>
      </c>
      <c r="K56" s="70"/>
    </row>
    <row r="57" spans="1:11" s="24" customFormat="1" ht="12.75">
      <c r="A57" s="25" t="s">
        <v>329</v>
      </c>
      <c r="B57" s="128"/>
      <c r="C57" s="49">
        <f>SUM(C58)</f>
        <v>4482788</v>
      </c>
      <c r="D57" s="49">
        <f>SUM(D58)</f>
        <v>6645336.8999999994</v>
      </c>
      <c r="E57" s="49">
        <f>SUM(E58)</f>
        <v>6645336.8999999994</v>
      </c>
      <c r="F57" s="49">
        <f>SUM(F58)</f>
        <v>6541850.54</v>
      </c>
      <c r="G57" s="49">
        <f>SUM(G58)</f>
        <v>0</v>
      </c>
      <c r="H57" s="29">
        <f t="shared" si="2"/>
        <v>98.442722144004478</v>
      </c>
      <c r="I57" s="29">
        <f t="shared" si="3"/>
        <v>98.442722144004478</v>
      </c>
      <c r="J57" s="163"/>
      <c r="K57" s="70"/>
    </row>
    <row r="58" spans="1:11" s="24" customFormat="1" ht="12.75">
      <c r="A58" s="30"/>
      <c r="B58" s="40" t="s">
        <v>327</v>
      </c>
      <c r="C58" s="33">
        <v>4482788</v>
      </c>
      <c r="D58" s="33">
        <v>6645336.8999999994</v>
      </c>
      <c r="E58" s="33">
        <v>6645336.8999999994</v>
      </c>
      <c r="F58" s="33">
        <v>6541850.54</v>
      </c>
      <c r="G58" s="32"/>
      <c r="H58" s="34">
        <f t="shared" si="2"/>
        <v>98.442722144004478</v>
      </c>
      <c r="I58" s="34">
        <f t="shared" si="3"/>
        <v>98.442722144004478</v>
      </c>
      <c r="K58" s="70"/>
    </row>
    <row r="59" spans="1:11" s="24" customFormat="1" ht="12.75">
      <c r="A59" s="25" t="s">
        <v>60</v>
      </c>
      <c r="B59" s="128"/>
      <c r="C59" s="49">
        <f>SUM(C60)</f>
        <v>6279382661.8999996</v>
      </c>
      <c r="D59" s="49">
        <f>SUM(D60)</f>
        <v>6279382661.8999996</v>
      </c>
      <c r="E59" s="49">
        <f>SUM(E60)</f>
        <v>6279382661.8999996</v>
      </c>
      <c r="F59" s="49">
        <f>SUM(F60)</f>
        <v>6279382661.8999996</v>
      </c>
      <c r="G59" s="35"/>
      <c r="H59" s="29">
        <f t="shared" si="2"/>
        <v>100</v>
      </c>
      <c r="I59" s="29">
        <f t="shared" si="3"/>
        <v>100</v>
      </c>
      <c r="K59" s="70"/>
    </row>
    <row r="60" spans="1:11" s="24" customFormat="1" ht="12.75">
      <c r="A60" s="30"/>
      <c r="B60" s="40" t="s">
        <v>61</v>
      </c>
      <c r="C60" s="33">
        <v>6279382661.8999996</v>
      </c>
      <c r="D60" s="33">
        <v>6279382661.8999996</v>
      </c>
      <c r="E60" s="33">
        <v>6279382661.8999996</v>
      </c>
      <c r="F60" s="33">
        <v>6279382661.8999996</v>
      </c>
      <c r="G60" s="32"/>
      <c r="H60" s="34">
        <f t="shared" si="2"/>
        <v>100</v>
      </c>
      <c r="I60" s="34">
        <f t="shared" si="3"/>
        <v>100</v>
      </c>
      <c r="K60" s="70"/>
    </row>
    <row r="61" spans="1:11" s="24" customFormat="1" ht="12.75">
      <c r="A61" s="25" t="s">
        <v>62</v>
      </c>
      <c r="B61" s="128"/>
      <c r="C61" s="49">
        <f>SUM(C62:C63)</f>
        <v>2598623674.02</v>
      </c>
      <c r="D61" s="49">
        <f>SUM(D62:D63)</f>
        <v>2393631272.4500003</v>
      </c>
      <c r="E61" s="49">
        <f>SUM(E62:E63)</f>
        <v>2393631272.4500003</v>
      </c>
      <c r="F61" s="49">
        <f>SUM(F62:F63)</f>
        <v>2392945323.6199999</v>
      </c>
      <c r="G61" s="35"/>
      <c r="H61" s="29">
        <f t="shared" si="2"/>
        <v>99.971342752833507</v>
      </c>
      <c r="I61" s="29">
        <f t="shared" si="3"/>
        <v>99.971342752833507</v>
      </c>
      <c r="K61" s="70"/>
    </row>
    <row r="62" spans="1:11" s="24" customFormat="1" ht="12.75">
      <c r="A62" s="30"/>
      <c r="B62" s="40" t="s">
        <v>319</v>
      </c>
      <c r="C62" s="33">
        <v>12921183.6</v>
      </c>
      <c r="D62" s="33">
        <v>28162270.049999993</v>
      </c>
      <c r="E62" s="33">
        <v>28162270.049999993</v>
      </c>
      <c r="F62" s="33">
        <v>27476321.219999999</v>
      </c>
      <c r="G62" s="32"/>
      <c r="H62" s="34">
        <f t="shared" si="2"/>
        <v>97.564298514352203</v>
      </c>
      <c r="I62" s="34">
        <f t="shared" si="3"/>
        <v>97.564298514352203</v>
      </c>
      <c r="K62" s="70"/>
    </row>
    <row r="63" spans="1:11" s="24" customFormat="1" ht="25.5">
      <c r="A63" s="30"/>
      <c r="B63" s="40" t="s">
        <v>63</v>
      </c>
      <c r="C63" s="33">
        <v>2585702490.4200001</v>
      </c>
      <c r="D63" s="33">
        <v>2365469002.4000001</v>
      </c>
      <c r="E63" s="33">
        <v>2365469002.4000001</v>
      </c>
      <c r="F63" s="33">
        <v>2365469002.4000001</v>
      </c>
      <c r="G63" s="32"/>
      <c r="H63" s="34">
        <f t="shared" si="2"/>
        <v>100</v>
      </c>
      <c r="I63" s="34">
        <f t="shared" si="3"/>
        <v>100</v>
      </c>
      <c r="K63" s="70"/>
    </row>
    <row r="64" spans="1:11" s="24" customFormat="1" ht="12.75">
      <c r="A64" s="25" t="s">
        <v>483</v>
      </c>
      <c r="B64" s="128"/>
      <c r="C64" s="49">
        <f>SUM(C65:C66)</f>
        <v>6519294</v>
      </c>
      <c r="D64" s="49">
        <f>SUM(D65:D66)</f>
        <v>6519294</v>
      </c>
      <c r="E64" s="49">
        <f>SUM(E65:E66)</f>
        <v>6519294</v>
      </c>
      <c r="F64" s="49">
        <f>SUM(F65:F66)</f>
        <v>5852164.0399999991</v>
      </c>
      <c r="G64" s="35"/>
      <c r="H64" s="29">
        <f t="shared" si="2"/>
        <v>89.766837329318165</v>
      </c>
      <c r="I64" s="29">
        <f t="shared" si="3"/>
        <v>89.766837329318165</v>
      </c>
      <c r="K64" s="70"/>
    </row>
    <row r="65" spans="1:11" s="24" customFormat="1" ht="15.75" customHeight="1">
      <c r="A65" s="30"/>
      <c r="B65" s="40" t="s">
        <v>312</v>
      </c>
      <c r="C65" s="33">
        <v>6375294</v>
      </c>
      <c r="D65" s="33">
        <v>6375294</v>
      </c>
      <c r="E65" s="33">
        <v>6375294</v>
      </c>
      <c r="F65" s="33">
        <v>5782564.0399999991</v>
      </c>
      <c r="G65" s="32"/>
      <c r="H65" s="34">
        <f t="shared" si="2"/>
        <v>90.702703906674714</v>
      </c>
      <c r="I65" s="34">
        <f t="shared" si="3"/>
        <v>90.702703906674714</v>
      </c>
      <c r="K65" s="70"/>
    </row>
    <row r="66" spans="1:11" s="24" customFormat="1" ht="12.75">
      <c r="A66" s="30"/>
      <c r="B66" s="40" t="s">
        <v>307</v>
      </c>
      <c r="C66" s="33">
        <v>144000</v>
      </c>
      <c r="D66" s="33">
        <v>144000</v>
      </c>
      <c r="E66" s="33">
        <v>144000</v>
      </c>
      <c r="F66" s="33">
        <v>69600</v>
      </c>
      <c r="G66" s="32"/>
      <c r="H66" s="34">
        <f t="shared" si="2"/>
        <v>48.333333333333336</v>
      </c>
      <c r="I66" s="34">
        <f t="shared" si="3"/>
        <v>48.333333333333336</v>
      </c>
      <c r="K66" s="70"/>
    </row>
    <row r="67" spans="1:11" s="24" customFormat="1" ht="12.75">
      <c r="A67" s="25" t="s">
        <v>451</v>
      </c>
      <c r="B67" s="128"/>
      <c r="C67" s="49">
        <f>SUM(C68:C74)</f>
        <v>41022701440.030006</v>
      </c>
      <c r="D67" s="49">
        <f>SUM(D68:D74)</f>
        <v>38909920477.860039</v>
      </c>
      <c r="E67" s="49">
        <f>SUM(E68:E74)</f>
        <v>38909920477.860039</v>
      </c>
      <c r="F67" s="49">
        <f>SUM(F68:F74)</f>
        <v>38706309153.300041</v>
      </c>
      <c r="G67" s="35"/>
      <c r="H67" s="29">
        <f t="shared" si="2"/>
        <v>99.4767110236685</v>
      </c>
      <c r="I67" s="29">
        <f t="shared" si="3"/>
        <v>99.4767110236685</v>
      </c>
      <c r="K67" s="70"/>
    </row>
    <row r="68" spans="1:11" s="24" customFormat="1" ht="12.75">
      <c r="A68" s="30"/>
      <c r="B68" s="40" t="s">
        <v>482</v>
      </c>
      <c r="C68" s="33">
        <v>174297208</v>
      </c>
      <c r="D68" s="33">
        <v>174297208</v>
      </c>
      <c r="E68" s="33">
        <v>174297208</v>
      </c>
      <c r="F68" s="33">
        <v>173786670</v>
      </c>
      <c r="G68" s="32"/>
      <c r="H68" s="34">
        <f t="shared" si="2"/>
        <v>99.707087677503125</v>
      </c>
      <c r="I68" s="34">
        <f t="shared" si="3"/>
        <v>99.707087677503125</v>
      </c>
      <c r="K68" s="70"/>
    </row>
    <row r="69" spans="1:11" s="24" customFormat="1" ht="12.75">
      <c r="A69" s="30"/>
      <c r="B69" s="40" t="s">
        <v>481</v>
      </c>
      <c r="C69" s="33">
        <v>0</v>
      </c>
      <c r="D69" s="33">
        <v>12839750.000000002</v>
      </c>
      <c r="E69" s="33">
        <v>12839750.000000002</v>
      </c>
      <c r="F69" s="33">
        <v>0</v>
      </c>
      <c r="G69" s="32"/>
      <c r="H69" s="34">
        <f t="shared" si="2"/>
        <v>0</v>
      </c>
      <c r="I69" s="34">
        <f t="shared" si="3"/>
        <v>0</v>
      </c>
      <c r="K69" s="70"/>
    </row>
    <row r="70" spans="1:11" s="24" customFormat="1" ht="12.75">
      <c r="A70" s="30"/>
      <c r="B70" s="40" t="s">
        <v>375</v>
      </c>
      <c r="C70" s="33">
        <v>0</v>
      </c>
      <c r="D70" s="33">
        <v>1483043.39</v>
      </c>
      <c r="E70" s="33">
        <v>1483043.39</v>
      </c>
      <c r="F70" s="33">
        <v>4444.83</v>
      </c>
      <c r="G70" s="32"/>
      <c r="H70" s="34">
        <f t="shared" si="2"/>
        <v>0.29971004422196984</v>
      </c>
      <c r="I70" s="34">
        <f t="shared" si="3"/>
        <v>0.29971004422196984</v>
      </c>
      <c r="K70" s="70"/>
    </row>
    <row r="71" spans="1:11" s="24" customFormat="1" ht="25.5">
      <c r="A71" s="30"/>
      <c r="B71" s="44" t="s">
        <v>480</v>
      </c>
      <c r="C71" s="33">
        <v>200000000</v>
      </c>
      <c r="D71" s="33">
        <v>0</v>
      </c>
      <c r="E71" s="33">
        <v>0</v>
      </c>
      <c r="F71" s="33">
        <v>0</v>
      </c>
      <c r="G71" s="32"/>
      <c r="H71" s="34" t="str">
        <f t="shared" si="2"/>
        <v>n.a</v>
      </c>
      <c r="I71" s="34" t="str">
        <f t="shared" si="3"/>
        <v>n.a.</v>
      </c>
      <c r="K71" s="70"/>
    </row>
    <row r="72" spans="1:11" s="24" customFormat="1" ht="12.75">
      <c r="A72" s="30"/>
      <c r="B72" s="40" t="s">
        <v>479</v>
      </c>
      <c r="C72" s="33">
        <v>0</v>
      </c>
      <c r="D72" s="33">
        <v>28831055.719999999</v>
      </c>
      <c r="E72" s="33">
        <v>28831055.719999999</v>
      </c>
      <c r="F72" s="33">
        <v>0</v>
      </c>
      <c r="G72" s="32"/>
      <c r="H72" s="34">
        <f t="shared" si="2"/>
        <v>0</v>
      </c>
      <c r="I72" s="34">
        <f t="shared" si="3"/>
        <v>0</v>
      </c>
      <c r="K72" s="70"/>
    </row>
    <row r="73" spans="1:11" s="24" customFormat="1" ht="12.75">
      <c r="A73" s="30"/>
      <c r="B73" s="40" t="s">
        <v>337</v>
      </c>
      <c r="C73" s="33">
        <v>0</v>
      </c>
      <c r="D73" s="33">
        <v>2165136.0099999998</v>
      </c>
      <c r="E73" s="33">
        <v>2165136.0099999998</v>
      </c>
      <c r="F73" s="33">
        <v>2111008</v>
      </c>
      <c r="G73" s="32"/>
      <c r="H73" s="34">
        <f t="shared" si="2"/>
        <v>97.500018024271839</v>
      </c>
      <c r="I73" s="34">
        <f t="shared" si="3"/>
        <v>97.500018024271839</v>
      </c>
      <c r="K73" s="70"/>
    </row>
    <row r="74" spans="1:11" s="24" customFormat="1" ht="12.75">
      <c r="A74" s="30"/>
      <c r="B74" s="40" t="s">
        <v>478</v>
      </c>
      <c r="C74" s="33">
        <v>40648404232.030006</v>
      </c>
      <c r="D74" s="33">
        <v>38690304284.740036</v>
      </c>
      <c r="E74" s="33">
        <v>38690304284.740036</v>
      </c>
      <c r="F74" s="33">
        <v>38530407030.470039</v>
      </c>
      <c r="G74" s="32"/>
      <c r="H74" s="34">
        <f t="shared" si="2"/>
        <v>99.586725260434136</v>
      </c>
      <c r="I74" s="34">
        <f t="shared" si="3"/>
        <v>99.586725260434136</v>
      </c>
      <c r="K74" s="70"/>
    </row>
    <row r="75" spans="1:11" s="24" customFormat="1" ht="12.75">
      <c r="A75" s="25" t="s">
        <v>66</v>
      </c>
      <c r="B75" s="128"/>
      <c r="C75" s="49">
        <f>SUM(C76:C85)</f>
        <v>458679760521.46997</v>
      </c>
      <c r="D75" s="49">
        <f>SUM(D76:D85)</f>
        <v>466626880521.71997</v>
      </c>
      <c r="E75" s="49">
        <f>SUM(E76:E85)</f>
        <v>466626880521.71997</v>
      </c>
      <c r="F75" s="49">
        <f>SUM(F76:F85)</f>
        <v>466626837204.18994</v>
      </c>
      <c r="G75" s="35"/>
      <c r="H75" s="29">
        <f t="shared" ref="H75:H109" si="4">IFERROR(+F75/D75*100,"n.a")</f>
        <v>99.999990716880689</v>
      </c>
      <c r="I75" s="29">
        <f t="shared" ref="I75:I109" si="5">IFERROR(+F75/E75*100,"n.a.")</f>
        <v>99.999990716880689</v>
      </c>
      <c r="K75" s="70"/>
    </row>
    <row r="76" spans="1:11" s="24" customFormat="1" ht="12.75">
      <c r="A76" s="30"/>
      <c r="B76" s="40" t="s">
        <v>443</v>
      </c>
      <c r="C76" s="33">
        <v>210765775.15999991</v>
      </c>
      <c r="D76" s="33">
        <v>193087947.13999999</v>
      </c>
      <c r="E76" s="33">
        <v>193087947.13999999</v>
      </c>
      <c r="F76" s="33">
        <v>193087947.13999999</v>
      </c>
      <c r="G76" s="32"/>
      <c r="H76" s="34">
        <f t="shared" si="4"/>
        <v>100</v>
      </c>
      <c r="I76" s="34">
        <f t="shared" si="5"/>
        <v>100</v>
      </c>
      <c r="K76" s="70"/>
    </row>
    <row r="77" spans="1:11" s="24" customFormat="1" ht="12.75">
      <c r="A77" s="30"/>
      <c r="B77" s="40" t="s">
        <v>441</v>
      </c>
      <c r="C77" s="33">
        <v>4044346764.77</v>
      </c>
      <c r="D77" s="33">
        <v>4118597270.3800001</v>
      </c>
      <c r="E77" s="33">
        <v>4118597270.3800001</v>
      </c>
      <c r="F77" s="33">
        <v>4118597270.3800001</v>
      </c>
      <c r="G77" s="32"/>
      <c r="H77" s="34">
        <f t="shared" si="4"/>
        <v>100</v>
      </c>
      <c r="I77" s="34">
        <f t="shared" si="5"/>
        <v>100</v>
      </c>
      <c r="K77" s="70"/>
    </row>
    <row r="78" spans="1:11" s="24" customFormat="1" ht="12.75">
      <c r="A78" s="30"/>
      <c r="B78" s="40" t="s">
        <v>68</v>
      </c>
      <c r="C78" s="33">
        <v>9113711331.2000008</v>
      </c>
      <c r="D78" s="33">
        <v>9113711331.2000008</v>
      </c>
      <c r="E78" s="33">
        <v>9113711331.2000008</v>
      </c>
      <c r="F78" s="33">
        <v>9113711331.2000008</v>
      </c>
      <c r="G78" s="32"/>
      <c r="H78" s="34">
        <f t="shared" si="4"/>
        <v>100</v>
      </c>
      <c r="I78" s="34">
        <f t="shared" si="5"/>
        <v>100</v>
      </c>
      <c r="K78" s="70"/>
    </row>
    <row r="79" spans="1:11" s="24" customFormat="1" ht="12.75">
      <c r="A79" s="30"/>
      <c r="B79" s="40" t="s">
        <v>448</v>
      </c>
      <c r="C79" s="33">
        <v>9429116762</v>
      </c>
      <c r="D79" s="33">
        <v>9419687645</v>
      </c>
      <c r="E79" s="33">
        <v>9419687645</v>
      </c>
      <c r="F79" s="33">
        <v>9419687645</v>
      </c>
      <c r="G79" s="32"/>
      <c r="H79" s="34">
        <f t="shared" si="4"/>
        <v>100</v>
      </c>
      <c r="I79" s="34">
        <f t="shared" si="5"/>
        <v>100</v>
      </c>
      <c r="K79" s="70"/>
    </row>
    <row r="80" spans="1:11" s="24" customFormat="1" ht="12.75">
      <c r="A80" s="30"/>
      <c r="B80" s="40" t="s">
        <v>477</v>
      </c>
      <c r="C80" s="33">
        <v>695397361</v>
      </c>
      <c r="D80" s="33">
        <v>694701964</v>
      </c>
      <c r="E80" s="33">
        <v>694701964</v>
      </c>
      <c r="F80" s="33">
        <v>694701964</v>
      </c>
      <c r="G80" s="32"/>
      <c r="H80" s="34">
        <f t="shared" si="4"/>
        <v>100</v>
      </c>
      <c r="I80" s="34">
        <f t="shared" si="5"/>
        <v>100</v>
      </c>
      <c r="K80" s="70"/>
    </row>
    <row r="81" spans="1:11" s="24" customFormat="1" ht="12.75">
      <c r="A81" s="30"/>
      <c r="B81" s="40" t="s">
        <v>476</v>
      </c>
      <c r="C81" s="33">
        <v>27129158388.339985</v>
      </c>
      <c r="D81" s="33">
        <v>27330007716.939968</v>
      </c>
      <c r="E81" s="33">
        <v>27330007716.939968</v>
      </c>
      <c r="F81" s="33">
        <v>27330007716.939968</v>
      </c>
      <c r="G81" s="32"/>
      <c r="H81" s="34">
        <f t="shared" si="4"/>
        <v>100</v>
      </c>
      <c r="I81" s="34">
        <f t="shared" si="5"/>
        <v>100</v>
      </c>
      <c r="K81" s="70"/>
    </row>
    <row r="82" spans="1:11" s="24" customFormat="1" ht="12.75">
      <c r="A82" s="30"/>
      <c r="B82" s="40" t="s">
        <v>444</v>
      </c>
      <c r="C82" s="33">
        <v>10741809976</v>
      </c>
      <c r="D82" s="33">
        <v>10731068166</v>
      </c>
      <c r="E82" s="33">
        <v>10731068166</v>
      </c>
      <c r="F82" s="33">
        <v>10731068166</v>
      </c>
      <c r="G82" s="32"/>
      <c r="H82" s="34">
        <f t="shared" si="4"/>
        <v>100</v>
      </c>
      <c r="I82" s="34">
        <f t="shared" si="5"/>
        <v>100</v>
      </c>
      <c r="K82" s="70"/>
    </row>
    <row r="83" spans="1:11" s="24" customFormat="1" ht="12.75">
      <c r="A83" s="30"/>
      <c r="B83" s="40" t="s">
        <v>445</v>
      </c>
      <c r="C83" s="33">
        <v>14929407533</v>
      </c>
      <c r="D83" s="33">
        <v>14914478125</v>
      </c>
      <c r="E83" s="33">
        <v>14914478125</v>
      </c>
      <c r="F83" s="33">
        <v>14914478125</v>
      </c>
      <c r="G83" s="32"/>
      <c r="H83" s="34">
        <f t="shared" si="4"/>
        <v>100</v>
      </c>
      <c r="I83" s="34">
        <f t="shared" si="5"/>
        <v>100</v>
      </c>
      <c r="K83" s="70"/>
    </row>
    <row r="84" spans="1:11" s="24" customFormat="1" ht="12.75">
      <c r="A84" s="30"/>
      <c r="B84" s="40" t="s">
        <v>446</v>
      </c>
      <c r="C84" s="33">
        <v>10749607402</v>
      </c>
      <c r="D84" s="33">
        <v>10738857795</v>
      </c>
      <c r="E84" s="33">
        <v>10738857795</v>
      </c>
      <c r="F84" s="33">
        <v>10738857795</v>
      </c>
      <c r="G84" s="32"/>
      <c r="H84" s="34">
        <f t="shared" si="4"/>
        <v>100</v>
      </c>
      <c r="I84" s="34">
        <f t="shared" si="5"/>
        <v>100</v>
      </c>
      <c r="K84" s="70"/>
    </row>
    <row r="85" spans="1:11" s="24" customFormat="1" ht="12.75">
      <c r="A85" s="30"/>
      <c r="B85" s="40" t="s">
        <v>447</v>
      </c>
      <c r="C85" s="33">
        <v>371636439228</v>
      </c>
      <c r="D85" s="33">
        <v>379372682561.06</v>
      </c>
      <c r="E85" s="33">
        <v>379372682561.06</v>
      </c>
      <c r="F85" s="33">
        <v>379372639243.52997</v>
      </c>
      <c r="G85" s="32"/>
      <c r="H85" s="34">
        <f t="shared" si="4"/>
        <v>99.999988581800423</v>
      </c>
      <c r="I85" s="34">
        <f t="shared" si="5"/>
        <v>99.999988581800423</v>
      </c>
      <c r="K85" s="70"/>
    </row>
    <row r="86" spans="1:11" s="24" customFormat="1" ht="12.75">
      <c r="A86" s="25" t="s">
        <v>69</v>
      </c>
      <c r="B86" s="128"/>
      <c r="C86" s="49">
        <f>SUM(C87)</f>
        <v>5902735</v>
      </c>
      <c r="D86" s="49">
        <f>SUM(D87)</f>
        <v>6776148.21</v>
      </c>
      <c r="E86" s="49">
        <f>SUM(E87)</f>
        <v>6776148.21</v>
      </c>
      <c r="F86" s="49">
        <f>SUM(F87)</f>
        <v>5766978.3099999996</v>
      </c>
      <c r="G86" s="35"/>
      <c r="H86" s="29">
        <f t="shared" si="4"/>
        <v>85.107027344669007</v>
      </c>
      <c r="I86" s="29">
        <f t="shared" si="5"/>
        <v>85.107027344669007</v>
      </c>
      <c r="K86" s="70"/>
    </row>
    <row r="87" spans="1:11" s="24" customFormat="1" ht="12.75">
      <c r="A87" s="30"/>
      <c r="B87" s="40" t="s">
        <v>475</v>
      </c>
      <c r="C87" s="33">
        <v>5902735</v>
      </c>
      <c r="D87" s="33">
        <v>6776148.21</v>
      </c>
      <c r="E87" s="33">
        <v>6776148.21</v>
      </c>
      <c r="F87" s="33">
        <v>5766978.3099999996</v>
      </c>
      <c r="G87" s="32"/>
      <c r="H87" s="34">
        <f t="shared" si="4"/>
        <v>85.107027344669007</v>
      </c>
      <c r="I87" s="34">
        <f t="shared" si="5"/>
        <v>85.107027344669007</v>
      </c>
      <c r="K87" s="70"/>
    </row>
    <row r="88" spans="1:11" s="24" customFormat="1" ht="12.75">
      <c r="A88" s="25" t="s">
        <v>301</v>
      </c>
      <c r="B88" s="128"/>
      <c r="C88" s="49">
        <f>SUM(C89)</f>
        <v>8050000</v>
      </c>
      <c r="D88" s="49">
        <f>SUM(D89)</f>
        <v>7176988.7699999996</v>
      </c>
      <c r="E88" s="49">
        <f>SUM(E89)</f>
        <v>7176988.7699999996</v>
      </c>
      <c r="F88" s="49">
        <f>SUM(F89)</f>
        <v>5511230.8700000001</v>
      </c>
      <c r="G88" s="49">
        <f>SUM(G89)</f>
        <v>0</v>
      </c>
      <c r="H88" s="29">
        <f t="shared" si="4"/>
        <v>76.790295298176986</v>
      </c>
      <c r="I88" s="29">
        <f t="shared" si="5"/>
        <v>76.790295298176986</v>
      </c>
      <c r="K88" s="70"/>
    </row>
    <row r="89" spans="1:11" s="24" customFormat="1" ht="16.5" customHeight="1">
      <c r="A89" s="30"/>
      <c r="B89" s="40" t="s">
        <v>474</v>
      </c>
      <c r="C89" s="33">
        <v>8050000</v>
      </c>
      <c r="D89" s="33">
        <v>7176988.7699999996</v>
      </c>
      <c r="E89" s="33">
        <v>7176988.7699999996</v>
      </c>
      <c r="F89" s="33">
        <v>5511230.8700000001</v>
      </c>
      <c r="G89" s="32"/>
      <c r="H89" s="34">
        <f t="shared" si="4"/>
        <v>76.790295298176986</v>
      </c>
      <c r="I89" s="34">
        <f t="shared" si="5"/>
        <v>76.790295298176986</v>
      </c>
      <c r="K89" s="70"/>
    </row>
    <row r="90" spans="1:11" s="24" customFormat="1" ht="12.75">
      <c r="A90" s="25" t="s">
        <v>73</v>
      </c>
      <c r="B90" s="128"/>
      <c r="C90" s="49">
        <f>SUM(C91)</f>
        <v>1359854299.7</v>
      </c>
      <c r="D90" s="49">
        <f>SUM(D91)</f>
        <v>1339917353.2399998</v>
      </c>
      <c r="E90" s="49">
        <f>SUM(E91)</f>
        <v>1339917353.2399998</v>
      </c>
      <c r="F90" s="49">
        <f>SUM(F91)</f>
        <v>1335240637.4199998</v>
      </c>
      <c r="G90" s="35"/>
      <c r="H90" s="29">
        <f t="shared" si="4"/>
        <v>99.650969829692002</v>
      </c>
      <c r="I90" s="29">
        <f t="shared" si="5"/>
        <v>99.650969829692002</v>
      </c>
      <c r="K90" s="70"/>
    </row>
    <row r="91" spans="1:11" s="24" customFormat="1" ht="12.75">
      <c r="A91" s="30"/>
      <c r="B91" s="40" t="s">
        <v>77</v>
      </c>
      <c r="C91" s="33">
        <v>1359854299.7</v>
      </c>
      <c r="D91" s="33">
        <v>1339917353.2399998</v>
      </c>
      <c r="E91" s="33">
        <v>1339917353.2399998</v>
      </c>
      <c r="F91" s="33">
        <v>1335240637.4199998</v>
      </c>
      <c r="G91" s="32"/>
      <c r="H91" s="34">
        <f t="shared" si="4"/>
        <v>99.650969829692002</v>
      </c>
      <c r="I91" s="34">
        <f t="shared" si="5"/>
        <v>99.650969829692002</v>
      </c>
      <c r="K91" s="70"/>
    </row>
    <row r="92" spans="1:11" s="24" customFormat="1" ht="12.75">
      <c r="A92" s="25" t="s">
        <v>79</v>
      </c>
      <c r="B92" s="128"/>
      <c r="C92" s="49">
        <f>SUM(C93:C96)</f>
        <v>45209770.350000016</v>
      </c>
      <c r="D92" s="49">
        <f>SUM(D93:D96)</f>
        <v>47600387.199999988</v>
      </c>
      <c r="E92" s="49">
        <f>SUM(E93:E96)</f>
        <v>47600387.199999988</v>
      </c>
      <c r="F92" s="49">
        <f>SUM(F93:F96)</f>
        <v>42946461.959999993</v>
      </c>
      <c r="G92" s="35"/>
      <c r="H92" s="29">
        <f t="shared" si="4"/>
        <v>90.22292566561309</v>
      </c>
      <c r="I92" s="29">
        <f t="shared" si="5"/>
        <v>90.22292566561309</v>
      </c>
      <c r="K92" s="70"/>
    </row>
    <row r="93" spans="1:11" s="24" customFormat="1" ht="12.75">
      <c r="A93" s="30"/>
      <c r="B93" s="40" t="s">
        <v>294</v>
      </c>
      <c r="C93" s="33">
        <v>22314299.970000006</v>
      </c>
      <c r="D93" s="33">
        <v>26680320.309999995</v>
      </c>
      <c r="E93" s="33">
        <v>26680320.309999995</v>
      </c>
      <c r="F93" s="33">
        <v>24255305.960000001</v>
      </c>
      <c r="G93" s="32"/>
      <c r="H93" s="34">
        <f t="shared" si="4"/>
        <v>90.910849937993135</v>
      </c>
      <c r="I93" s="34">
        <f t="shared" si="5"/>
        <v>90.910849937993135</v>
      </c>
      <c r="K93" s="70"/>
    </row>
    <row r="94" spans="1:11" s="24" customFormat="1" ht="12.75">
      <c r="A94" s="30"/>
      <c r="B94" s="40" t="s">
        <v>473</v>
      </c>
      <c r="C94" s="33">
        <v>1837869.7</v>
      </c>
      <c r="D94" s="33">
        <v>4375919.47</v>
      </c>
      <c r="E94" s="33">
        <v>4375919.47</v>
      </c>
      <c r="F94" s="33">
        <v>4375919.47</v>
      </c>
      <c r="G94" s="32"/>
      <c r="H94" s="34">
        <f t="shared" si="4"/>
        <v>100</v>
      </c>
      <c r="I94" s="34">
        <f t="shared" si="5"/>
        <v>100</v>
      </c>
      <c r="K94" s="70"/>
    </row>
    <row r="95" spans="1:11" s="24" customFormat="1" ht="12.75">
      <c r="A95" s="30"/>
      <c r="B95" s="40" t="s">
        <v>472</v>
      </c>
      <c r="C95" s="33">
        <v>815254.28000000014</v>
      </c>
      <c r="D95" s="33">
        <v>993017.66999999993</v>
      </c>
      <c r="E95" s="33">
        <v>993017.66999999993</v>
      </c>
      <c r="F95" s="33">
        <v>993017.66999999993</v>
      </c>
      <c r="G95" s="32"/>
      <c r="H95" s="34">
        <f t="shared" si="4"/>
        <v>100</v>
      </c>
      <c r="I95" s="34">
        <f t="shared" si="5"/>
        <v>100</v>
      </c>
      <c r="K95" s="70"/>
    </row>
    <row r="96" spans="1:11" s="24" customFormat="1" ht="12.75">
      <c r="A96" s="30"/>
      <c r="B96" s="40" t="s">
        <v>471</v>
      </c>
      <c r="C96" s="33">
        <v>20242346.40000001</v>
      </c>
      <c r="D96" s="33">
        <v>15551129.749999993</v>
      </c>
      <c r="E96" s="33">
        <v>15551129.749999993</v>
      </c>
      <c r="F96" s="33">
        <v>13322218.859999994</v>
      </c>
      <c r="G96" s="32"/>
      <c r="H96" s="34">
        <f t="shared" si="4"/>
        <v>85.667209226390767</v>
      </c>
      <c r="I96" s="34">
        <f t="shared" si="5"/>
        <v>85.667209226390767</v>
      </c>
      <c r="K96" s="70"/>
    </row>
    <row r="97" spans="1:11" s="24" customFormat="1" ht="12.75">
      <c r="A97" s="25" t="s">
        <v>173</v>
      </c>
      <c r="B97" s="128"/>
      <c r="C97" s="49">
        <f>SUM(C98:C100)</f>
        <v>71629567.998498991</v>
      </c>
      <c r="D97" s="49">
        <f>SUM(D98:D100)</f>
        <v>71629567.998498991</v>
      </c>
      <c r="E97" s="49">
        <f>SUM(E98:E100)</f>
        <v>71629567.998498991</v>
      </c>
      <c r="F97" s="49">
        <f>SUM(F98:F100)</f>
        <v>51102122.177662693</v>
      </c>
      <c r="G97" s="35"/>
      <c r="H97" s="29">
        <f t="shared" si="4"/>
        <v>71.342217474679657</v>
      </c>
      <c r="I97" s="29">
        <f t="shared" si="5"/>
        <v>71.342217474679657</v>
      </c>
      <c r="K97" s="70"/>
    </row>
    <row r="98" spans="1:11" s="24" customFormat="1" ht="12.75">
      <c r="A98" s="30"/>
      <c r="B98" s="40" t="s">
        <v>274</v>
      </c>
      <c r="C98" s="33">
        <v>3325352</v>
      </c>
      <c r="D98" s="33">
        <v>3325352</v>
      </c>
      <c r="E98" s="33">
        <v>3325352</v>
      </c>
      <c r="F98" s="33">
        <v>2213006.8012600001</v>
      </c>
      <c r="G98" s="32"/>
      <c r="H98" s="34">
        <f t="shared" si="4"/>
        <v>66.549550280992804</v>
      </c>
      <c r="I98" s="34">
        <f t="shared" si="5"/>
        <v>66.549550280992804</v>
      </c>
      <c r="K98" s="70"/>
    </row>
    <row r="99" spans="1:11" s="24" customFormat="1" ht="15" customHeight="1">
      <c r="A99" s="30"/>
      <c r="B99" s="40" t="s">
        <v>292</v>
      </c>
      <c r="C99" s="33">
        <v>67144795.998498991</v>
      </c>
      <c r="D99" s="33">
        <v>67144795.998498991</v>
      </c>
      <c r="E99" s="33">
        <v>67144795.998498991</v>
      </c>
      <c r="F99" s="33">
        <v>48889115.376402691</v>
      </c>
      <c r="G99" s="32"/>
      <c r="H99" s="34">
        <f t="shared" si="4"/>
        <v>72.811473546655208</v>
      </c>
      <c r="I99" s="34">
        <f t="shared" si="5"/>
        <v>72.811473546655208</v>
      </c>
      <c r="K99" s="70"/>
    </row>
    <row r="100" spans="1:11" s="24" customFormat="1" ht="12.75">
      <c r="A100" s="30"/>
      <c r="B100" s="40" t="s">
        <v>290</v>
      </c>
      <c r="C100" s="33">
        <v>1159420</v>
      </c>
      <c r="D100" s="33">
        <v>1159420</v>
      </c>
      <c r="E100" s="33">
        <v>1159420</v>
      </c>
      <c r="F100" s="33">
        <v>0</v>
      </c>
      <c r="G100" s="32"/>
      <c r="H100" s="34">
        <f t="shared" si="4"/>
        <v>0</v>
      </c>
      <c r="I100" s="34">
        <f t="shared" si="5"/>
        <v>0</v>
      </c>
      <c r="K100" s="70"/>
    </row>
    <row r="101" spans="1:11" s="24" customFormat="1" ht="12.75">
      <c r="A101" s="25" t="s">
        <v>540</v>
      </c>
      <c r="B101" s="128"/>
      <c r="C101" s="49">
        <f>SUM(C102:C105)</f>
        <v>52303800271.9963</v>
      </c>
      <c r="D101" s="49">
        <f>SUM(D102:D105)</f>
        <v>52242888540.914459</v>
      </c>
      <c r="E101" s="49">
        <f>SUM(E102:E105)</f>
        <v>52242888540.914459</v>
      </c>
      <c r="F101" s="49">
        <f>SUM(F102:F105)</f>
        <v>52858142692.261322</v>
      </c>
      <c r="G101" s="35"/>
      <c r="H101" s="29">
        <f t="shared" si="4"/>
        <v>101.17768019443454</v>
      </c>
      <c r="I101" s="29">
        <f t="shared" si="5"/>
        <v>101.17768019443454</v>
      </c>
      <c r="K101" s="70"/>
    </row>
    <row r="102" spans="1:11" s="24" customFormat="1" ht="12.75">
      <c r="A102" s="30"/>
      <c r="B102" s="40" t="s">
        <v>283</v>
      </c>
      <c r="C102" s="33">
        <v>34613369749.455811</v>
      </c>
      <c r="D102" s="33">
        <v>37226210797.554565</v>
      </c>
      <c r="E102" s="33">
        <v>37226210797.554565</v>
      </c>
      <c r="F102" s="33">
        <v>38272865707.872559</v>
      </c>
      <c r="G102" s="32">
        <v>13784645544.843872</v>
      </c>
      <c r="H102" s="34">
        <f t="shared" si="4"/>
        <v>102.81160743436919</v>
      </c>
      <c r="I102" s="34">
        <f t="shared" si="5"/>
        <v>102.81160743436919</v>
      </c>
      <c r="K102" s="70"/>
    </row>
    <row r="103" spans="1:11" s="24" customFormat="1" ht="12.75">
      <c r="A103" s="30"/>
      <c r="B103" s="40" t="s">
        <v>470</v>
      </c>
      <c r="C103" s="33">
        <v>227875100.98825675</v>
      </c>
      <c r="D103" s="33">
        <v>219374803.20746812</v>
      </c>
      <c r="E103" s="33">
        <v>219374803.20746812</v>
      </c>
      <c r="F103" s="33">
        <v>214135211.09050432</v>
      </c>
      <c r="G103" s="32"/>
      <c r="H103" s="34">
        <f t="shared" si="4"/>
        <v>97.611579798428991</v>
      </c>
      <c r="I103" s="34">
        <f t="shared" si="5"/>
        <v>97.611579798428991</v>
      </c>
      <c r="K103" s="70"/>
    </row>
    <row r="104" spans="1:11" s="24" customFormat="1" ht="12.75">
      <c r="A104" s="30"/>
      <c r="B104" s="40" t="s">
        <v>43</v>
      </c>
      <c r="C104" s="33">
        <v>4372156442.5522289</v>
      </c>
      <c r="D104" s="33">
        <v>4155825979.1524277</v>
      </c>
      <c r="E104" s="33">
        <v>4155825979.1524277</v>
      </c>
      <c r="F104" s="33">
        <v>3800705007.5682416</v>
      </c>
      <c r="G104" s="32"/>
      <c r="H104" s="34">
        <f t="shared" si="4"/>
        <v>91.454864246827483</v>
      </c>
      <c r="I104" s="34">
        <f t="shared" si="5"/>
        <v>91.454864246827483</v>
      </c>
      <c r="K104" s="70"/>
    </row>
    <row r="105" spans="1:11" s="24" customFormat="1" ht="12.75">
      <c r="A105" s="30"/>
      <c r="B105" s="40" t="s">
        <v>284</v>
      </c>
      <c r="C105" s="33">
        <v>13090398979</v>
      </c>
      <c r="D105" s="33">
        <v>10641476961</v>
      </c>
      <c r="E105" s="33">
        <v>10641476961</v>
      </c>
      <c r="F105" s="33">
        <v>10570436765.730013</v>
      </c>
      <c r="G105" s="32"/>
      <c r="H105" s="34">
        <f t="shared" si="4"/>
        <v>99.332421659790811</v>
      </c>
      <c r="I105" s="34">
        <f t="shared" si="5"/>
        <v>99.332421659790811</v>
      </c>
      <c r="K105" s="70"/>
    </row>
    <row r="106" spans="1:11" s="24" customFormat="1" ht="12.75">
      <c r="A106" s="25" t="s">
        <v>544</v>
      </c>
      <c r="B106" s="128"/>
      <c r="C106" s="49">
        <f>SUM(C107:C109)</f>
        <v>15720223144.319988</v>
      </c>
      <c r="D106" s="49">
        <f>SUM(D107:D109)</f>
        <v>15369072721.660011</v>
      </c>
      <c r="E106" s="49">
        <f>SUM(E107:E109)</f>
        <v>15369072721.660011</v>
      </c>
      <c r="F106" s="49">
        <f>SUM(F107:F109)</f>
        <v>9875354486</v>
      </c>
      <c r="G106" s="35"/>
      <c r="H106" s="29">
        <f t="shared" si="4"/>
        <v>64.254718972618434</v>
      </c>
      <c r="I106" s="29">
        <f t="shared" si="5"/>
        <v>64.254718972618434</v>
      </c>
      <c r="K106" s="70"/>
    </row>
    <row r="107" spans="1:11" s="24" customFormat="1" ht="12.75">
      <c r="A107" s="30"/>
      <c r="B107" s="40" t="s">
        <v>437</v>
      </c>
      <c r="C107" s="33">
        <v>11326977795.309986</v>
      </c>
      <c r="D107" s="33">
        <v>11067715731.970011</v>
      </c>
      <c r="E107" s="33">
        <v>11067715731.970011</v>
      </c>
      <c r="F107" s="33">
        <v>6811295553</v>
      </c>
      <c r="G107" s="32"/>
      <c r="H107" s="34">
        <f t="shared" si="4"/>
        <v>61.542017503440306</v>
      </c>
      <c r="I107" s="34">
        <f t="shared" si="5"/>
        <v>61.542017503440306</v>
      </c>
      <c r="K107" s="70"/>
    </row>
    <row r="108" spans="1:11" s="24" customFormat="1" ht="12.75">
      <c r="A108" s="30"/>
      <c r="B108" s="40" t="s">
        <v>43</v>
      </c>
      <c r="C108" s="33">
        <v>1785380502.9700007</v>
      </c>
      <c r="D108" s="33">
        <v>1659856241.2299984</v>
      </c>
      <c r="E108" s="33">
        <v>1659856241.2299984</v>
      </c>
      <c r="F108" s="33">
        <v>1093856203</v>
      </c>
      <c r="G108" s="32"/>
      <c r="H108" s="34">
        <f t="shared" si="4"/>
        <v>65.900659094996257</v>
      </c>
      <c r="I108" s="34">
        <f t="shared" si="5"/>
        <v>65.900659094996257</v>
      </c>
      <c r="K108" s="70"/>
    </row>
    <row r="109" spans="1:11" s="24" customFormat="1" ht="12.75">
      <c r="A109" s="30"/>
      <c r="B109" s="40" t="s">
        <v>469</v>
      </c>
      <c r="C109" s="33">
        <v>2607864846.0400004</v>
      </c>
      <c r="D109" s="33">
        <v>2641500748.4600029</v>
      </c>
      <c r="E109" s="33">
        <v>2641500748.4600029</v>
      </c>
      <c r="F109" s="33">
        <v>1970202730</v>
      </c>
      <c r="G109" s="32"/>
      <c r="H109" s="34">
        <f t="shared" si="4"/>
        <v>74.586491453717358</v>
      </c>
      <c r="I109" s="34">
        <f t="shared" si="5"/>
        <v>74.586491453717358</v>
      </c>
      <c r="K109" s="70"/>
    </row>
    <row r="110" spans="1:11" ht="5.25" customHeight="1" thickBot="1">
      <c r="A110" s="50"/>
      <c r="B110" s="51"/>
      <c r="C110" s="52"/>
      <c r="D110" s="52"/>
      <c r="E110" s="52"/>
      <c r="F110" s="52"/>
      <c r="G110" s="53"/>
      <c r="H110" s="54"/>
      <c r="I110" s="54"/>
      <c r="K110" s="68"/>
    </row>
    <row r="111" spans="1:11" s="55" customFormat="1" ht="10.5" customHeight="1">
      <c r="A111" s="181" t="s">
        <v>81</v>
      </c>
      <c r="B111" s="181"/>
      <c r="C111" s="181"/>
      <c r="D111" s="181"/>
      <c r="E111" s="181"/>
      <c r="F111" s="181"/>
      <c r="G111" s="181"/>
      <c r="H111" s="158"/>
      <c r="I111" s="158"/>
    </row>
    <row r="112" spans="1:11" s="55" customFormat="1" ht="9" customHeight="1">
      <c r="A112" s="180" t="s">
        <v>82</v>
      </c>
      <c r="B112" s="180"/>
      <c r="C112" s="180"/>
      <c r="D112" s="180"/>
      <c r="E112" s="180"/>
      <c r="F112" s="180"/>
      <c r="G112" s="180"/>
      <c r="H112" s="180"/>
      <c r="I112" s="180"/>
    </row>
    <row r="113" spans="1:9" s="55" customFormat="1" ht="9">
      <c r="A113" s="181" t="s">
        <v>83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s="55" customFormat="1" ht="9">
      <c r="A114" s="182" t="s">
        <v>168</v>
      </c>
      <c r="B114" s="182"/>
      <c r="C114" s="182"/>
      <c r="D114" s="182"/>
      <c r="E114" s="182"/>
      <c r="F114" s="182"/>
      <c r="G114" s="182"/>
      <c r="H114" s="182"/>
      <c r="I114" s="182"/>
    </row>
    <row r="115" spans="1:9">
      <c r="C115" s="162"/>
    </row>
  </sheetData>
  <mergeCells count="13">
    <mergeCell ref="E6:E7"/>
    <mergeCell ref="A112:I112"/>
    <mergeCell ref="A114:I114"/>
    <mergeCell ref="A1:C1"/>
    <mergeCell ref="C6:C7"/>
    <mergeCell ref="A113:I113"/>
    <mergeCell ref="A3:I3"/>
    <mergeCell ref="A5:A8"/>
    <mergeCell ref="B5:B8"/>
    <mergeCell ref="E5:F5"/>
    <mergeCell ref="H5:I6"/>
    <mergeCell ref="D6:D7"/>
    <mergeCell ref="A111:G111"/>
  </mergeCells>
  <pageMargins left="0" right="0" top="0" bottom="0.39370078740157483" header="0.31496062992125984" footer="0.31496062992125984"/>
  <pageSetup scale="93" fitToHeight="10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13</vt:i4>
      </vt:variant>
    </vt:vector>
  </HeadingPairs>
  <TitlesOfParts>
    <vt:vector size="24" baseType="lpstr">
      <vt:lpstr>Anexo 10</vt:lpstr>
      <vt:lpstr>Anexo 11</vt:lpstr>
      <vt:lpstr>Anexo 12</vt:lpstr>
      <vt:lpstr>Anexo 13</vt:lpstr>
      <vt:lpstr>Anexo 14</vt:lpstr>
      <vt:lpstr>Anexo 15</vt:lpstr>
      <vt:lpstr>Anexo 16</vt:lpstr>
      <vt:lpstr>Anexo 17</vt:lpstr>
      <vt:lpstr>Anexo 18</vt:lpstr>
      <vt:lpstr>Anexo 19</vt:lpstr>
      <vt:lpstr>Anexo 31</vt:lpstr>
      <vt:lpstr>'Anexo 12'!Área_de_impresión</vt:lpstr>
      <vt:lpstr>'Anexo 14'!Área_de_impresión</vt:lpstr>
      <vt:lpstr>'Anexo 15'!Área_de_impresión</vt:lpstr>
      <vt:lpstr>'Anexo 17'!Área_de_impresión</vt:lpstr>
      <vt:lpstr>'Anexo 18'!Área_de_impresión</vt:lpstr>
      <vt:lpstr>'Anexo 19'!Área_de_impresión</vt:lpstr>
      <vt:lpstr>'Anexo 12'!Títulos_a_imprimir</vt:lpstr>
      <vt:lpstr>'Anexo 14'!Títulos_a_imprimir</vt:lpstr>
      <vt:lpstr>'Anexo 15'!Títulos_a_imprimir</vt:lpstr>
      <vt:lpstr>'Anexo 17'!Títulos_a_imprimir</vt:lpstr>
      <vt:lpstr>'Anexo 18'!Títulos_a_imprimir</vt:lpstr>
      <vt:lpstr>'Anexo 19'!Títulos_a_imprimir</vt:lpstr>
      <vt:lpstr>'Anexo 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Torres</dc:creator>
  <cp:lastModifiedBy>prueba</cp:lastModifiedBy>
  <dcterms:created xsi:type="dcterms:W3CDTF">2021-07-14T01:41:35Z</dcterms:created>
  <dcterms:modified xsi:type="dcterms:W3CDTF">2022-01-27T19:02:21Z</dcterms:modified>
</cp:coreProperties>
</file>