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nexos\exceles\"/>
    </mc:Choice>
  </mc:AlternateContent>
  <bookViews>
    <workbookView xWindow="-120" yWindow="-120" windowWidth="20730" windowHeight="11160"/>
  </bookViews>
  <sheets>
    <sheet name="4T_2021" sheetId="1" r:id="rId1"/>
  </sheets>
  <definedNames>
    <definedName name="_xlnm._FilterDatabase" localSheetId="0" hidden="1">'4T_2021'!$A$576:$E$770</definedName>
    <definedName name="_xlnm.Print_Area" localSheetId="0">'4T_2021'!$A$1:$E$770</definedName>
    <definedName name="_xlnm.Print_Titles" localSheetId="0">'4T_2021'!$1:$8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0" i="1" l="1"/>
  <c r="D430" i="1"/>
  <c r="C430" i="1"/>
  <c r="E737" i="1" l="1"/>
  <c r="D737" i="1"/>
  <c r="C737" i="1"/>
  <c r="E700" i="1" l="1"/>
  <c r="D700" i="1"/>
  <c r="C700" i="1"/>
  <c r="C460" i="1" l="1"/>
  <c r="E427" i="1" l="1"/>
  <c r="D427" i="1"/>
  <c r="C427" i="1"/>
  <c r="E424" i="1"/>
  <c r="D424" i="1"/>
  <c r="C424" i="1"/>
  <c r="E421" i="1"/>
  <c r="D421" i="1"/>
  <c r="C421" i="1"/>
  <c r="E418" i="1"/>
  <c r="D418" i="1"/>
  <c r="C418" i="1"/>
  <c r="E415" i="1"/>
  <c r="D415" i="1"/>
  <c r="C415" i="1"/>
  <c r="E412" i="1"/>
  <c r="D412" i="1"/>
  <c r="C412" i="1"/>
  <c r="E409" i="1"/>
  <c r="D409" i="1"/>
  <c r="C409" i="1"/>
  <c r="E406" i="1"/>
  <c r="D406" i="1"/>
  <c r="C406" i="1"/>
  <c r="E403" i="1"/>
  <c r="D403" i="1"/>
  <c r="C403" i="1"/>
  <c r="E646" i="1" l="1"/>
  <c r="D646" i="1"/>
  <c r="C646" i="1"/>
  <c r="E541" i="1" l="1"/>
  <c r="D541" i="1"/>
  <c r="C541" i="1"/>
  <c r="E766" i="1" l="1"/>
  <c r="D766" i="1"/>
  <c r="C766" i="1"/>
  <c r="E763" i="1"/>
  <c r="D763" i="1"/>
  <c r="C763" i="1"/>
  <c r="E760" i="1"/>
  <c r="D760" i="1"/>
  <c r="C760" i="1"/>
  <c r="E757" i="1"/>
  <c r="D757" i="1"/>
  <c r="C757" i="1"/>
  <c r="E754" i="1"/>
  <c r="D754" i="1"/>
  <c r="C754" i="1"/>
  <c r="E750" i="1"/>
  <c r="D750" i="1"/>
  <c r="C750" i="1"/>
  <c r="E747" i="1"/>
  <c r="D747" i="1"/>
  <c r="C747" i="1"/>
  <c r="E744" i="1"/>
  <c r="D744" i="1"/>
  <c r="C744" i="1"/>
  <c r="E741" i="1"/>
  <c r="D741" i="1"/>
  <c r="C741" i="1"/>
  <c r="E734" i="1"/>
  <c r="D734" i="1"/>
  <c r="C734" i="1"/>
  <c r="E731" i="1"/>
  <c r="D731" i="1"/>
  <c r="C731" i="1"/>
  <c r="E728" i="1"/>
  <c r="D728" i="1"/>
  <c r="C728" i="1"/>
  <c r="E725" i="1"/>
  <c r="D725" i="1"/>
  <c r="C725" i="1"/>
  <c r="E722" i="1"/>
  <c r="D722" i="1"/>
  <c r="C722" i="1"/>
  <c r="E719" i="1"/>
  <c r="D719" i="1"/>
  <c r="C719" i="1"/>
  <c r="E716" i="1"/>
  <c r="D716" i="1"/>
  <c r="C716" i="1"/>
  <c r="E713" i="1"/>
  <c r="D713" i="1"/>
  <c r="C713" i="1"/>
  <c r="E710" i="1"/>
  <c r="D710" i="1"/>
  <c r="C710" i="1"/>
  <c r="E707" i="1"/>
  <c r="D707" i="1"/>
  <c r="C707" i="1"/>
  <c r="E704" i="1"/>
  <c r="D704" i="1"/>
  <c r="C704" i="1"/>
  <c r="E697" i="1"/>
  <c r="D697" i="1"/>
  <c r="C697" i="1"/>
  <c r="E694" i="1"/>
  <c r="D694" i="1"/>
  <c r="C694" i="1"/>
  <c r="E691" i="1"/>
  <c r="D691" i="1"/>
  <c r="C691" i="1"/>
  <c r="E688" i="1"/>
  <c r="D688" i="1"/>
  <c r="C688" i="1"/>
  <c r="E685" i="1"/>
  <c r="D685" i="1"/>
  <c r="C685" i="1"/>
  <c r="E682" i="1"/>
  <c r="D682" i="1"/>
  <c r="C682" i="1"/>
  <c r="E679" i="1"/>
  <c r="D679" i="1"/>
  <c r="C679" i="1"/>
  <c r="E676" i="1"/>
  <c r="D676" i="1"/>
  <c r="C676" i="1"/>
  <c r="E673" i="1"/>
  <c r="D673" i="1"/>
  <c r="C673" i="1"/>
  <c r="E670" i="1"/>
  <c r="D670" i="1"/>
  <c r="C670" i="1"/>
  <c r="E666" i="1"/>
  <c r="E665" i="1" s="1"/>
  <c r="D666" i="1"/>
  <c r="C666" i="1"/>
  <c r="E662" i="1"/>
  <c r="E661" i="1" s="1"/>
  <c r="D662" i="1"/>
  <c r="C662" i="1"/>
  <c r="E658" i="1"/>
  <c r="E657" i="1" s="1"/>
  <c r="D658" i="1"/>
  <c r="C658" i="1"/>
  <c r="E654" i="1"/>
  <c r="E653" i="1" s="1"/>
  <c r="D654" i="1"/>
  <c r="C654" i="1"/>
  <c r="E650" i="1"/>
  <c r="E649" i="1" s="1"/>
  <c r="D650" i="1"/>
  <c r="C650" i="1"/>
  <c r="E643" i="1"/>
  <c r="D643" i="1"/>
  <c r="C643" i="1"/>
  <c r="E640" i="1"/>
  <c r="D640" i="1"/>
  <c r="C640" i="1"/>
  <c r="E637" i="1"/>
  <c r="D637" i="1"/>
  <c r="C637" i="1"/>
  <c r="E634" i="1"/>
  <c r="D634" i="1"/>
  <c r="C634" i="1"/>
  <c r="E631" i="1"/>
  <c r="D631" i="1"/>
  <c r="C631" i="1"/>
  <c r="E628" i="1"/>
  <c r="D628" i="1"/>
  <c r="C628" i="1"/>
  <c r="E625" i="1"/>
  <c r="D625" i="1"/>
  <c r="C625" i="1"/>
  <c r="E622" i="1"/>
  <c r="D622" i="1"/>
  <c r="C622" i="1"/>
  <c r="E619" i="1"/>
  <c r="D619" i="1"/>
  <c r="C619" i="1"/>
  <c r="E616" i="1"/>
  <c r="D616" i="1"/>
  <c r="C616" i="1"/>
  <c r="E613" i="1"/>
  <c r="D613" i="1"/>
  <c r="C613" i="1"/>
  <c r="E610" i="1"/>
  <c r="D610" i="1"/>
  <c r="C610" i="1"/>
  <c r="E607" i="1"/>
  <c r="D607" i="1"/>
  <c r="C607" i="1"/>
  <c r="E604" i="1"/>
  <c r="D604" i="1"/>
  <c r="C604" i="1"/>
  <c r="E601" i="1"/>
  <c r="D601" i="1"/>
  <c r="C601" i="1"/>
  <c r="E598" i="1"/>
  <c r="D598" i="1"/>
  <c r="C598" i="1"/>
  <c r="E595" i="1"/>
  <c r="D595" i="1"/>
  <c r="C595" i="1"/>
  <c r="E592" i="1"/>
  <c r="D592" i="1"/>
  <c r="C592" i="1"/>
  <c r="E589" i="1"/>
  <c r="D589" i="1"/>
  <c r="C589" i="1"/>
  <c r="E586" i="1"/>
  <c r="D586" i="1"/>
  <c r="C586" i="1"/>
  <c r="E583" i="1"/>
  <c r="D583" i="1"/>
  <c r="C583" i="1"/>
  <c r="E580" i="1"/>
  <c r="D580" i="1"/>
  <c r="C580" i="1"/>
  <c r="E577" i="1"/>
  <c r="D577" i="1"/>
  <c r="C577" i="1"/>
  <c r="E573" i="1"/>
  <c r="E572" i="1" s="1"/>
  <c r="D573" i="1"/>
  <c r="C573" i="1"/>
  <c r="E569" i="1"/>
  <c r="E568" i="1" s="1"/>
  <c r="D569" i="1"/>
  <c r="C569" i="1"/>
  <c r="E565" i="1"/>
  <c r="E564" i="1" s="1"/>
  <c r="D565" i="1"/>
  <c r="C565" i="1"/>
  <c r="E561" i="1"/>
  <c r="E560" i="1" s="1"/>
  <c r="D561" i="1"/>
  <c r="C561" i="1"/>
  <c r="E557" i="1"/>
  <c r="E556" i="1" s="1"/>
  <c r="D557" i="1"/>
  <c r="C557" i="1"/>
  <c r="E553" i="1"/>
  <c r="E552" i="1" s="1"/>
  <c r="D553" i="1"/>
  <c r="C553" i="1"/>
  <c r="E549" i="1"/>
  <c r="E548" i="1" s="1"/>
  <c r="D549" i="1"/>
  <c r="C549" i="1"/>
  <c r="E545" i="1"/>
  <c r="E544" i="1" s="1"/>
  <c r="D545" i="1"/>
  <c r="C545" i="1"/>
  <c r="E538" i="1"/>
  <c r="D538" i="1"/>
  <c r="C538" i="1"/>
  <c r="E535" i="1"/>
  <c r="D535" i="1"/>
  <c r="C535" i="1"/>
  <c r="E531" i="1"/>
  <c r="D531" i="1"/>
  <c r="C531" i="1"/>
  <c r="E528" i="1"/>
  <c r="D528" i="1"/>
  <c r="C528" i="1"/>
  <c r="E525" i="1"/>
  <c r="D525" i="1"/>
  <c r="C525" i="1"/>
  <c r="E522" i="1"/>
  <c r="D522" i="1"/>
  <c r="C522" i="1"/>
  <c r="E519" i="1"/>
  <c r="D519" i="1"/>
  <c r="C519" i="1"/>
  <c r="E516" i="1"/>
  <c r="D516" i="1"/>
  <c r="C516" i="1"/>
  <c r="E513" i="1"/>
  <c r="D513" i="1"/>
  <c r="C513" i="1"/>
  <c r="E509" i="1"/>
  <c r="D509" i="1"/>
  <c r="C509" i="1"/>
  <c r="E506" i="1"/>
  <c r="D506" i="1"/>
  <c r="C506" i="1"/>
  <c r="E503" i="1"/>
  <c r="D503" i="1"/>
  <c r="C503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8" i="1"/>
  <c r="D488" i="1"/>
  <c r="C488" i="1"/>
  <c r="E485" i="1"/>
  <c r="D485" i="1"/>
  <c r="C485" i="1"/>
  <c r="E481" i="1"/>
  <c r="D481" i="1"/>
  <c r="C481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6" i="1"/>
  <c r="D466" i="1"/>
  <c r="C466" i="1"/>
  <c r="E463" i="1"/>
  <c r="D463" i="1"/>
  <c r="C463" i="1"/>
  <c r="E460" i="1"/>
  <c r="D460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3" i="1"/>
  <c r="D443" i="1"/>
  <c r="C443" i="1"/>
  <c r="E440" i="1"/>
  <c r="D440" i="1"/>
  <c r="C440" i="1"/>
  <c r="E437" i="1"/>
  <c r="D437" i="1"/>
  <c r="C437" i="1"/>
  <c r="E434" i="1"/>
  <c r="D434" i="1"/>
  <c r="C434" i="1"/>
  <c r="E400" i="1"/>
  <c r="E399" i="1" s="1"/>
  <c r="D400" i="1"/>
  <c r="C400" i="1"/>
  <c r="E396" i="1"/>
  <c r="D396" i="1"/>
  <c r="C396" i="1"/>
  <c r="E393" i="1"/>
  <c r="D393" i="1"/>
  <c r="C393" i="1"/>
  <c r="E390" i="1"/>
  <c r="D390" i="1"/>
  <c r="C390" i="1"/>
  <c r="E387" i="1"/>
  <c r="D387" i="1"/>
  <c r="C387" i="1"/>
  <c r="E384" i="1"/>
  <c r="D384" i="1"/>
  <c r="C384" i="1"/>
  <c r="E381" i="1"/>
  <c r="D381" i="1"/>
  <c r="C381" i="1"/>
  <c r="E378" i="1"/>
  <c r="D378" i="1"/>
  <c r="C378" i="1"/>
  <c r="E375" i="1"/>
  <c r="D375" i="1"/>
  <c r="C375" i="1"/>
  <c r="E372" i="1"/>
  <c r="D372" i="1"/>
  <c r="C372" i="1"/>
  <c r="E369" i="1"/>
  <c r="D369" i="1"/>
  <c r="C369" i="1"/>
  <c r="E366" i="1"/>
  <c r="D366" i="1"/>
  <c r="C366" i="1"/>
  <c r="E363" i="1"/>
  <c r="D363" i="1"/>
  <c r="C363" i="1"/>
  <c r="E360" i="1"/>
  <c r="D360" i="1"/>
  <c r="C360" i="1"/>
  <c r="E357" i="1"/>
  <c r="D357" i="1"/>
  <c r="C357" i="1"/>
  <c r="E354" i="1"/>
  <c r="D354" i="1"/>
  <c r="C354" i="1"/>
  <c r="E351" i="1"/>
  <c r="D351" i="1"/>
  <c r="C351" i="1"/>
  <c r="E348" i="1"/>
  <c r="D348" i="1"/>
  <c r="C348" i="1"/>
  <c r="E345" i="1"/>
  <c r="D345" i="1"/>
  <c r="C345" i="1"/>
  <c r="E342" i="1"/>
  <c r="D342" i="1"/>
  <c r="C342" i="1"/>
  <c r="E339" i="1"/>
  <c r="D339" i="1"/>
  <c r="C339" i="1"/>
  <c r="E336" i="1"/>
  <c r="D336" i="1"/>
  <c r="C336" i="1"/>
  <c r="E333" i="1"/>
  <c r="D333" i="1"/>
  <c r="C333" i="1"/>
  <c r="E330" i="1"/>
  <c r="D330" i="1"/>
  <c r="C330" i="1"/>
  <c r="E327" i="1"/>
  <c r="D327" i="1"/>
  <c r="C327" i="1"/>
  <c r="E324" i="1"/>
  <c r="D324" i="1"/>
  <c r="C324" i="1"/>
  <c r="E321" i="1"/>
  <c r="D321" i="1"/>
  <c r="C321" i="1"/>
  <c r="E317" i="1"/>
  <c r="D317" i="1"/>
  <c r="C317" i="1"/>
  <c r="E314" i="1"/>
  <c r="D314" i="1"/>
  <c r="C314" i="1"/>
  <c r="E311" i="1"/>
  <c r="D311" i="1"/>
  <c r="C311" i="1"/>
  <c r="E308" i="1"/>
  <c r="D308" i="1"/>
  <c r="C308" i="1"/>
  <c r="E305" i="1"/>
  <c r="D305" i="1"/>
  <c r="C305" i="1"/>
  <c r="E302" i="1"/>
  <c r="D302" i="1"/>
  <c r="C302" i="1"/>
  <c r="E299" i="1"/>
  <c r="D299" i="1"/>
  <c r="C299" i="1"/>
  <c r="E296" i="1"/>
  <c r="D296" i="1"/>
  <c r="C296" i="1"/>
  <c r="E293" i="1"/>
  <c r="D293" i="1"/>
  <c r="C293" i="1"/>
  <c r="E290" i="1"/>
  <c r="D290" i="1"/>
  <c r="C290" i="1"/>
  <c r="E287" i="1"/>
  <c r="D287" i="1"/>
  <c r="C287" i="1"/>
  <c r="E284" i="1"/>
  <c r="D284" i="1"/>
  <c r="C284" i="1"/>
  <c r="E281" i="1"/>
  <c r="D281" i="1"/>
  <c r="C281" i="1"/>
  <c r="E278" i="1"/>
  <c r="D278" i="1"/>
  <c r="C278" i="1"/>
  <c r="E275" i="1"/>
  <c r="D275" i="1"/>
  <c r="C275" i="1"/>
  <c r="E272" i="1"/>
  <c r="D272" i="1"/>
  <c r="C272" i="1"/>
  <c r="E269" i="1"/>
  <c r="D269" i="1"/>
  <c r="C269" i="1"/>
  <c r="E266" i="1"/>
  <c r="D266" i="1"/>
  <c r="C266" i="1"/>
  <c r="E263" i="1"/>
  <c r="D263" i="1"/>
  <c r="C263" i="1"/>
  <c r="E260" i="1"/>
  <c r="D260" i="1"/>
  <c r="C260" i="1"/>
  <c r="E257" i="1"/>
  <c r="D257" i="1"/>
  <c r="C257" i="1"/>
  <c r="E254" i="1"/>
  <c r="D254" i="1"/>
  <c r="C254" i="1"/>
  <c r="E250" i="1"/>
  <c r="D250" i="1"/>
  <c r="C250" i="1"/>
  <c r="E247" i="1"/>
  <c r="D247" i="1"/>
  <c r="C247" i="1"/>
  <c r="E244" i="1"/>
  <c r="D244" i="1"/>
  <c r="C244" i="1"/>
  <c r="E241" i="1"/>
  <c r="D241" i="1"/>
  <c r="C241" i="1"/>
  <c r="E238" i="1"/>
  <c r="D238" i="1"/>
  <c r="C238" i="1"/>
  <c r="E235" i="1"/>
  <c r="D235" i="1"/>
  <c r="C235" i="1"/>
  <c r="E231" i="1"/>
  <c r="D231" i="1"/>
  <c r="C231" i="1"/>
  <c r="E228" i="1"/>
  <c r="D228" i="1"/>
  <c r="C228" i="1"/>
  <c r="E225" i="1"/>
  <c r="D225" i="1"/>
  <c r="C225" i="1"/>
  <c r="E222" i="1"/>
  <c r="D222" i="1"/>
  <c r="C222" i="1"/>
  <c r="E219" i="1"/>
  <c r="D219" i="1"/>
  <c r="C219" i="1"/>
  <c r="E216" i="1"/>
  <c r="D216" i="1"/>
  <c r="C216" i="1"/>
  <c r="E213" i="1"/>
  <c r="D213" i="1"/>
  <c r="C213" i="1"/>
  <c r="E210" i="1"/>
  <c r="D210" i="1"/>
  <c r="C210" i="1"/>
  <c r="E207" i="1"/>
  <c r="D207" i="1"/>
  <c r="C207" i="1"/>
  <c r="E204" i="1"/>
  <c r="D204" i="1"/>
  <c r="C204" i="1"/>
  <c r="E201" i="1"/>
  <c r="D201" i="1"/>
  <c r="C201" i="1"/>
  <c r="E198" i="1"/>
  <c r="D198" i="1"/>
  <c r="C198" i="1"/>
  <c r="E195" i="1"/>
  <c r="D195" i="1"/>
  <c r="C195" i="1"/>
  <c r="E192" i="1"/>
  <c r="D192" i="1"/>
  <c r="C192" i="1"/>
  <c r="E189" i="1"/>
  <c r="D189" i="1"/>
  <c r="C189" i="1"/>
  <c r="E186" i="1"/>
  <c r="D186" i="1"/>
  <c r="C186" i="1"/>
  <c r="E183" i="1"/>
  <c r="D183" i="1"/>
  <c r="C183" i="1"/>
  <c r="E180" i="1"/>
  <c r="D180" i="1"/>
  <c r="C180" i="1"/>
  <c r="E177" i="1"/>
  <c r="D177" i="1"/>
  <c r="C177" i="1"/>
  <c r="E174" i="1"/>
  <c r="D174" i="1"/>
  <c r="C174" i="1"/>
  <c r="E171" i="1"/>
  <c r="D171" i="1"/>
  <c r="C171" i="1"/>
  <c r="E167" i="1"/>
  <c r="D167" i="1"/>
  <c r="C167" i="1"/>
  <c r="E164" i="1"/>
  <c r="D164" i="1"/>
  <c r="C164" i="1"/>
  <c r="E161" i="1"/>
  <c r="D161" i="1"/>
  <c r="C161" i="1"/>
  <c r="E158" i="1"/>
  <c r="D158" i="1"/>
  <c r="C158" i="1"/>
  <c r="E155" i="1"/>
  <c r="D155" i="1"/>
  <c r="C155" i="1"/>
  <c r="E152" i="1"/>
  <c r="D152" i="1"/>
  <c r="C152" i="1"/>
  <c r="E149" i="1"/>
  <c r="D149" i="1"/>
  <c r="C149" i="1"/>
  <c r="E146" i="1"/>
  <c r="D146" i="1"/>
  <c r="C146" i="1"/>
  <c r="E143" i="1"/>
  <c r="D143" i="1"/>
  <c r="C143" i="1"/>
  <c r="E140" i="1"/>
  <c r="D140" i="1"/>
  <c r="C140" i="1"/>
  <c r="E137" i="1"/>
  <c r="D137" i="1"/>
  <c r="C137" i="1"/>
  <c r="E134" i="1"/>
  <c r="D134" i="1"/>
  <c r="C134" i="1"/>
  <c r="E131" i="1"/>
  <c r="D131" i="1"/>
  <c r="C131" i="1"/>
  <c r="E128" i="1"/>
  <c r="D128" i="1"/>
  <c r="C128" i="1"/>
  <c r="E125" i="1"/>
  <c r="D125" i="1"/>
  <c r="C125" i="1"/>
  <c r="E122" i="1"/>
  <c r="D122" i="1"/>
  <c r="C122" i="1"/>
  <c r="E119" i="1"/>
  <c r="D119" i="1"/>
  <c r="C119" i="1"/>
  <c r="E116" i="1"/>
  <c r="D116" i="1"/>
  <c r="C116" i="1"/>
  <c r="E113" i="1"/>
  <c r="D113" i="1"/>
  <c r="C113" i="1"/>
  <c r="E109" i="1"/>
  <c r="D109" i="1"/>
  <c r="C109" i="1"/>
  <c r="E106" i="1"/>
  <c r="D106" i="1"/>
  <c r="C106" i="1"/>
  <c r="E102" i="1"/>
  <c r="D102" i="1"/>
  <c r="C102" i="1"/>
  <c r="E99" i="1"/>
  <c r="D99" i="1"/>
  <c r="C99" i="1"/>
  <c r="E96" i="1"/>
  <c r="D96" i="1"/>
  <c r="C96" i="1"/>
  <c r="E93" i="1"/>
  <c r="D93" i="1"/>
  <c r="C93" i="1"/>
  <c r="E90" i="1"/>
  <c r="D90" i="1"/>
  <c r="C90" i="1"/>
  <c r="E87" i="1"/>
  <c r="D87" i="1"/>
  <c r="C87" i="1"/>
  <c r="E84" i="1"/>
  <c r="D84" i="1"/>
  <c r="C84" i="1"/>
  <c r="E81" i="1"/>
  <c r="D81" i="1"/>
  <c r="C81" i="1"/>
  <c r="E78" i="1"/>
  <c r="D78" i="1"/>
  <c r="C78" i="1"/>
  <c r="E75" i="1"/>
  <c r="D75" i="1"/>
  <c r="C75" i="1"/>
  <c r="E72" i="1"/>
  <c r="D72" i="1"/>
  <c r="C72" i="1"/>
  <c r="E69" i="1"/>
  <c r="D69" i="1"/>
  <c r="C69" i="1"/>
  <c r="E66" i="1"/>
  <c r="D66" i="1"/>
  <c r="C66" i="1"/>
  <c r="E63" i="1"/>
  <c r="D63" i="1"/>
  <c r="C63" i="1"/>
  <c r="E60" i="1"/>
  <c r="D60" i="1"/>
  <c r="C60" i="1"/>
  <c r="E57" i="1"/>
  <c r="D57" i="1"/>
  <c r="C57" i="1"/>
  <c r="E54" i="1"/>
  <c r="D54" i="1"/>
  <c r="C54" i="1"/>
  <c r="E51" i="1"/>
  <c r="D51" i="1"/>
  <c r="C51" i="1"/>
  <c r="E48" i="1"/>
  <c r="D48" i="1"/>
  <c r="C48" i="1"/>
  <c r="E44" i="1"/>
  <c r="E43" i="1" s="1"/>
  <c r="D44" i="1"/>
  <c r="C44" i="1"/>
  <c r="E40" i="1"/>
  <c r="D40" i="1"/>
  <c r="C40" i="1"/>
  <c r="E37" i="1"/>
  <c r="D37" i="1"/>
  <c r="C37" i="1"/>
  <c r="E34" i="1"/>
  <c r="D34" i="1"/>
  <c r="C34" i="1"/>
  <c r="E30" i="1"/>
  <c r="D30" i="1"/>
  <c r="C30" i="1"/>
  <c r="E27" i="1"/>
  <c r="D27" i="1"/>
  <c r="C27" i="1"/>
  <c r="E24" i="1"/>
  <c r="D24" i="1"/>
  <c r="C24" i="1"/>
  <c r="E20" i="1"/>
  <c r="E19" i="1" s="1"/>
  <c r="D20" i="1"/>
  <c r="C20" i="1"/>
  <c r="E16" i="1"/>
  <c r="D16" i="1"/>
  <c r="C16" i="1"/>
  <c r="E13" i="1"/>
  <c r="D13" i="1"/>
  <c r="C13" i="1"/>
  <c r="E10" i="1"/>
  <c r="D10" i="1"/>
  <c r="C10" i="1"/>
  <c r="D399" i="1" l="1"/>
  <c r="C399" i="1"/>
  <c r="E669" i="1"/>
  <c r="C703" i="1"/>
  <c r="D703" i="1"/>
  <c r="C669" i="1"/>
  <c r="E703" i="1"/>
  <c r="D669" i="1"/>
  <c r="C33" i="1"/>
  <c r="D576" i="1"/>
  <c r="E576" i="1"/>
  <c r="C576" i="1"/>
  <c r="D19" i="1"/>
  <c r="C653" i="1"/>
  <c r="D544" i="1"/>
  <c r="D556" i="1"/>
  <c r="C568" i="1"/>
  <c r="D665" i="1"/>
  <c r="D564" i="1"/>
  <c r="C548" i="1"/>
  <c r="D568" i="1"/>
  <c r="C657" i="1"/>
  <c r="C665" i="1"/>
  <c r="C43" i="1"/>
  <c r="D548" i="1"/>
  <c r="C560" i="1"/>
  <c r="D657" i="1"/>
  <c r="C556" i="1"/>
  <c r="D43" i="1"/>
  <c r="D560" i="1"/>
  <c r="C572" i="1"/>
  <c r="C649" i="1"/>
  <c r="C544" i="1"/>
  <c r="D653" i="1"/>
  <c r="D572" i="1"/>
  <c r="D649" i="1"/>
  <c r="C661" i="1"/>
  <c r="C19" i="1"/>
  <c r="D552" i="1"/>
  <c r="C564" i="1"/>
  <c r="D661" i="1"/>
  <c r="C552" i="1"/>
  <c r="D9" i="1"/>
  <c r="D740" i="1"/>
  <c r="D105" i="1"/>
  <c r="E753" i="1"/>
  <c r="C740" i="1"/>
  <c r="E23" i="1"/>
  <c r="D33" i="1"/>
  <c r="D534" i="1"/>
  <c r="E33" i="1"/>
  <c r="D23" i="1"/>
  <c r="C9" i="1"/>
  <c r="E433" i="1"/>
  <c r="C512" i="1"/>
  <c r="C534" i="1"/>
  <c r="C446" i="1"/>
  <c r="D459" i="1"/>
  <c r="D512" i="1"/>
  <c r="E105" i="1"/>
  <c r="C234" i="1"/>
  <c r="E253" i="1"/>
  <c r="E170" i="1"/>
  <c r="D446" i="1"/>
  <c r="E234" i="1"/>
  <c r="D320" i="1"/>
  <c r="C433" i="1"/>
  <c r="C23" i="1"/>
  <c r="E320" i="1"/>
  <c r="E534" i="1"/>
  <c r="C47" i="1"/>
  <c r="C170" i="1"/>
  <c r="C320" i="1"/>
  <c r="E446" i="1"/>
  <c r="C459" i="1"/>
  <c r="C753" i="1"/>
  <c r="D112" i="1"/>
  <c r="C105" i="1"/>
  <c r="E112" i="1"/>
  <c r="D484" i="1"/>
  <c r="E512" i="1"/>
  <c r="D753" i="1"/>
  <c r="E47" i="1"/>
  <c r="C112" i="1"/>
  <c r="D170" i="1"/>
  <c r="D234" i="1"/>
  <c r="D433" i="1"/>
  <c r="E459" i="1"/>
  <c r="E484" i="1"/>
  <c r="E740" i="1"/>
  <c r="D47" i="1"/>
  <c r="E9" i="1"/>
  <c r="C253" i="1"/>
  <c r="D253" i="1"/>
  <c r="C484" i="1"/>
</calcChain>
</file>

<file path=xl/sharedStrings.xml><?xml version="1.0" encoding="utf-8"?>
<sst xmlns="http://schemas.openxmlformats.org/spreadsheetml/2006/main" count="771" uniqueCount="253">
  <si>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</si>
  <si>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</si>
  <si>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</si>
  <si>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</si>
  <si>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</si>
  <si>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</si>
  <si>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</si>
  <si>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</si>
  <si>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</si>
  <si>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</si>
  <si>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</si>
  <si>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</si>
  <si>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</si>
  <si>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</si>
  <si>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</si>
  <si>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</si>
  <si>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</si>
  <si>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</si>
  <si>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</si>
  <si>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</si>
  <si>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</si>
  <si>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</si>
  <si>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</si>
  <si>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</si>
  <si>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</si>
  <si>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</si>
  <si>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</si>
  <si>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</si>
  <si>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</si>
  <si>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</si>
  <si>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</si>
  <si>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</si>
  <si>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</si>
  <si>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</si>
  <si>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</si>
  <si>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</si>
  <si>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</si>
  <si>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</si>
  <si>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</si>
  <si>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</si>
  <si>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</si>
  <si>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</si>
  <si>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</si>
  <si>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</si>
  <si>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</si>
  <si>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</si>
  <si>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</si>
  <si>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</si>
  <si>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</si>
  <si>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</si>
  <si>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</si>
  <si>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</si>
  <si>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</si>
  <si>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</si>
  <si>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</si>
  <si>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</si>
  <si>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</si>
  <si>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</si>
  <si>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</si>
  <si>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</si>
  <si>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</si>
  <si>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</si>
  <si>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</si>
  <si>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</si>
  <si>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</si>
  <si>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</si>
  <si>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</si>
  <si>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</si>
  <si>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</si>
  <si>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</si>
  <si>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</si>
  <si>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</si>
  <si>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</si>
  <si>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</si>
  <si>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</si>
  <si>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</si>
  <si>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</si>
  <si>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</si>
  <si>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</si>
  <si>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</si>
  <si>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</si>
  <si>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</si>
  <si>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</si>
  <si>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</si>
  <si>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</si>
  <si>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</si>
  <si>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</si>
  <si>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</si>
  <si>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</si>
  <si>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</si>
  <si>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</si>
  <si>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</si>
  <si>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</si>
  <si>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</si>
  <si>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</si>
  <si>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</si>
  <si>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</si>
  <si>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</si>
  <si>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</si>
  <si>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</si>
  <si>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</si>
  <si>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</si>
  <si>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</si>
  <si>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</si>
  <si>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</si>
  <si>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</si>
  <si>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</si>
  <si>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</si>
  <si>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</si>
  <si>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</si>
  <si>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</si>
  <si>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</si>
  <si>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</si>
  <si>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</si>
  <si>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</si>
  <si>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</si>
  <si>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</si>
  <si>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</si>
  <si>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</si>
  <si>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</si>
  <si>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</si>
  <si>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</si>
  <si>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</si>
  <si>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</si>
  <si>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</si>
  <si>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</si>
  <si>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</si>
  <si>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</si>
  <si>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</si>
  <si>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</si>
  <si>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</si>
  <si>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</si>
  <si>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</si>
  <si>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</si>
  <si>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</si>
  <si>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</si>
  <si>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</si>
  <si>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</si>
  <si>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</si>
  <si>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</si>
  <si>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</si>
  <si>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</si>
  <si>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</si>
  <si>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</si>
  <si>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</si>
  <si>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</si>
  <si>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</si>
  <si>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</si>
  <si>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</si>
  <si>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</si>
  <si>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</si>
  <si>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</si>
  <si>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</si>
  <si>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</si>
  <si>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</si>
  <si>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</si>
  <si>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</si>
  <si>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</si>
  <si>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</si>
  <si>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</si>
  <si>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</si>
  <si>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</si>
  <si>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</si>
  <si>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</si>
  <si>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</si>
  <si>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</si>
  <si>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</si>
  <si>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</si>
  <si>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</si>
  <si>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</si>
  <si>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</si>
  <si>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</si>
  <si>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</si>
  <si>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</si>
  <si>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</si>
  <si>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</si>
  <si>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</si>
  <si>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</si>
  <si>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</si>
  <si>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</si>
  <si>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</si>
  <si>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</si>
  <si>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</si>
  <si>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</si>
  <si>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</si>
  <si>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</si>
  <si>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</si>
  <si>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</si>
  <si>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</si>
  <si>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</si>
  <si>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</si>
  <si>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</si>
  <si>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</si>
  <si>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</si>
  <si>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</si>
  <si>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</si>
  <si>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</si>
  <si>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</si>
  <si>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</si>
  <si>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</si>
  <si>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</si>
  <si>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</si>
  <si>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</si>
  <si>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</si>
  <si>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</si>
  <si>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</si>
  <si>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</si>
  <si>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</si>
  <si>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</si>
  <si>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</si>
  <si>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</si>
  <si>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t xml:space="preserve">Centro de Capacitación Cinematográfica, A.C.         </t>
  </si>
  <si>
    <t xml:space="preserve">Administración Portuaria Integral de Mazatlán, S.A. de C.V. </t>
  </si>
  <si>
    <t xml:space="preserve">36 Seguridad y Protección Ciudadana         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</si>
  <si>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</si>
  <si>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</si>
  <si>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</si>
  <si>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</si>
  <si>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</si>
  <si>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</si>
  <si>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</si>
  <si>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</si>
  <si>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</si>
  <si>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</si>
  <si>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</si>
  <si>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</si>
  <si>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t>32 Tribunal Federal de Justicia Administrativa</t>
  </si>
  <si>
    <t>Centro de Investigación en Ciencias de Información Geoespacial, A.C.</t>
  </si>
  <si>
    <t>Corredor Interoceánico del Istmo de Tehuantepec</t>
  </si>
  <si>
    <t>Instituto para Devolverle al Pueblo lo Robado</t>
  </si>
  <si>
    <t>Centro Federal de Conciliación y Registro Laboral</t>
  </si>
  <si>
    <t>Monto anual autorizado o modificado
 2021</t>
  </si>
  <si>
    <t>Instituto de Salud para el Bienestar</t>
  </si>
  <si>
    <t>Fuente: Dependencias y entidades de la Administración Pública Federal.</t>
  </si>
  <si>
    <t>Instituto Mexicano de la Juventud</t>
  </si>
  <si>
    <t>Comité Nacional para el Desarrollo Sustentable de la Caña de Azúcar</t>
  </si>
  <si>
    <t>Fondo de Empresas Expropiadas del Sector Azucarero</t>
  </si>
  <si>
    <t>FONATUR Tren Maya, S.A. de C.V.</t>
  </si>
  <si>
    <t>Fondo de Cultura Economica</t>
  </si>
  <si>
    <t>Instituto Nacional de Electricidad y Energías Limpias</t>
  </si>
  <si>
    <t xml:space="preserve"> Instituto de Investigaciones Dr. José María Luis Mora        </t>
  </si>
  <si>
    <t>1/ La información presentada es de carácter preliminar e incluye información revisada del trimestre anterior.</t>
  </si>
  <si>
    <t xml:space="preserve">Centro de Investigaciones y Estudios Superiores en Antropología Social   </t>
  </si>
  <si>
    <t>Administración Portuaria Integral de Ensenada, S.A. de C.V.</t>
  </si>
  <si>
    <t>Administración Portuaria Integral de Mazatlán, S.A. de C.V.</t>
  </si>
  <si>
    <t>Cuarto Trimestre de 2021</t>
  </si>
  <si>
    <t>Enero-diciembre</t>
  </si>
  <si>
    <t>Lotería Nacional</t>
  </si>
  <si>
    <t>Instituto Mexicano de la Radio</t>
  </si>
  <si>
    <t>Fondo Nacional para el Fomento de las Artesanías (FONART)</t>
  </si>
  <si>
    <t>Administración Portuaria Integral de Manzanillo, S.A. de C.V.</t>
  </si>
  <si>
    <r>
      <rPr>
        <b/>
        <sz val="13"/>
        <rFont val="Montserrat"/>
      </rPr>
      <t xml:space="preserve">III. </t>
    </r>
    <r>
      <rPr>
        <b/>
        <sz val="13"/>
        <color rgb="FF000000"/>
        <rFont val="Montserrat"/>
      </rPr>
      <t>MONTO EROGADO SOBRE CONTRATOS PLURIANUALES DE OBRA, ADQUISICIONES Y ARRENDAMIENTOS O SERVICIOS</t>
    </r>
  </si>
  <si>
    <r>
      <t xml:space="preserve">Enero-diciembre de 2021 </t>
    </r>
    <r>
      <rPr>
        <b/>
        <vertAlign val="superscript"/>
        <sz val="12"/>
        <rFont val="Montserrat"/>
      </rPr>
      <t>1_/</t>
    </r>
    <r>
      <rPr>
        <b/>
        <sz val="12"/>
        <rFont val="Montserrat"/>
      </rPr>
      <t xml:space="preserve">
</t>
    </r>
    <r>
      <rPr>
        <sz val="12"/>
        <rFont val="Montserrat"/>
      </rPr>
      <t>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</si>
</sst>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b/>
      <sz val="13"/>
      <color rgb="FF808080"/>
      <name val="Montserrat Bold"/>
    </font>
    <font>
      <b/>
      <sz val="13"/>
      <color theme="0"/>
      <name val="Montserrat"/>
    </font>
    <font>
      <b/>
      <sz val="13"/>
      <color theme="0" tint="-0.499984740745262"/>
      <name val="Montserrat"/>
    </font>
    <font>
      <b/>
      <sz val="13"/>
      <color rgb="FF000000"/>
      <name val="Montserrat"/>
    </font>
    <font>
      <b/>
      <sz val="13"/>
      <name val="Montserrat"/>
    </font>
    <font>
      <b/>
      <sz val="12"/>
      <name val="Montserrat"/>
    </font>
    <font>
      <b/>
      <vertAlign val="superscript"/>
      <sz val="12"/>
      <name val="Montserrat"/>
    </font>
    <font>
      <sz val="12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5" fillId="0" borderId="0"/>
    <xf numFmtId="0" fontId="1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3" fontId="9" fillId="0" borderId="3" xfId="3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justify" vertical="center" wrapText="1"/>
    </xf>
    <xf numFmtId="165" fontId="4" fillId="4" borderId="0" xfId="0" applyNumberFormat="1" applyFont="1" applyFill="1" applyBorder="1" applyAlignment="1">
      <alignment horizontal="left" vertical="top"/>
    </xf>
    <xf numFmtId="49" fontId="4" fillId="4" borderId="0" xfId="0" applyNumberFormat="1" applyFont="1" applyFill="1" applyBorder="1" applyAlignment="1">
      <alignment vertical="top" wrapText="1"/>
    </xf>
    <xf numFmtId="164" fontId="4" fillId="4" borderId="0" xfId="1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vertical="top" wrapText="1"/>
    </xf>
    <xf numFmtId="164" fontId="4" fillId="5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 indent="2"/>
    </xf>
    <xf numFmtId="164" fontId="5" fillId="5" borderId="0" xfId="1" applyNumberFormat="1" applyFont="1" applyFill="1" applyBorder="1" applyAlignment="1">
      <alignment horizontal="right" vertical="top"/>
    </xf>
    <xf numFmtId="164" fontId="6" fillId="5" borderId="0" xfId="1" applyNumberFormat="1" applyFont="1" applyFill="1" applyBorder="1" applyAlignment="1">
      <alignment horizontal="right" vertical="top"/>
    </xf>
    <xf numFmtId="164" fontId="5" fillId="5" borderId="1" xfId="1" applyNumberFormat="1" applyFont="1" applyFill="1" applyBorder="1" applyAlignment="1">
      <alignment horizontal="right" vertical="top"/>
    </xf>
    <xf numFmtId="164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 wrapText="1"/>
    </xf>
    <xf numFmtId="164" fontId="3" fillId="5" borderId="0" xfId="1" applyNumberFormat="1" applyFont="1" applyFill="1" applyBorder="1" applyAlignment="1">
      <alignment horizontal="right" vertical="top" wrapText="1"/>
    </xf>
    <xf numFmtId="164" fontId="3" fillId="5" borderId="0" xfId="1" applyNumberFormat="1" applyFont="1" applyFill="1" applyBorder="1" applyAlignment="1" applyProtection="1">
      <alignment horizontal="right" vertical="top" wrapText="1"/>
      <protection locked="0"/>
    </xf>
    <xf numFmtId="1" fontId="5" fillId="5" borderId="1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 indent="2"/>
    </xf>
    <xf numFmtId="1" fontId="4" fillId="5" borderId="0" xfId="0" applyNumberFormat="1" applyFont="1" applyFill="1" applyBorder="1" applyAlignment="1">
      <alignment horizontal="left" vertical="top"/>
    </xf>
    <xf numFmtId="1" fontId="4" fillId="4" borderId="0" xfId="0" applyNumberFormat="1" applyFont="1" applyFill="1" applyBorder="1" applyAlignment="1">
      <alignment horizontal="left" vertical="top"/>
    </xf>
    <xf numFmtId="164" fontId="5" fillId="5" borderId="0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3" fillId="5" borderId="0" xfId="1" applyNumberFormat="1" applyFont="1" applyFill="1" applyBorder="1" applyAlignment="1">
      <alignment horizontal="right" vertical="top"/>
    </xf>
    <xf numFmtId="164" fontId="5" fillId="5" borderId="0" xfId="1" applyNumberFormat="1" applyFont="1" applyFill="1" applyBorder="1" applyAlignment="1">
      <alignment vertical="top"/>
    </xf>
    <xf numFmtId="164" fontId="5" fillId="5" borderId="0" xfId="0" applyNumberFormat="1" applyFont="1" applyFill="1" applyBorder="1" applyAlignment="1">
      <alignment vertical="top"/>
    </xf>
    <xf numFmtId="3" fontId="9" fillId="0" borderId="4" xfId="3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left" vertical="top"/>
    </xf>
    <xf numFmtId="49" fontId="4" fillId="4" borderId="4" xfId="0" applyNumberFormat="1" applyFont="1" applyFill="1" applyBorder="1" applyAlignment="1">
      <alignment vertical="top" wrapText="1"/>
    </xf>
    <xf numFmtId="164" fontId="4" fillId="4" borderId="4" xfId="1" applyNumberFormat="1" applyFont="1" applyFill="1" applyBorder="1" applyAlignment="1">
      <alignment horizontal="right" vertical="top"/>
    </xf>
    <xf numFmtId="166" fontId="5" fillId="5" borderId="0" xfId="1" applyNumberFormat="1" applyFont="1" applyFill="1" applyBorder="1" applyAlignment="1">
      <alignment horizontal="right" vertical="top"/>
    </xf>
    <xf numFmtId="49" fontId="5" fillId="5" borderId="0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164" fontId="12" fillId="6" borderId="0" xfId="8" applyNumberFormat="1" applyFont="1" applyFill="1" applyBorder="1" applyAlignment="1" applyProtection="1">
      <alignment horizontal="right" vertical="top"/>
    </xf>
    <xf numFmtId="3" fontId="3" fillId="5" borderId="0" xfId="0" applyNumberFormat="1" applyFont="1" applyFill="1" applyBorder="1" applyAlignment="1" applyProtection="1">
      <alignment horizontal="right" vertical="top" wrapText="1"/>
      <protection locked="0"/>
    </xf>
    <xf numFmtId="3" fontId="5" fillId="5" borderId="0" xfId="13" applyNumberFormat="1" applyFont="1" applyFill="1" applyBorder="1" applyAlignment="1">
      <alignment horizontal="right" vertical="top"/>
    </xf>
    <xf numFmtId="3" fontId="5" fillId="5" borderId="0" xfId="1" applyNumberFormat="1" applyFont="1" applyFill="1" applyBorder="1" applyAlignment="1">
      <alignment horizontal="right" vertical="top"/>
    </xf>
    <xf numFmtId="164" fontId="3" fillId="5" borderId="0" xfId="1" applyNumberFormat="1" applyFont="1" applyFill="1" applyBorder="1" applyAlignment="1" applyProtection="1">
      <alignment horizontal="right" vertical="top"/>
      <protection locked="0"/>
    </xf>
    <xf numFmtId="165" fontId="4" fillId="5" borderId="1" xfId="0" applyNumberFormat="1" applyFont="1" applyFill="1" applyBorder="1" applyAlignment="1">
      <alignment horizontal="left" vertical="top"/>
    </xf>
    <xf numFmtId="49" fontId="4" fillId="5" borderId="1" xfId="0" applyNumberFormat="1" applyFont="1" applyFill="1" applyBorder="1" applyAlignment="1">
      <alignment vertical="top" wrapText="1"/>
    </xf>
    <xf numFmtId="164" fontId="4" fillId="5" borderId="1" xfId="1" applyNumberFormat="1" applyFont="1" applyFill="1" applyBorder="1" applyAlignment="1">
      <alignment horizontal="right" vertical="top"/>
    </xf>
    <xf numFmtId="165" fontId="5" fillId="5" borderId="1" xfId="0" applyNumberFormat="1" applyFont="1" applyFill="1" applyBorder="1" applyAlignment="1">
      <alignment horizontal="left" vertical="top" indent="2"/>
    </xf>
    <xf numFmtId="1" fontId="4" fillId="5" borderId="1" xfId="0" applyNumberFormat="1" applyFont="1" applyFill="1" applyBorder="1" applyAlignment="1">
      <alignment horizontal="left" vertical="top"/>
    </xf>
    <xf numFmtId="164" fontId="10" fillId="3" borderId="0" xfId="1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left" vertical="top" indent="2"/>
    </xf>
    <xf numFmtId="49" fontId="5" fillId="5" borderId="5" xfId="0" applyNumberFormat="1" applyFont="1" applyFill="1" applyBorder="1" applyAlignment="1">
      <alignment horizontal="left" vertical="top" wrapText="1"/>
    </xf>
    <xf numFmtId="164" fontId="5" fillId="5" borderId="5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" fontId="4" fillId="5" borderId="1" xfId="0" applyNumberFormat="1" applyFont="1" applyFill="1" applyBorder="1" applyAlignment="1">
      <alignment vertical="center" wrapText="1"/>
    </xf>
    <xf numFmtId="3" fontId="5" fillId="5" borderId="0" xfId="0" applyNumberFormat="1" applyFont="1" applyFill="1" applyBorder="1" applyAlignment="1">
      <alignment vertical="top" wrapText="1"/>
    </xf>
    <xf numFmtId="3" fontId="5" fillId="5" borderId="0" xfId="0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>
      <alignment horizontal="right" vertical="top"/>
    </xf>
    <xf numFmtId="164" fontId="18" fillId="0" borderId="0" xfId="1" applyNumberFormat="1" applyFont="1" applyFill="1" applyBorder="1" applyAlignment="1">
      <alignment horizontal="left" vertical="center"/>
    </xf>
    <xf numFmtId="1" fontId="4" fillId="5" borderId="0" xfId="0" applyNumberFormat="1" applyFont="1" applyFill="1" applyBorder="1" applyAlignment="1">
      <alignment horizontal="left" vertical="top" wrapText="1"/>
    </xf>
    <xf numFmtId="1" fontId="4" fillId="4" borderId="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3" xfId="2" applyFont="1" applyFill="1" applyBorder="1" applyAlignment="1">
      <alignment horizontal="justify" vertical="center" wrapText="1"/>
    </xf>
    <xf numFmtId="3" fontId="10" fillId="3" borderId="0" xfId="3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/>
    </xf>
  </cellXfs>
  <cellStyles count="14">
    <cellStyle name="Millares" xfId="1" builtinId="3"/>
    <cellStyle name="Millares 2" xfId="13"/>
    <cellStyle name="Millares 2 2" xfId="7"/>
    <cellStyle name="Millares 2 2 2" xfId="10"/>
    <cellStyle name="Millares 5" xfId="4"/>
    <cellStyle name="Normal" xfId="0" builtinId="0"/>
    <cellStyle name="Normal 11" xfId="3"/>
    <cellStyle name="Normal 11 11" xfId="6"/>
    <cellStyle name="Normal 2" xfId="9"/>
    <cellStyle name="Normal 2 10" xfId="2"/>
    <cellStyle name="Normal 2 2" xfId="12"/>
    <cellStyle name="Normal 3" xfId="11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773"/>
  <sheetViews>
    <sheetView showGridLines="0" tabSelected="1" zoomScaleNormal="100" zoomScaleSheetLayoutView="115" workbookViewId="0">
      <selection activeCell="G5" sqref="G5"/>
    </sheetView>
  </sheetViews>
  <sheetFormatPr baseColWidth="10" defaultRowHeight="18" x14ac:dyDescent="0.35"/>
  <cols>
    <col min="1" max="1" width="4.28515625" style="2" customWidth="1"/>
    <col min="2" max="2" width="61.28515625" style="25" customWidth="1"/>
    <col min="3" max="5" width="20" style="2" customWidth="1"/>
    <col min="6" max="16384" width="11.42578125" style="1"/>
  </cols>
  <sheetData>
    <row r="1" spans="1:5" ht="48.75" customHeight="1" x14ac:dyDescent="0.25">
      <c r="A1" s="62" t="s">
        <v>0</v>
      </c>
      <c r="B1" s="62"/>
      <c r="C1" s="62"/>
      <c r="D1" s="57" t="s">
        <v>245</v>
      </c>
      <c r="E1" s="56"/>
    </row>
    <row r="2" spans="1:5" s="26" customFormat="1" ht="69" customHeight="1" x14ac:dyDescent="0.4">
      <c r="A2" s="63" t="s">
        <v>251</v>
      </c>
      <c r="B2" s="63"/>
      <c r="C2" s="63"/>
      <c r="D2" s="63"/>
      <c r="E2" s="63"/>
    </row>
    <row r="3" spans="1:5" ht="33" customHeight="1" thickBot="1" x14ac:dyDescent="0.3">
      <c r="A3" s="64" t="s">
        <v>252</v>
      </c>
      <c r="B3" s="64"/>
      <c r="C3" s="64"/>
      <c r="D3" s="64"/>
      <c r="E3" s="64"/>
    </row>
    <row r="4" spans="1:5" ht="3.95" customHeight="1" x14ac:dyDescent="0.25">
      <c r="A4" s="5"/>
      <c r="B4" s="5"/>
      <c r="C4" s="5"/>
      <c r="D4" s="5"/>
      <c r="E4" s="5"/>
    </row>
    <row r="5" spans="1:5" ht="30.75" customHeight="1" x14ac:dyDescent="0.25">
      <c r="A5" s="65" t="s">
        <v>1</v>
      </c>
      <c r="B5" s="65"/>
      <c r="C5" s="66" t="s">
        <v>231</v>
      </c>
      <c r="D5" s="67" t="s">
        <v>246</v>
      </c>
      <c r="E5" s="67"/>
    </row>
    <row r="6" spans="1:5" ht="29.25" customHeight="1" x14ac:dyDescent="0.25">
      <c r="A6" s="65"/>
      <c r="B6" s="65"/>
      <c r="C6" s="66"/>
      <c r="D6" s="48" t="s">
        <v>2</v>
      </c>
      <c r="E6" s="48" t="s">
        <v>3</v>
      </c>
    </row>
    <row r="7" spans="1:5" ht="3.95" customHeight="1" thickBot="1" x14ac:dyDescent="0.3">
      <c r="A7" s="3"/>
      <c r="B7" s="3"/>
      <c r="C7" s="4"/>
      <c r="D7" s="4"/>
      <c r="E7" s="4"/>
    </row>
    <row r="8" spans="1:5" ht="3.75" customHeight="1" thickBot="1" x14ac:dyDescent="0.3">
      <c r="A8" s="30"/>
      <c r="B8" s="30"/>
      <c r="C8" s="31"/>
      <c r="D8" s="31"/>
      <c r="E8" s="31"/>
    </row>
    <row r="9" spans="1:5" ht="15" customHeight="1" x14ac:dyDescent="0.25">
      <c r="A9" s="32" t="s">
        <v>4</v>
      </c>
      <c r="B9" s="33"/>
      <c r="C9" s="34">
        <f>C10+C13+C16</f>
        <v>573989.96683000005</v>
      </c>
      <c r="D9" s="34">
        <f>D10+D13+D16</f>
        <v>573989.96683000005</v>
      </c>
      <c r="E9" s="34">
        <f>E10+E13+E16</f>
        <v>545787.36975000007</v>
      </c>
    </row>
    <row r="10" spans="1:5" ht="15" x14ac:dyDescent="0.25">
      <c r="A10" s="9"/>
      <c r="B10" s="10" t="s">
        <v>5</v>
      </c>
      <c r="C10" s="11">
        <f>((((+C11+C12))))</f>
        <v>160340.13483</v>
      </c>
      <c r="D10" s="11">
        <f>((((+D11+D12))))</f>
        <v>160340.13483</v>
      </c>
      <c r="E10" s="11">
        <f>((((+E11+E12))))</f>
        <v>132137.53774999999</v>
      </c>
    </row>
    <row r="11" spans="1:5" ht="15" x14ac:dyDescent="0.25">
      <c r="A11" s="12"/>
      <c r="B11" s="36" t="s">
        <v>6</v>
      </c>
      <c r="C11" s="13">
        <v>55687.247550000007</v>
      </c>
      <c r="D11" s="13">
        <v>55687.247550000007</v>
      </c>
      <c r="E11" s="13">
        <v>51110.193489999998</v>
      </c>
    </row>
    <row r="12" spans="1:5" ht="15" x14ac:dyDescent="0.25">
      <c r="A12" s="12"/>
      <c r="B12" s="36" t="s">
        <v>7</v>
      </c>
      <c r="C12" s="13">
        <v>104652.88728</v>
      </c>
      <c r="D12" s="13">
        <v>104652.88728</v>
      </c>
      <c r="E12" s="13">
        <v>81027.344259999983</v>
      </c>
    </row>
    <row r="13" spans="1:5" ht="15" x14ac:dyDescent="0.25">
      <c r="A13" s="9"/>
      <c r="B13" s="10" t="s">
        <v>8</v>
      </c>
      <c r="C13" s="11">
        <f>((C14+C15))</f>
        <v>260382.951</v>
      </c>
      <c r="D13" s="11">
        <f>((((((((+D14+D15))))))))</f>
        <v>260382.951</v>
      </c>
      <c r="E13" s="11">
        <f>((((((((+E14+E15))))))))</f>
        <v>260382.951</v>
      </c>
    </row>
    <row r="14" spans="1:5" ht="15" x14ac:dyDescent="0.25">
      <c r="A14" s="12"/>
      <c r="B14" s="36" t="s">
        <v>6</v>
      </c>
      <c r="C14" s="13">
        <v>208578.698</v>
      </c>
      <c r="D14" s="13">
        <v>208578.698</v>
      </c>
      <c r="E14" s="13">
        <v>208578.698</v>
      </c>
    </row>
    <row r="15" spans="1:5" ht="15" x14ac:dyDescent="0.25">
      <c r="A15" s="12"/>
      <c r="B15" s="36" t="s">
        <v>7</v>
      </c>
      <c r="C15" s="13">
        <v>51804.252999999997</v>
      </c>
      <c r="D15" s="13">
        <v>51804.252999999997</v>
      </c>
      <c r="E15" s="13">
        <v>51804.252999999997</v>
      </c>
    </row>
    <row r="16" spans="1:5" ht="15" x14ac:dyDescent="0.25">
      <c r="A16" s="9"/>
      <c r="B16" s="10" t="s">
        <v>9</v>
      </c>
      <c r="C16" s="11">
        <f>((((((((+C17+C18))))))))</f>
        <v>153266.88100000002</v>
      </c>
      <c r="D16" s="11">
        <f>((((((((+D17+D18))))))))</f>
        <v>153266.88100000002</v>
      </c>
      <c r="E16" s="11">
        <f>((((((((+E17+E18))))))))</f>
        <v>153266.88100000002</v>
      </c>
    </row>
    <row r="17" spans="1:5" ht="15" x14ac:dyDescent="0.25">
      <c r="A17" s="12"/>
      <c r="B17" s="36" t="s">
        <v>6</v>
      </c>
      <c r="C17" s="13">
        <v>143900.13200000001</v>
      </c>
      <c r="D17" s="13">
        <v>143900.13200000001</v>
      </c>
      <c r="E17" s="13">
        <v>143900.13200000001</v>
      </c>
    </row>
    <row r="18" spans="1:5" ht="15" x14ac:dyDescent="0.25">
      <c r="A18" s="12"/>
      <c r="B18" s="36" t="s">
        <v>7</v>
      </c>
      <c r="C18" s="13">
        <v>9366.7489999999998</v>
      </c>
      <c r="D18" s="13">
        <v>9366.7489999999998</v>
      </c>
      <c r="E18" s="13">
        <v>9366.7489999999998</v>
      </c>
    </row>
    <row r="19" spans="1:5" ht="15" x14ac:dyDescent="0.25">
      <c r="A19" s="6" t="s">
        <v>10</v>
      </c>
      <c r="B19" s="7"/>
      <c r="C19" s="8">
        <f>((((+C20))))</f>
        <v>4122</v>
      </c>
      <c r="D19" s="8">
        <f>((((+D20))))</f>
        <v>4122</v>
      </c>
      <c r="E19" s="8">
        <f>((((+E20))))</f>
        <v>4121.0629799999997</v>
      </c>
    </row>
    <row r="20" spans="1:5" ht="15" x14ac:dyDescent="0.25">
      <c r="A20" s="9"/>
      <c r="B20" s="10" t="s">
        <v>11</v>
      </c>
      <c r="C20" s="11">
        <f>((((((((+C21+C22))))))))</f>
        <v>4122</v>
      </c>
      <c r="D20" s="11">
        <f>((((((((+D21+D22))))))))</f>
        <v>4122</v>
      </c>
      <c r="E20" s="11">
        <f>((((((((+E21+E22))))))))</f>
        <v>4121.0629799999997</v>
      </c>
    </row>
    <row r="21" spans="1:5" ht="15" x14ac:dyDescent="0.25">
      <c r="A21" s="12"/>
      <c r="B21" s="36" t="s">
        <v>6</v>
      </c>
      <c r="C21" s="13">
        <v>4122</v>
      </c>
      <c r="D21" s="13">
        <v>4122</v>
      </c>
      <c r="E21" s="13">
        <v>4121.0629799999997</v>
      </c>
    </row>
    <row r="22" spans="1:5" ht="15" x14ac:dyDescent="0.25">
      <c r="A22" s="12"/>
      <c r="B22" s="36" t="s">
        <v>7</v>
      </c>
      <c r="C22" s="13">
        <v>0</v>
      </c>
      <c r="D22" s="13">
        <v>0</v>
      </c>
      <c r="E22" s="13">
        <v>0</v>
      </c>
    </row>
    <row r="23" spans="1:5" ht="15" x14ac:dyDescent="0.25">
      <c r="A23" s="6" t="s">
        <v>12</v>
      </c>
      <c r="B23" s="7"/>
      <c r="C23" s="8">
        <f>((((+C24+C27+C30))))</f>
        <v>2431025.3230000003</v>
      </c>
      <c r="D23" s="8">
        <f>((((+D24+D27+D30))))</f>
        <v>2413261.307</v>
      </c>
      <c r="E23" s="8">
        <f>((((+E24+E27+E30))))</f>
        <v>2346009.588</v>
      </c>
    </row>
    <row r="24" spans="1:5" ht="15" x14ac:dyDescent="0.25">
      <c r="A24" s="9"/>
      <c r="B24" s="10" t="s">
        <v>13</v>
      </c>
      <c r="C24" s="11">
        <f>((((((((+C25+C26))))))))</f>
        <v>351576.179</v>
      </c>
      <c r="D24" s="11">
        <f>((((((((+D25+D26))))))))</f>
        <v>300400.15000000002</v>
      </c>
      <c r="E24" s="11">
        <f>((((((((+E25+E26))))))))</f>
        <v>270085.223</v>
      </c>
    </row>
    <row r="25" spans="1:5" ht="15" x14ac:dyDescent="0.25">
      <c r="A25" s="12"/>
      <c r="B25" s="36" t="s">
        <v>6</v>
      </c>
      <c r="C25" s="13">
        <v>341278.28200000001</v>
      </c>
      <c r="D25" s="13">
        <v>290102.25300000003</v>
      </c>
      <c r="E25" s="13">
        <v>269206.234</v>
      </c>
    </row>
    <row r="26" spans="1:5" ht="15" x14ac:dyDescent="0.25">
      <c r="A26" s="12"/>
      <c r="B26" s="36" t="s">
        <v>7</v>
      </c>
      <c r="C26" s="13">
        <v>10297.897000000001</v>
      </c>
      <c r="D26" s="13">
        <v>10297.897000000001</v>
      </c>
      <c r="E26" s="13">
        <v>878.98900000000003</v>
      </c>
    </row>
    <row r="27" spans="1:5" ht="15" x14ac:dyDescent="0.25">
      <c r="A27" s="9"/>
      <c r="B27" s="10" t="s">
        <v>14</v>
      </c>
      <c r="C27" s="11">
        <f>((((((((+C28+C29))))))))</f>
        <v>2026107.5620000002</v>
      </c>
      <c r="D27" s="11">
        <f>((((((((+D28+D29))))))))</f>
        <v>2059519.575</v>
      </c>
      <c r="E27" s="11">
        <f>((((((((+E28+E29))))))))</f>
        <v>2022582.7830000001</v>
      </c>
    </row>
    <row r="28" spans="1:5" ht="15.75" thickBot="1" x14ac:dyDescent="0.3">
      <c r="A28" s="12"/>
      <c r="B28" s="36" t="s">
        <v>6</v>
      </c>
      <c r="C28" s="13">
        <v>1591794.1880000001</v>
      </c>
      <c r="D28" s="13">
        <v>1625206.2009999999</v>
      </c>
      <c r="E28" s="13">
        <v>1588394.851</v>
      </c>
    </row>
    <row r="29" spans="1:5" ht="15" x14ac:dyDescent="0.25">
      <c r="A29" s="12"/>
      <c r="B29" s="36" t="s">
        <v>7</v>
      </c>
      <c r="C29" s="13">
        <v>434313.37400000001</v>
      </c>
      <c r="D29" s="13">
        <v>434313.37400000001</v>
      </c>
      <c r="E29" s="13">
        <v>434187.93199999997</v>
      </c>
    </row>
    <row r="30" spans="1:5" ht="15" x14ac:dyDescent="0.25">
      <c r="A30" s="9"/>
      <c r="B30" s="10" t="s">
        <v>196</v>
      </c>
      <c r="C30" s="11">
        <f>((((((((+C31+C32))))))))</f>
        <v>53341.582000000002</v>
      </c>
      <c r="D30" s="11">
        <f>((((((((+D31+D32))))))))</f>
        <v>53341.582000000002</v>
      </c>
      <c r="E30" s="11">
        <f>((((((((+E31+E32))))))))</f>
        <v>53341.582000000002</v>
      </c>
    </row>
    <row r="31" spans="1:5" ht="15" x14ac:dyDescent="0.25">
      <c r="A31" s="12"/>
      <c r="B31" s="36" t="s">
        <v>6</v>
      </c>
      <c r="C31" s="28">
        <v>53341.582000000002</v>
      </c>
      <c r="D31" s="28">
        <v>53341.582000000002</v>
      </c>
      <c r="E31" s="28">
        <v>53341.582000000002</v>
      </c>
    </row>
    <row r="32" spans="1:5" ht="15" x14ac:dyDescent="0.25">
      <c r="A32" s="12"/>
      <c r="B32" s="36" t="s">
        <v>7</v>
      </c>
      <c r="C32" s="28">
        <v>0</v>
      </c>
      <c r="D32" s="28">
        <v>0</v>
      </c>
      <c r="E32" s="28">
        <v>0</v>
      </c>
    </row>
    <row r="33" spans="1:5" ht="15" x14ac:dyDescent="0.25">
      <c r="A33" s="6" t="s">
        <v>15</v>
      </c>
      <c r="B33" s="7"/>
      <c r="C33" s="8">
        <f>((((+C34+C37+C40))))</f>
        <v>197507.02221999998</v>
      </c>
      <c r="D33" s="8">
        <f>((((+D34+D37+D40))))</f>
        <v>170520.17993000007</v>
      </c>
      <c r="E33" s="8">
        <f>((((+E34+E37+E40))))</f>
        <v>160405.11045999997</v>
      </c>
    </row>
    <row r="34" spans="1:5" ht="15" x14ac:dyDescent="0.25">
      <c r="A34" s="9"/>
      <c r="B34" s="10" t="s">
        <v>11</v>
      </c>
      <c r="C34" s="11">
        <f>((((((((+C35+C36))))))))</f>
        <v>191251.21707999997</v>
      </c>
      <c r="D34" s="11">
        <f>((((((((+D35+D36))))))))</f>
        <v>164845.30463000006</v>
      </c>
      <c r="E34" s="11">
        <f>((((((((+E35+E36))))))))</f>
        <v>154730.23515999995</v>
      </c>
    </row>
    <row r="35" spans="1:5" ht="15" x14ac:dyDescent="0.25">
      <c r="A35" s="12"/>
      <c r="B35" s="36" t="s">
        <v>6</v>
      </c>
      <c r="C35" s="13">
        <v>191251.21707999997</v>
      </c>
      <c r="D35" s="13">
        <v>164845.30463000006</v>
      </c>
      <c r="E35" s="13">
        <v>154730.23515999995</v>
      </c>
    </row>
    <row r="36" spans="1:5" ht="15" x14ac:dyDescent="0.25">
      <c r="A36" s="12"/>
      <c r="B36" s="36" t="s">
        <v>7</v>
      </c>
      <c r="C36" s="13">
        <v>0</v>
      </c>
      <c r="D36" s="13">
        <v>0</v>
      </c>
      <c r="E36" s="13">
        <v>0</v>
      </c>
    </row>
    <row r="37" spans="1:5" ht="15" x14ac:dyDescent="0.25">
      <c r="A37" s="9"/>
      <c r="B37" s="10" t="s">
        <v>16</v>
      </c>
      <c r="C37" s="11">
        <f>((((((((+C38+C39))))))))</f>
        <v>3994.2571399999997</v>
      </c>
      <c r="D37" s="11">
        <f>((((((((+D38+D39))))))))</f>
        <v>3962.9492999999998</v>
      </c>
      <c r="E37" s="11">
        <f>((((((((+E38+E39))))))))</f>
        <v>3962.9492999999998</v>
      </c>
    </row>
    <row r="38" spans="1:5" ht="15" x14ac:dyDescent="0.25">
      <c r="A38" s="12"/>
      <c r="B38" s="36" t="s">
        <v>6</v>
      </c>
      <c r="C38" s="13">
        <v>3994.2571399999997</v>
      </c>
      <c r="D38" s="13">
        <v>3962.9492999999998</v>
      </c>
      <c r="E38" s="13">
        <v>3962.9492999999998</v>
      </c>
    </row>
    <row r="39" spans="1:5" ht="15" x14ac:dyDescent="0.25">
      <c r="A39" s="12"/>
      <c r="B39" s="36" t="s">
        <v>7</v>
      </c>
      <c r="C39" s="13">
        <v>0</v>
      </c>
      <c r="D39" s="13">
        <v>0</v>
      </c>
      <c r="E39" s="13">
        <v>0</v>
      </c>
    </row>
    <row r="40" spans="1:5" ht="15" x14ac:dyDescent="0.25">
      <c r="A40" s="9"/>
      <c r="B40" s="10" t="s">
        <v>17</v>
      </c>
      <c r="C40" s="11">
        <f>((((((((+C41+C42))))))))</f>
        <v>2261.5479999999998</v>
      </c>
      <c r="D40" s="11">
        <f>((((((((+D41+D42))))))))</f>
        <v>1711.9259999999999</v>
      </c>
      <c r="E40" s="11">
        <f>((((((((+E41+E42))))))))</f>
        <v>1711.9259999999999</v>
      </c>
    </row>
    <row r="41" spans="1:5" ht="15" x14ac:dyDescent="0.25">
      <c r="A41" s="12"/>
      <c r="B41" s="36" t="s">
        <v>6</v>
      </c>
      <c r="C41" s="13">
        <v>2261.5479999999998</v>
      </c>
      <c r="D41" s="13">
        <v>1711.9259999999999</v>
      </c>
      <c r="E41" s="13">
        <v>1711.9259999999999</v>
      </c>
    </row>
    <row r="42" spans="1:5" ht="15" x14ac:dyDescent="0.25">
      <c r="A42" s="12"/>
      <c r="B42" s="36" t="s">
        <v>7</v>
      </c>
      <c r="C42" s="13">
        <v>0</v>
      </c>
      <c r="D42" s="13">
        <v>0</v>
      </c>
      <c r="E42" s="13">
        <v>0</v>
      </c>
    </row>
    <row r="43" spans="1:5" ht="15" x14ac:dyDescent="0.25">
      <c r="A43" s="9" t="s">
        <v>18</v>
      </c>
      <c r="B43" s="10"/>
      <c r="C43" s="11">
        <f>((((+C44))))</f>
        <v>1756748.32002</v>
      </c>
      <c r="D43" s="11">
        <f>((((+D44))))</f>
        <v>1756748.32002</v>
      </c>
      <c r="E43" s="11">
        <f>((((+E44))))</f>
        <v>1756748.32002</v>
      </c>
    </row>
    <row r="44" spans="1:5" ht="15" x14ac:dyDescent="0.25">
      <c r="A44" s="9"/>
      <c r="B44" s="10" t="s">
        <v>11</v>
      </c>
      <c r="C44" s="11">
        <f>((((((((+C45+C46))))))))</f>
        <v>1756748.32002</v>
      </c>
      <c r="D44" s="11">
        <f>((((((((+D45+D46))))))))</f>
        <v>1756748.32002</v>
      </c>
      <c r="E44" s="11">
        <f>((((((((+E45+E46))))))))</f>
        <v>1756748.32002</v>
      </c>
    </row>
    <row r="45" spans="1:5" ht="15" x14ac:dyDescent="0.25">
      <c r="A45" s="12"/>
      <c r="B45" s="36" t="s">
        <v>6</v>
      </c>
      <c r="C45" s="13">
        <v>1635815.7</v>
      </c>
      <c r="D45" s="13">
        <v>1635815.7</v>
      </c>
      <c r="E45" s="13">
        <v>1635815.7</v>
      </c>
    </row>
    <row r="46" spans="1:5" ht="15" x14ac:dyDescent="0.25">
      <c r="A46" s="12"/>
      <c r="B46" s="36" t="s">
        <v>7</v>
      </c>
      <c r="C46" s="13">
        <v>120932.62001999999</v>
      </c>
      <c r="D46" s="13">
        <v>120932.62001999999</v>
      </c>
      <c r="E46" s="13">
        <v>120932.62001999999</v>
      </c>
    </row>
    <row r="47" spans="1:5" ht="15" x14ac:dyDescent="0.25">
      <c r="A47" s="6" t="s">
        <v>19</v>
      </c>
      <c r="B47" s="7"/>
      <c r="C47" s="8">
        <f>(+C48+C51+C54+C57+C60+C63+C66+C69+C72+C75+C78+C81+C84+C87+C90+C93+C96+C99+C102)</f>
        <v>5035130.9497213643</v>
      </c>
      <c r="D47" s="8">
        <f>(+D48+D51+D54+D57+D60+D63+D66+D69+D72+D75+D78+D81+D84+D87+D90+D93+D96+D99+D102)</f>
        <v>4783521.986062441</v>
      </c>
      <c r="E47" s="8">
        <f>(+E48+E51+E54+E57+E60+E63+E66+E69+E72+E75+E78+E81+E84+E87+E90+E93+E96+E99+E102)</f>
        <v>3456943.971118358</v>
      </c>
    </row>
    <row r="48" spans="1:5" ht="15" x14ac:dyDescent="0.25">
      <c r="A48" s="9"/>
      <c r="B48" s="10" t="s">
        <v>11</v>
      </c>
      <c r="C48" s="11">
        <f>((((((((+C49+C50))))))))</f>
        <v>1034906.7863872</v>
      </c>
      <c r="D48" s="11">
        <f>((((((((+D49+D50))))))))</f>
        <v>804756.4021500001</v>
      </c>
      <c r="E48" s="11">
        <f>((((((((+E49+E50))))))))</f>
        <v>440379.30512000015</v>
      </c>
    </row>
    <row r="49" spans="1:5" ht="15" x14ac:dyDescent="0.25">
      <c r="A49" s="12"/>
      <c r="B49" s="36" t="s">
        <v>6</v>
      </c>
      <c r="C49" s="13">
        <v>1034906.7863872</v>
      </c>
      <c r="D49" s="13">
        <v>804756.4021500001</v>
      </c>
      <c r="E49" s="13">
        <v>440379.30512000015</v>
      </c>
    </row>
    <row r="50" spans="1:5" ht="15" x14ac:dyDescent="0.25">
      <c r="A50" s="12"/>
      <c r="B50" s="36" t="s">
        <v>7</v>
      </c>
      <c r="C50" s="13">
        <v>0</v>
      </c>
      <c r="D50" s="13">
        <v>0</v>
      </c>
      <c r="E50" s="13">
        <v>0</v>
      </c>
    </row>
    <row r="51" spans="1:5" ht="15" x14ac:dyDescent="0.25">
      <c r="A51" s="9"/>
      <c r="B51" s="10" t="s">
        <v>20</v>
      </c>
      <c r="C51" s="11">
        <f>((((((((+C52+C53))))))))</f>
        <v>15064.251180000001</v>
      </c>
      <c r="D51" s="11">
        <f>((((((((+D52+D53))))))))</f>
        <v>15064.251180000001</v>
      </c>
      <c r="E51" s="11">
        <f>((((((((+E52+E53))))))))</f>
        <v>15064.251180000001</v>
      </c>
    </row>
    <row r="52" spans="1:5" ht="15" x14ac:dyDescent="0.25">
      <c r="A52" s="12"/>
      <c r="B52" s="36" t="s">
        <v>6</v>
      </c>
      <c r="C52" s="13">
        <v>1818.3142800000001</v>
      </c>
      <c r="D52" s="13">
        <v>1818.3142800000001</v>
      </c>
      <c r="E52" s="13">
        <v>1818.3142800000001</v>
      </c>
    </row>
    <row r="53" spans="1:5" ht="15" x14ac:dyDescent="0.25">
      <c r="A53" s="12"/>
      <c r="B53" s="36" t="s">
        <v>7</v>
      </c>
      <c r="C53" s="13">
        <v>13245.936900000001</v>
      </c>
      <c r="D53" s="13">
        <v>13245.936900000001</v>
      </c>
      <c r="E53" s="13">
        <v>13245.936900000001</v>
      </c>
    </row>
    <row r="54" spans="1:5" ht="26.25" customHeight="1" x14ac:dyDescent="0.25">
      <c r="A54" s="9"/>
      <c r="B54" s="10" t="s">
        <v>21</v>
      </c>
      <c r="C54" s="11">
        <f>((((((((+C55+C56))))))))</f>
        <v>287927.90000000002</v>
      </c>
      <c r="D54" s="11">
        <f>((((((((+D55+D56))))))))</f>
        <v>287927.89</v>
      </c>
      <c r="E54" s="11">
        <f>((((((((+E55+E56))))))))</f>
        <v>255134.103</v>
      </c>
    </row>
    <row r="55" spans="1:5" ht="15" x14ac:dyDescent="0.25">
      <c r="A55" s="12"/>
      <c r="B55" s="36" t="s">
        <v>6</v>
      </c>
      <c r="C55" s="13">
        <v>287927.90000000002</v>
      </c>
      <c r="D55" s="13">
        <v>287927.89</v>
      </c>
      <c r="E55" s="13">
        <v>255134.103</v>
      </c>
    </row>
    <row r="56" spans="1:5" ht="15" x14ac:dyDescent="0.25">
      <c r="A56" s="12"/>
      <c r="B56" s="36" t="s">
        <v>7</v>
      </c>
      <c r="C56" s="13">
        <v>0</v>
      </c>
      <c r="D56" s="13">
        <v>0</v>
      </c>
      <c r="E56" s="13">
        <v>0</v>
      </c>
    </row>
    <row r="57" spans="1:5" ht="15" x14ac:dyDescent="0.25">
      <c r="A57" s="9"/>
      <c r="B57" s="10" t="s">
        <v>22</v>
      </c>
      <c r="C57" s="11">
        <f>((((((((+C58+C59))))))))</f>
        <v>76855.5</v>
      </c>
      <c r="D57" s="11">
        <f>((((((((+D58+D59))))))))</f>
        <v>56467.379000000001</v>
      </c>
      <c r="E57" s="11">
        <f>((((((((+E58+E59))))))))</f>
        <v>50984.69</v>
      </c>
    </row>
    <row r="58" spans="1:5" ht="15" x14ac:dyDescent="0.25">
      <c r="A58" s="12"/>
      <c r="B58" s="36" t="s">
        <v>6</v>
      </c>
      <c r="C58" s="14">
        <v>76855.5</v>
      </c>
      <c r="D58" s="14">
        <v>56467.379000000001</v>
      </c>
      <c r="E58" s="14">
        <v>50984.69</v>
      </c>
    </row>
    <row r="59" spans="1:5" ht="15" x14ac:dyDescent="0.25">
      <c r="A59" s="46"/>
      <c r="B59" s="37" t="s">
        <v>7</v>
      </c>
      <c r="C59" s="52">
        <v>0</v>
      </c>
      <c r="D59" s="52">
        <v>0</v>
      </c>
      <c r="E59" s="52">
        <v>0</v>
      </c>
    </row>
    <row r="60" spans="1:5" ht="15" x14ac:dyDescent="0.25">
      <c r="A60" s="9"/>
      <c r="B60" s="10" t="s">
        <v>247</v>
      </c>
      <c r="C60" s="11">
        <f>((((((((+C61+C62))))))))</f>
        <v>632529.5</v>
      </c>
      <c r="D60" s="11">
        <f>((((((((+D61+D62))))))))</f>
        <v>632529.48444999987</v>
      </c>
      <c r="E60" s="11">
        <f>((((((((+E61+E62))))))))</f>
        <v>444673.94089000003</v>
      </c>
    </row>
    <row r="61" spans="1:5" ht="15" x14ac:dyDescent="0.25">
      <c r="A61" s="12"/>
      <c r="B61" s="36" t="s">
        <v>6</v>
      </c>
      <c r="C61" s="13">
        <v>632529.5</v>
      </c>
      <c r="D61" s="13">
        <v>632529.48444999987</v>
      </c>
      <c r="E61" s="13">
        <v>444673.94089000003</v>
      </c>
    </row>
    <row r="62" spans="1:5" ht="15" x14ac:dyDescent="0.25">
      <c r="A62" s="12"/>
      <c r="B62" s="36" t="s">
        <v>7</v>
      </c>
      <c r="C62" s="13">
        <v>0</v>
      </c>
      <c r="D62" s="13">
        <v>0</v>
      </c>
      <c r="E62" s="13">
        <v>0</v>
      </c>
    </row>
    <row r="63" spans="1:5" ht="15" x14ac:dyDescent="0.25">
      <c r="A63" s="9"/>
      <c r="B63" s="10" t="s">
        <v>229</v>
      </c>
      <c r="C63" s="11">
        <f>((((((((+C64+C65))))))))</f>
        <v>1361840.7301400008</v>
      </c>
      <c r="D63" s="11">
        <f>((((((((+D64+D65))))))))</f>
        <v>1361840.7301400008</v>
      </c>
      <c r="E63" s="11">
        <f>((((((((+E64+E65))))))))</f>
        <v>1004016.405451</v>
      </c>
    </row>
    <row r="64" spans="1:5" ht="15" x14ac:dyDescent="0.25">
      <c r="A64" s="12"/>
      <c r="B64" s="36" t="s">
        <v>6</v>
      </c>
      <c r="C64" s="13">
        <v>1361840.7301400008</v>
      </c>
      <c r="D64" s="13">
        <v>1361840.7301400008</v>
      </c>
      <c r="E64" s="13">
        <v>1004016.405451</v>
      </c>
    </row>
    <row r="65" spans="1:5" ht="15" x14ac:dyDescent="0.25">
      <c r="A65" s="12"/>
      <c r="B65" s="36" t="s">
        <v>7</v>
      </c>
      <c r="C65" s="13">
        <v>0</v>
      </c>
      <c r="D65" s="13">
        <v>0</v>
      </c>
      <c r="E65" s="13">
        <v>0</v>
      </c>
    </row>
    <row r="66" spans="1:5" ht="15" x14ac:dyDescent="0.25">
      <c r="A66" s="9"/>
      <c r="B66" s="10" t="s">
        <v>195</v>
      </c>
      <c r="C66" s="11">
        <f>((((((((+C67+C68))))))))</f>
        <v>133161.37212416399</v>
      </c>
      <c r="D66" s="11">
        <f>((((((((+D67+D68))))))))</f>
        <v>133161.37212416399</v>
      </c>
      <c r="E66" s="11">
        <f>((((((((+E67+E68))))))))</f>
        <v>112008.36865999996</v>
      </c>
    </row>
    <row r="67" spans="1:5" ht="15" x14ac:dyDescent="0.25">
      <c r="A67" s="12"/>
      <c r="B67" s="36" t="s">
        <v>6</v>
      </c>
      <c r="C67" s="13">
        <v>133161.37212416399</v>
      </c>
      <c r="D67" s="13">
        <v>133161.37212416399</v>
      </c>
      <c r="E67" s="13">
        <v>112008.36865999996</v>
      </c>
    </row>
    <row r="68" spans="1:5" ht="15" x14ac:dyDescent="0.25">
      <c r="A68" s="12"/>
      <c r="B68" s="36" t="s">
        <v>7</v>
      </c>
      <c r="C68" s="13">
        <v>0</v>
      </c>
      <c r="D68" s="13">
        <v>0</v>
      </c>
      <c r="E68" s="13">
        <v>0</v>
      </c>
    </row>
    <row r="69" spans="1:5" ht="15" x14ac:dyDescent="0.25">
      <c r="A69" s="9"/>
      <c r="B69" s="10" t="s">
        <v>23</v>
      </c>
      <c r="C69" s="11">
        <f>((((((((+C70+C71))))))))</f>
        <v>321226.05952000001</v>
      </c>
      <c r="D69" s="11">
        <f>((((((((+D70+D71))))))))</f>
        <v>321226.05952000001</v>
      </c>
      <c r="E69" s="11">
        <f>((((((((+E70+E71))))))))</f>
        <v>245302.47576</v>
      </c>
    </row>
    <row r="70" spans="1:5" ht="15" x14ac:dyDescent="0.25">
      <c r="A70" s="12"/>
      <c r="B70" s="36" t="s">
        <v>6</v>
      </c>
      <c r="C70" s="13">
        <v>321226.05952000001</v>
      </c>
      <c r="D70" s="13">
        <v>321226.05952000001</v>
      </c>
      <c r="E70" s="13">
        <v>245302.47576</v>
      </c>
    </row>
    <row r="71" spans="1:5" ht="15" x14ac:dyDescent="0.25">
      <c r="A71" s="12"/>
      <c r="B71" s="36" t="s">
        <v>7</v>
      </c>
      <c r="C71" s="13">
        <v>0</v>
      </c>
      <c r="D71" s="13">
        <v>0</v>
      </c>
      <c r="E71" s="13">
        <v>0</v>
      </c>
    </row>
    <row r="72" spans="1:5" ht="15" x14ac:dyDescent="0.25">
      <c r="A72" s="9"/>
      <c r="B72" s="10" t="s">
        <v>24</v>
      </c>
      <c r="C72" s="11">
        <f>((((((((+C73+C74))))))))</f>
        <v>378584.27060999995</v>
      </c>
      <c r="D72" s="11">
        <f>((((((((+D73+D74))))))))</f>
        <v>378584.77060999995</v>
      </c>
      <c r="E72" s="11">
        <f>((((((((+E73+E74))))))))</f>
        <v>317734.63904000004</v>
      </c>
    </row>
    <row r="73" spans="1:5" ht="15" x14ac:dyDescent="0.25">
      <c r="A73" s="12"/>
      <c r="B73" s="36" t="s">
        <v>6</v>
      </c>
      <c r="C73" s="13">
        <v>378584.27060999995</v>
      </c>
      <c r="D73" s="13">
        <v>378584.77060999995</v>
      </c>
      <c r="E73" s="13">
        <v>317734.63904000004</v>
      </c>
    </row>
    <row r="74" spans="1:5" ht="15" x14ac:dyDescent="0.25">
      <c r="A74" s="12"/>
      <c r="B74" s="36" t="s">
        <v>7</v>
      </c>
      <c r="C74" s="13">
        <v>0</v>
      </c>
      <c r="D74" s="13">
        <v>0</v>
      </c>
      <c r="E74" s="13">
        <v>0</v>
      </c>
    </row>
    <row r="75" spans="1:5" ht="15" x14ac:dyDescent="0.25">
      <c r="A75" s="9"/>
      <c r="B75" s="10" t="s">
        <v>217</v>
      </c>
      <c r="C75" s="11">
        <f>((((((((+C76+C77))))))))</f>
        <v>417266.06139999995</v>
      </c>
      <c r="D75" s="11">
        <f>((((((((+D76+D77))))))))</f>
        <v>417266.06139999995</v>
      </c>
      <c r="E75" s="11">
        <f>((((((((+E76+E77))))))))</f>
        <v>235926.75468735798</v>
      </c>
    </row>
    <row r="76" spans="1:5" ht="15" x14ac:dyDescent="0.25">
      <c r="A76" s="12"/>
      <c r="B76" s="36" t="s">
        <v>6</v>
      </c>
      <c r="C76" s="13">
        <v>417266.06139999995</v>
      </c>
      <c r="D76" s="13">
        <v>417266.06139999995</v>
      </c>
      <c r="E76" s="13">
        <v>235926.75468735798</v>
      </c>
    </row>
    <row r="77" spans="1:5" ht="15" x14ac:dyDescent="0.25">
      <c r="A77" s="12"/>
      <c r="B77" s="36" t="s">
        <v>7</v>
      </c>
      <c r="C77" s="13">
        <v>0</v>
      </c>
      <c r="D77" s="13">
        <v>0</v>
      </c>
      <c r="E77" s="13">
        <v>0</v>
      </c>
    </row>
    <row r="78" spans="1:5" ht="15" x14ac:dyDescent="0.25">
      <c r="A78" s="9"/>
      <c r="B78" s="10" t="s">
        <v>25</v>
      </c>
      <c r="C78" s="11">
        <f>((((((((+C79+C80))))))))</f>
        <v>111787.6</v>
      </c>
      <c r="D78" s="11">
        <f>((((((((+D79+D80))))))))</f>
        <v>111787.57987827584</v>
      </c>
      <c r="E78" s="11">
        <f>((((((((+E79+E80))))))))</f>
        <v>97650.056920000017</v>
      </c>
    </row>
    <row r="79" spans="1:5" ht="15" x14ac:dyDescent="0.25">
      <c r="A79" s="12"/>
      <c r="B79" s="36" t="s">
        <v>6</v>
      </c>
      <c r="C79" s="13">
        <v>111787.6</v>
      </c>
      <c r="D79" s="13">
        <v>111787.57987827584</v>
      </c>
      <c r="E79" s="13">
        <v>97650.056920000017</v>
      </c>
    </row>
    <row r="80" spans="1:5" ht="15" x14ac:dyDescent="0.25">
      <c r="A80" s="12"/>
      <c r="B80" s="36" t="s">
        <v>7</v>
      </c>
      <c r="C80" s="13">
        <v>0</v>
      </c>
      <c r="D80" s="13">
        <v>0</v>
      </c>
      <c r="E80" s="13">
        <v>0</v>
      </c>
    </row>
    <row r="81" spans="1:5" ht="15" x14ac:dyDescent="0.25">
      <c r="A81" s="9"/>
      <c r="B81" s="10" t="s">
        <v>219</v>
      </c>
      <c r="C81" s="11">
        <f>((((((((+C82+C83))))))))</f>
        <v>338.6</v>
      </c>
      <c r="D81" s="11">
        <f>((((((((+D82+D83))))))))</f>
        <v>338.62759999999997</v>
      </c>
      <c r="E81" s="11">
        <f>((((((((+E82+E83))))))))</f>
        <v>327.31959999999998</v>
      </c>
    </row>
    <row r="82" spans="1:5" ht="15" x14ac:dyDescent="0.25">
      <c r="A82" s="12"/>
      <c r="B82" s="36" t="s">
        <v>6</v>
      </c>
      <c r="C82" s="13">
        <v>338.6</v>
      </c>
      <c r="D82" s="13">
        <v>338.62759999999997</v>
      </c>
      <c r="E82" s="13">
        <v>327.31959999999998</v>
      </c>
    </row>
    <row r="83" spans="1:5" ht="15" x14ac:dyDescent="0.25">
      <c r="A83" s="12"/>
      <c r="B83" s="36" t="s">
        <v>7</v>
      </c>
      <c r="C83" s="13">
        <v>0</v>
      </c>
      <c r="D83" s="13">
        <v>0</v>
      </c>
      <c r="E83" s="13">
        <v>0</v>
      </c>
    </row>
    <row r="84" spans="1:5" ht="28.5" customHeight="1" x14ac:dyDescent="0.25">
      <c r="A84" s="9"/>
      <c r="B84" s="10" t="s">
        <v>26</v>
      </c>
      <c r="C84" s="11">
        <f>((((((((+C85+C86))))))))</f>
        <v>32743.808000000001</v>
      </c>
      <c r="D84" s="11">
        <f>((((((((+D85+D86))))))))</f>
        <v>32743.808000000001</v>
      </c>
      <c r="E84" s="11">
        <f>((((((((+E85+E86))))))))</f>
        <v>27309.232</v>
      </c>
    </row>
    <row r="85" spans="1:5" ht="15" x14ac:dyDescent="0.25">
      <c r="A85" s="12"/>
      <c r="B85" s="36" t="s">
        <v>6</v>
      </c>
      <c r="C85" s="13">
        <v>32743.808000000001</v>
      </c>
      <c r="D85" s="13">
        <v>32743.808000000001</v>
      </c>
      <c r="E85" s="13">
        <v>27309.232</v>
      </c>
    </row>
    <row r="86" spans="1:5" ht="15" x14ac:dyDescent="0.25">
      <c r="A86" s="12"/>
      <c r="B86" s="36" t="s">
        <v>7</v>
      </c>
      <c r="C86" s="13">
        <v>0</v>
      </c>
      <c r="D86" s="13">
        <v>0</v>
      </c>
      <c r="E86" s="13">
        <v>0</v>
      </c>
    </row>
    <row r="87" spans="1:5" ht="15" x14ac:dyDescent="0.25">
      <c r="A87" s="9"/>
      <c r="B87" s="10" t="s">
        <v>27</v>
      </c>
      <c r="C87" s="11">
        <f>((((((((+C88+C89))))))))</f>
        <v>10622.246359999999</v>
      </c>
      <c r="D87" s="11">
        <f>((((((((+D88+D89))))))))</f>
        <v>9551.3560099999995</v>
      </c>
      <c r="E87" s="11">
        <f>((((((((+E88+E89))))))))</f>
        <v>9551.3560099999995</v>
      </c>
    </row>
    <row r="88" spans="1:5" ht="15" x14ac:dyDescent="0.25">
      <c r="A88" s="12"/>
      <c r="B88" s="36" t="s">
        <v>6</v>
      </c>
      <c r="C88" s="13">
        <v>10622.246359999999</v>
      </c>
      <c r="D88" s="13">
        <v>9551.3560099999995</v>
      </c>
      <c r="E88" s="13">
        <v>9551.3560099999995</v>
      </c>
    </row>
    <row r="89" spans="1:5" ht="15" x14ac:dyDescent="0.25">
      <c r="A89" s="12"/>
      <c r="B89" s="36" t="s">
        <v>7</v>
      </c>
      <c r="C89" s="13">
        <v>0</v>
      </c>
      <c r="D89" s="13">
        <v>0</v>
      </c>
      <c r="E89" s="13">
        <v>0</v>
      </c>
    </row>
    <row r="90" spans="1:5" ht="25.5" x14ac:dyDescent="0.25">
      <c r="A90" s="9"/>
      <c r="B90" s="10" t="s">
        <v>28</v>
      </c>
      <c r="C90" s="11">
        <f>((((((((+C91+C92))))))))</f>
        <v>19962.147000000001</v>
      </c>
      <c r="D90" s="11">
        <f>((((((((+D91+D92))))))))</f>
        <v>19962.147000000001</v>
      </c>
      <c r="E90" s="11">
        <f>((((((((+E91+E92))))))))</f>
        <v>16736.341</v>
      </c>
    </row>
    <row r="91" spans="1:5" ht="15" x14ac:dyDescent="0.25">
      <c r="A91" s="12"/>
      <c r="B91" s="36" t="s">
        <v>6</v>
      </c>
      <c r="C91" s="13">
        <v>19962.147000000001</v>
      </c>
      <c r="D91" s="13">
        <v>19962.147000000001</v>
      </c>
      <c r="E91" s="13">
        <v>16736.341</v>
      </c>
    </row>
    <row r="92" spans="1:5" ht="15" x14ac:dyDescent="0.25">
      <c r="A92" s="12"/>
      <c r="B92" s="36" t="s">
        <v>7</v>
      </c>
      <c r="C92" s="13">
        <v>0</v>
      </c>
      <c r="D92" s="13">
        <v>0</v>
      </c>
      <c r="E92" s="13">
        <v>0</v>
      </c>
    </row>
    <row r="93" spans="1:5" ht="15" x14ac:dyDescent="0.25">
      <c r="A93" s="9"/>
      <c r="B93" s="10" t="s">
        <v>29</v>
      </c>
      <c r="C93" s="11">
        <f>((((((((+C94+C95))))))))</f>
        <v>3230.5949999999998</v>
      </c>
      <c r="D93" s="11">
        <f>((((((((+D94+D95))))))))</f>
        <v>3230.5949999999998</v>
      </c>
      <c r="E93" s="11">
        <f>((((((((+E94+E95))))))))</f>
        <v>2709.835</v>
      </c>
    </row>
    <row r="94" spans="1:5" ht="15" x14ac:dyDescent="0.25">
      <c r="A94" s="12"/>
      <c r="B94" s="36" t="s">
        <v>6</v>
      </c>
      <c r="C94" s="13">
        <v>3230.5949999999998</v>
      </c>
      <c r="D94" s="13">
        <v>3230.5949999999998</v>
      </c>
      <c r="E94" s="13">
        <v>2709.835</v>
      </c>
    </row>
    <row r="95" spans="1:5" ht="15" x14ac:dyDescent="0.25">
      <c r="A95" s="12"/>
      <c r="B95" s="36" t="s">
        <v>7</v>
      </c>
      <c r="C95" s="13">
        <v>0</v>
      </c>
      <c r="D95" s="13">
        <v>0</v>
      </c>
      <c r="E95" s="13">
        <v>0</v>
      </c>
    </row>
    <row r="96" spans="1:5" ht="15" x14ac:dyDescent="0.25">
      <c r="A96" s="9"/>
      <c r="B96" s="10" t="s">
        <v>30</v>
      </c>
      <c r="C96" s="11">
        <f>((((((((+C97+C98))))))))</f>
        <v>94099.464999999997</v>
      </c>
      <c r="D96" s="11">
        <f>((((((((+D97+D98))))))))</f>
        <v>94099.464999999997</v>
      </c>
      <c r="E96" s="11">
        <f>((((((((+E97+E98))))))))</f>
        <v>78466.707999999999</v>
      </c>
    </row>
    <row r="97" spans="1:5" ht="15" x14ac:dyDescent="0.25">
      <c r="A97" s="12"/>
      <c r="B97" s="36" t="s">
        <v>6</v>
      </c>
      <c r="C97" s="13">
        <v>94099.464999999997</v>
      </c>
      <c r="D97" s="13">
        <v>94099.464999999997</v>
      </c>
      <c r="E97" s="13">
        <v>78466.707999999999</v>
      </c>
    </row>
    <row r="98" spans="1:5" ht="15" x14ac:dyDescent="0.25">
      <c r="A98" s="12"/>
      <c r="B98" s="36" t="s">
        <v>7</v>
      </c>
      <c r="C98" s="13">
        <v>0</v>
      </c>
      <c r="D98" s="13">
        <v>0</v>
      </c>
      <c r="E98" s="13">
        <v>0</v>
      </c>
    </row>
    <row r="99" spans="1:5" ht="15" x14ac:dyDescent="0.25">
      <c r="A99" s="9"/>
      <c r="B99" s="10" t="s">
        <v>31</v>
      </c>
      <c r="C99" s="11">
        <f>((((((((+C100+C101))))))))</f>
        <v>673.3</v>
      </c>
      <c r="D99" s="11">
        <f>((((((((+D100+D101))))))))</f>
        <v>673.25</v>
      </c>
      <c r="E99" s="11">
        <f>((((((((+E100+E101))))))))</f>
        <v>657.43180000000007</v>
      </c>
    </row>
    <row r="100" spans="1:5" ht="15" x14ac:dyDescent="0.25">
      <c r="A100" s="12"/>
      <c r="B100" s="36" t="s">
        <v>6</v>
      </c>
      <c r="C100" s="16">
        <v>673.3</v>
      </c>
      <c r="D100" s="13">
        <v>673.25</v>
      </c>
      <c r="E100" s="13">
        <v>657.43180000000007</v>
      </c>
    </row>
    <row r="101" spans="1:5" ht="15" x14ac:dyDescent="0.25">
      <c r="A101" s="12"/>
      <c r="B101" s="36" t="s">
        <v>7</v>
      </c>
      <c r="C101" s="13">
        <v>0</v>
      </c>
      <c r="D101" s="13">
        <v>0</v>
      </c>
      <c r="E101" s="13">
        <v>0</v>
      </c>
    </row>
    <row r="102" spans="1:5" ht="25.5" x14ac:dyDescent="0.25">
      <c r="A102" s="9"/>
      <c r="B102" s="10" t="s">
        <v>206</v>
      </c>
      <c r="C102" s="11">
        <f>((((((((+C103+C104))))))))</f>
        <v>102310.757</v>
      </c>
      <c r="D102" s="11">
        <f>((((((((+D103+D104))))))))</f>
        <v>102310.757</v>
      </c>
      <c r="E102" s="11">
        <f>((((((((+E103+E104))))))))</f>
        <v>102310.757</v>
      </c>
    </row>
    <row r="103" spans="1:5" ht="15" x14ac:dyDescent="0.25">
      <c r="A103" s="12"/>
      <c r="B103" s="36" t="s">
        <v>6</v>
      </c>
      <c r="C103" s="13">
        <v>102310.757</v>
      </c>
      <c r="D103" s="13">
        <v>102310.757</v>
      </c>
      <c r="E103" s="13">
        <v>102310.757</v>
      </c>
    </row>
    <row r="104" spans="1:5" ht="15" x14ac:dyDescent="0.25">
      <c r="A104" s="12"/>
      <c r="B104" s="36" t="s">
        <v>7</v>
      </c>
      <c r="C104" s="13">
        <v>0</v>
      </c>
      <c r="D104" s="13">
        <v>0</v>
      </c>
      <c r="E104" s="13">
        <v>0</v>
      </c>
    </row>
    <row r="105" spans="1:5" ht="15" x14ac:dyDescent="0.25">
      <c r="A105" s="6" t="s">
        <v>32</v>
      </c>
      <c r="B105" s="7"/>
      <c r="C105" s="8">
        <f>((((((+C106+C109))))))</f>
        <v>6930615.1000000006</v>
      </c>
      <c r="D105" s="8">
        <f>((((((+D106+D109))))))</f>
        <v>3726126.2305299994</v>
      </c>
      <c r="E105" s="8">
        <f>((((((+E106+E109))))))</f>
        <v>3538724.444589999</v>
      </c>
    </row>
    <row r="106" spans="1:5" ht="15" x14ac:dyDescent="0.25">
      <c r="A106" s="9"/>
      <c r="B106" s="10" t="s">
        <v>11</v>
      </c>
      <c r="C106" s="11">
        <f>((((((((+C107+C108))))))))</f>
        <v>6863500.4000000004</v>
      </c>
      <c r="D106" s="11">
        <f>((((((((+D107+D108))))))))</f>
        <v>3659011.5305299992</v>
      </c>
      <c r="E106" s="11">
        <f>((((((((+E107+E108))))))))</f>
        <v>3490706.284909999</v>
      </c>
    </row>
    <row r="107" spans="1:5" ht="15" x14ac:dyDescent="0.25">
      <c r="A107" s="12"/>
      <c r="B107" s="36" t="s">
        <v>6</v>
      </c>
      <c r="C107" s="13">
        <v>4177143.4</v>
      </c>
      <c r="D107" s="13">
        <v>1269937.3197999999</v>
      </c>
      <c r="E107" s="13">
        <v>1101632.0741799998</v>
      </c>
    </row>
    <row r="108" spans="1:5" ht="15" x14ac:dyDescent="0.25">
      <c r="A108" s="46"/>
      <c r="B108" s="37" t="s">
        <v>7</v>
      </c>
      <c r="C108" s="15">
        <v>2686357</v>
      </c>
      <c r="D108" s="15">
        <v>2389074.2107299995</v>
      </c>
      <c r="E108" s="15">
        <v>2389074.2107299995</v>
      </c>
    </row>
    <row r="109" spans="1:5" ht="15" x14ac:dyDescent="0.25">
      <c r="A109" s="9"/>
      <c r="B109" s="10" t="s">
        <v>33</v>
      </c>
      <c r="C109" s="11">
        <f>((((((((+C110+C111))))))))</f>
        <v>67114.7</v>
      </c>
      <c r="D109" s="11">
        <f>((((((((+D110+D111))))))))</f>
        <v>67114.7</v>
      </c>
      <c r="E109" s="11">
        <f>((((((((+E110+E111))))))))</f>
        <v>48018.159680000004</v>
      </c>
    </row>
    <row r="110" spans="1:5" ht="15" x14ac:dyDescent="0.25">
      <c r="A110" s="12"/>
      <c r="B110" s="36" t="s">
        <v>6</v>
      </c>
      <c r="C110" s="13">
        <v>67114.7</v>
      </c>
      <c r="D110" s="13">
        <v>67114.7</v>
      </c>
      <c r="E110" s="13">
        <v>48018.159680000004</v>
      </c>
    </row>
    <row r="111" spans="1:5" ht="15" x14ac:dyDescent="0.25">
      <c r="A111" s="12"/>
      <c r="B111" s="36" t="s">
        <v>7</v>
      </c>
      <c r="C111" s="13">
        <v>0</v>
      </c>
      <c r="D111" s="13">
        <v>0</v>
      </c>
      <c r="E111" s="13">
        <v>0</v>
      </c>
    </row>
    <row r="112" spans="1:5" ht="15" x14ac:dyDescent="0.25">
      <c r="A112" s="6" t="s">
        <v>208</v>
      </c>
      <c r="B112" s="7"/>
      <c r="C112" s="11">
        <f>(+C113+C116+C119+C122+C125+C128+C131+C134+C137+C140+C143+C146+C149+C152+C155+C158+C161+C164+C167)</f>
        <v>4083875.8219671999</v>
      </c>
      <c r="D112" s="11">
        <f>(+D113+D116+D119+D122+D125+D128+D131+D134+D137+D140+D143+D146+D149+D152+D155+D158+D161+D164+D167)</f>
        <v>3887946.0298557002</v>
      </c>
      <c r="E112" s="11">
        <f>(+E113+E116+E119+E122+E125+E128+E131+E134+E137+E140+E143+E146+E149+E152+E155+E158+E161+E164+E167)</f>
        <v>2192990.7206007</v>
      </c>
    </row>
    <row r="113" spans="1:5" ht="15" x14ac:dyDescent="0.25">
      <c r="A113" s="9"/>
      <c r="B113" s="10" t="s">
        <v>11</v>
      </c>
      <c r="C113" s="11">
        <f>((((((((+C114+C115))))))))</f>
        <v>131682.15595000001</v>
      </c>
      <c r="D113" s="11">
        <f>((((((((+D114+D115))))))))</f>
        <v>90900.125969999994</v>
      </c>
      <c r="E113" s="11">
        <f>((((((((+E114+E115))))))))</f>
        <v>89237.593939999992</v>
      </c>
    </row>
    <row r="114" spans="1:5" ht="15" x14ac:dyDescent="0.25">
      <c r="A114" s="12"/>
      <c r="B114" s="36" t="s">
        <v>6</v>
      </c>
      <c r="C114" s="13">
        <v>131682.15595000001</v>
      </c>
      <c r="D114" s="13">
        <v>90900.125969999994</v>
      </c>
      <c r="E114" s="13">
        <v>89237.593939999992</v>
      </c>
    </row>
    <row r="115" spans="1:5" ht="15" x14ac:dyDescent="0.25">
      <c r="A115" s="12"/>
      <c r="B115" s="36" t="s">
        <v>7</v>
      </c>
      <c r="C115" s="13">
        <v>0</v>
      </c>
      <c r="D115" s="13">
        <v>0</v>
      </c>
      <c r="E115" s="13">
        <v>0</v>
      </c>
    </row>
    <row r="116" spans="1:5" ht="15" x14ac:dyDescent="0.25">
      <c r="A116" s="9"/>
      <c r="B116" s="10" t="s">
        <v>34</v>
      </c>
      <c r="C116" s="11">
        <f>((((((((+C117+C118))))))))</f>
        <v>173101.67561720003</v>
      </c>
      <c r="D116" s="11">
        <f>((((((((+D117+D118))))))))</f>
        <v>173101.67561720003</v>
      </c>
      <c r="E116" s="11">
        <f>((((((((+E117+E118))))))))</f>
        <v>173101.67561720003</v>
      </c>
    </row>
    <row r="117" spans="1:5" ht="15" x14ac:dyDescent="0.25">
      <c r="A117" s="12"/>
      <c r="B117" s="36" t="s">
        <v>6</v>
      </c>
      <c r="C117" s="13">
        <v>173101.67561720003</v>
      </c>
      <c r="D117" s="13">
        <v>173101.67561720003</v>
      </c>
      <c r="E117" s="13">
        <v>173101.67561720003</v>
      </c>
    </row>
    <row r="118" spans="1:5" ht="15" x14ac:dyDescent="0.25">
      <c r="A118" s="12"/>
      <c r="B118" s="36" t="s">
        <v>7</v>
      </c>
      <c r="C118" s="13">
        <v>0</v>
      </c>
      <c r="D118" s="13">
        <v>0</v>
      </c>
      <c r="E118" s="13">
        <v>0</v>
      </c>
    </row>
    <row r="119" spans="1:5" ht="15" x14ac:dyDescent="0.25">
      <c r="A119" s="9"/>
      <c r="B119" s="10" t="s">
        <v>35</v>
      </c>
      <c r="C119" s="11">
        <f>((((((((+C120+C121))))))))</f>
        <v>2751.8561199999999</v>
      </c>
      <c r="D119" s="11">
        <f>((((((((+D120+D121))))))))</f>
        <v>2751.8561199999999</v>
      </c>
      <c r="E119" s="11">
        <f>((((((((+E120+E121))))))))</f>
        <v>2751.8561199999999</v>
      </c>
    </row>
    <row r="120" spans="1:5" ht="15" x14ac:dyDescent="0.25">
      <c r="A120" s="12"/>
      <c r="B120" s="36" t="s">
        <v>6</v>
      </c>
      <c r="C120" s="13">
        <v>2751.8561199999999</v>
      </c>
      <c r="D120" s="13">
        <v>2751.8561199999999</v>
      </c>
      <c r="E120" s="13">
        <v>2751.8561199999999</v>
      </c>
    </row>
    <row r="121" spans="1:5" ht="15" x14ac:dyDescent="0.25">
      <c r="A121" s="12"/>
      <c r="B121" s="36" t="s">
        <v>7</v>
      </c>
      <c r="C121" s="13">
        <v>0</v>
      </c>
      <c r="D121" s="13">
        <v>0</v>
      </c>
      <c r="E121" s="13">
        <v>0</v>
      </c>
    </row>
    <row r="122" spans="1:5" ht="25.5" x14ac:dyDescent="0.25">
      <c r="A122" s="9"/>
      <c r="B122" s="10" t="s">
        <v>36</v>
      </c>
      <c r="C122" s="11">
        <f>((((((((+C123+C124))))))))</f>
        <v>10532.054</v>
      </c>
      <c r="D122" s="11">
        <f>((((((((+D123+D124))))))))</f>
        <v>1466.84</v>
      </c>
      <c r="E122" s="11">
        <f>((((((((+E123+E124))))))))</f>
        <v>1334.5160000000001</v>
      </c>
    </row>
    <row r="123" spans="1:5" ht="15" x14ac:dyDescent="0.25">
      <c r="A123" s="12"/>
      <c r="B123" s="36" t="s">
        <v>6</v>
      </c>
      <c r="C123" s="13">
        <v>10532.054</v>
      </c>
      <c r="D123" s="13">
        <v>1466.84</v>
      </c>
      <c r="E123" s="13">
        <v>1334.5160000000001</v>
      </c>
    </row>
    <row r="124" spans="1:5" ht="15" x14ac:dyDescent="0.25">
      <c r="A124" s="12"/>
      <c r="B124" s="36" t="s">
        <v>7</v>
      </c>
      <c r="C124" s="13">
        <v>0</v>
      </c>
      <c r="D124" s="13">
        <v>0</v>
      </c>
      <c r="E124" s="13">
        <v>0</v>
      </c>
    </row>
    <row r="125" spans="1:5" ht="15" x14ac:dyDescent="0.25">
      <c r="A125" s="9"/>
      <c r="B125" s="10" t="s">
        <v>37</v>
      </c>
      <c r="C125" s="11">
        <f>((((((((+C126+C127))))))))</f>
        <v>4669.0594700000001</v>
      </c>
      <c r="D125" s="11">
        <f>((((((((+D126+D127))))))))</f>
        <v>4669.0593600000002</v>
      </c>
      <c r="E125" s="11">
        <f>((((((((+E126+E127))))))))</f>
        <v>3326.5220899999999</v>
      </c>
    </row>
    <row r="126" spans="1:5" ht="15" x14ac:dyDescent="0.25">
      <c r="A126" s="12"/>
      <c r="B126" s="36" t="s">
        <v>6</v>
      </c>
      <c r="C126" s="13">
        <v>4669.0594700000001</v>
      </c>
      <c r="D126" s="13">
        <v>4669.0593600000002</v>
      </c>
      <c r="E126" s="13">
        <v>3326.5220899999999</v>
      </c>
    </row>
    <row r="127" spans="1:5" ht="15" x14ac:dyDescent="0.25">
      <c r="A127" s="12"/>
      <c r="B127" s="36" t="s">
        <v>7</v>
      </c>
      <c r="C127" s="13">
        <v>0</v>
      </c>
      <c r="D127" s="13">
        <v>0</v>
      </c>
      <c r="E127" s="13">
        <v>0</v>
      </c>
    </row>
    <row r="128" spans="1:5" ht="15" x14ac:dyDescent="0.25">
      <c r="A128" s="9"/>
      <c r="B128" s="10" t="s">
        <v>38</v>
      </c>
      <c r="C128" s="11">
        <f>((((((((+C129+C130))))))))</f>
        <v>3591.5839999999998</v>
      </c>
      <c r="D128" s="11">
        <f>((((((((+D129+D130))))))))</f>
        <v>3591.5839999999998</v>
      </c>
      <c r="E128" s="11">
        <f>((((((((+E129+E130))))))))</f>
        <v>2965.3919999999998</v>
      </c>
    </row>
    <row r="129" spans="1:5" ht="15" x14ac:dyDescent="0.25">
      <c r="A129" s="12"/>
      <c r="B129" s="36" t="s">
        <v>6</v>
      </c>
      <c r="C129" s="13">
        <v>3591.5839999999998</v>
      </c>
      <c r="D129" s="13">
        <v>3591.5839999999998</v>
      </c>
      <c r="E129" s="13">
        <v>2965.3919999999998</v>
      </c>
    </row>
    <row r="130" spans="1:5" ht="15" x14ac:dyDescent="0.25">
      <c r="A130" s="12"/>
      <c r="B130" s="36" t="s">
        <v>7</v>
      </c>
      <c r="C130" s="13">
        <v>0</v>
      </c>
      <c r="D130" s="13">
        <v>0</v>
      </c>
      <c r="E130" s="13">
        <v>0</v>
      </c>
    </row>
    <row r="131" spans="1:5" ht="15" x14ac:dyDescent="0.25">
      <c r="A131" s="9"/>
      <c r="B131" s="10" t="s">
        <v>39</v>
      </c>
      <c r="C131" s="11">
        <f>((((((((+C132+C133))))))))</f>
        <v>4447.509</v>
      </c>
      <c r="D131" s="11">
        <f>((((((((+D132+D133))))))))</f>
        <v>4147.509</v>
      </c>
      <c r="E131" s="11">
        <f>((((((((+E132+E133))))))))</f>
        <v>0</v>
      </c>
    </row>
    <row r="132" spans="1:5" ht="15" x14ac:dyDescent="0.25">
      <c r="A132" s="12"/>
      <c r="B132" s="36" t="s">
        <v>6</v>
      </c>
      <c r="C132" s="17">
        <v>4447.509</v>
      </c>
      <c r="D132" s="17">
        <v>4147.509</v>
      </c>
      <c r="E132" s="18">
        <v>0</v>
      </c>
    </row>
    <row r="133" spans="1:5" ht="15" x14ac:dyDescent="0.25">
      <c r="A133" s="12"/>
      <c r="B133" s="36" t="s">
        <v>7</v>
      </c>
      <c r="C133" s="13">
        <v>0</v>
      </c>
      <c r="D133" s="13">
        <v>0</v>
      </c>
      <c r="E133" s="13">
        <v>0</v>
      </c>
    </row>
    <row r="134" spans="1:5" ht="15" x14ac:dyDescent="0.25">
      <c r="A134" s="9"/>
      <c r="B134" s="10" t="s">
        <v>40</v>
      </c>
      <c r="C134" s="11">
        <f>((((((((+C135+C136))))))))</f>
        <v>1598.0438100000001</v>
      </c>
      <c r="D134" s="11">
        <f>((((((((+D135+D136))))))))</f>
        <v>429.79159000000004</v>
      </c>
      <c r="E134" s="11">
        <f>((((((((+E135+E136))))))))</f>
        <v>361.17429000000004</v>
      </c>
    </row>
    <row r="135" spans="1:5" ht="15" x14ac:dyDescent="0.25">
      <c r="A135" s="12"/>
      <c r="B135" s="36" t="s">
        <v>6</v>
      </c>
      <c r="C135" s="13">
        <v>1598.0438100000001</v>
      </c>
      <c r="D135" s="13">
        <v>429.79159000000004</v>
      </c>
      <c r="E135" s="27">
        <v>361.17429000000004</v>
      </c>
    </row>
    <row r="136" spans="1:5" ht="15" x14ac:dyDescent="0.25">
      <c r="A136" s="12"/>
      <c r="B136" s="36" t="s">
        <v>7</v>
      </c>
      <c r="C136" s="13">
        <v>0</v>
      </c>
      <c r="D136" s="13">
        <v>0</v>
      </c>
      <c r="E136" s="13">
        <v>0</v>
      </c>
    </row>
    <row r="137" spans="1:5" ht="15" x14ac:dyDescent="0.25">
      <c r="A137" s="9"/>
      <c r="B137" s="10" t="s">
        <v>41</v>
      </c>
      <c r="C137" s="11">
        <f>((((((((+C138+C139))))))))</f>
        <v>110802.36900000001</v>
      </c>
      <c r="D137" s="11">
        <f>((((((((+D138+D139))))))))</f>
        <v>76275.350120000003</v>
      </c>
      <c r="E137" s="11">
        <f>((((((((+E138+E139))))))))</f>
        <v>63917.931119999994</v>
      </c>
    </row>
    <row r="138" spans="1:5" ht="15" x14ac:dyDescent="0.25">
      <c r="A138" s="12"/>
      <c r="B138" s="36" t="s">
        <v>6</v>
      </c>
      <c r="C138" s="13">
        <v>110802.36900000001</v>
      </c>
      <c r="D138" s="13">
        <v>76275.350120000003</v>
      </c>
      <c r="E138" s="27">
        <v>63917.931119999994</v>
      </c>
    </row>
    <row r="139" spans="1:5" ht="15" x14ac:dyDescent="0.25">
      <c r="A139" s="12"/>
      <c r="B139" s="36" t="s">
        <v>7</v>
      </c>
      <c r="C139" s="13">
        <v>0</v>
      </c>
      <c r="D139" s="13">
        <v>0</v>
      </c>
      <c r="E139" s="13">
        <v>0</v>
      </c>
    </row>
    <row r="140" spans="1:5" ht="15" x14ac:dyDescent="0.25">
      <c r="A140" s="9"/>
      <c r="B140" s="10" t="s">
        <v>42</v>
      </c>
      <c r="C140" s="11">
        <f>((((((((+C141+C142))))))))</f>
        <v>63266.928019999999</v>
      </c>
      <c r="D140" s="11">
        <f>((((((((+D141+D142))))))))</f>
        <v>91284.312508500007</v>
      </c>
      <c r="E140" s="11">
        <f>((((((((+E141+E142))))))))</f>
        <v>6026.8387900000007</v>
      </c>
    </row>
    <row r="141" spans="1:5" ht="15" x14ac:dyDescent="0.25">
      <c r="A141" s="12"/>
      <c r="B141" s="36" t="s">
        <v>6</v>
      </c>
      <c r="C141" s="17">
        <v>63266.928019999999</v>
      </c>
      <c r="D141" s="17">
        <v>91284.312508500007</v>
      </c>
      <c r="E141" s="18">
        <v>6026.8387900000007</v>
      </c>
    </row>
    <row r="142" spans="1:5" ht="15" x14ac:dyDescent="0.25">
      <c r="A142" s="12"/>
      <c r="B142" s="36" t="s">
        <v>7</v>
      </c>
      <c r="C142" s="13">
        <v>0</v>
      </c>
      <c r="D142" s="13">
        <v>0</v>
      </c>
      <c r="E142" s="13">
        <v>0</v>
      </c>
    </row>
    <row r="143" spans="1:5" ht="15" x14ac:dyDescent="0.25">
      <c r="A143" s="9"/>
      <c r="B143" s="10" t="s">
        <v>43</v>
      </c>
      <c r="C143" s="11">
        <f>((((((((+C144+C145))))))))</f>
        <v>3834.6137400000002</v>
      </c>
      <c r="D143" s="11">
        <f>((((((((+D144+D145))))))))</f>
        <v>3834.614</v>
      </c>
      <c r="E143" s="11">
        <f>((((((((+E144+E145))))))))</f>
        <v>3834.614</v>
      </c>
    </row>
    <row r="144" spans="1:5" ht="15" x14ac:dyDescent="0.25">
      <c r="A144" s="12"/>
      <c r="B144" s="36" t="s">
        <v>6</v>
      </c>
      <c r="C144" s="19">
        <v>3834.6137400000002</v>
      </c>
      <c r="D144" s="19">
        <v>3834.614</v>
      </c>
      <c r="E144" s="19">
        <v>3834.614</v>
      </c>
    </row>
    <row r="145" spans="1:5" ht="15" x14ac:dyDescent="0.25">
      <c r="A145" s="12"/>
      <c r="B145" s="36" t="s">
        <v>7</v>
      </c>
      <c r="C145" s="19">
        <v>0</v>
      </c>
      <c r="D145" s="19">
        <v>0</v>
      </c>
      <c r="E145" s="19">
        <v>0</v>
      </c>
    </row>
    <row r="146" spans="1:5" ht="15" x14ac:dyDescent="0.25">
      <c r="A146" s="9"/>
      <c r="B146" s="10" t="s">
        <v>205</v>
      </c>
      <c r="C146" s="11">
        <f>((((((((+C147+C148))))))))</f>
        <v>198019.09127000003</v>
      </c>
      <c r="D146" s="11">
        <f>((((((((+D147+D148))))))))</f>
        <v>198019.09127</v>
      </c>
      <c r="E146" s="11">
        <f>((((((((+E147+E148))))))))</f>
        <v>185516.76582</v>
      </c>
    </row>
    <row r="147" spans="1:5" ht="15" x14ac:dyDescent="0.25">
      <c r="A147" s="12"/>
      <c r="B147" s="36" t="s">
        <v>6</v>
      </c>
      <c r="C147" s="19">
        <v>198019.09127000003</v>
      </c>
      <c r="D147" s="19">
        <v>198019.09127</v>
      </c>
      <c r="E147" s="19">
        <v>185516.76582</v>
      </c>
    </row>
    <row r="148" spans="1:5" ht="15" x14ac:dyDescent="0.25">
      <c r="A148" s="12"/>
      <c r="B148" s="36" t="s">
        <v>7</v>
      </c>
      <c r="C148" s="19">
        <v>0</v>
      </c>
      <c r="D148" s="19">
        <v>0</v>
      </c>
      <c r="E148" s="19">
        <v>0</v>
      </c>
    </row>
    <row r="149" spans="1:5" ht="15" x14ac:dyDescent="0.25">
      <c r="A149" s="9"/>
      <c r="B149" s="10" t="s">
        <v>44</v>
      </c>
      <c r="C149" s="11">
        <f>((((((((+C150+C151))))))))</f>
        <v>225384.3083</v>
      </c>
      <c r="D149" s="11">
        <f>((((((((+D150+D151))))))))</f>
        <v>224802.587</v>
      </c>
      <c r="E149" s="11">
        <f>((((((((+E150+E151))))))))</f>
        <v>224802.587</v>
      </c>
    </row>
    <row r="150" spans="1:5" ht="15" x14ac:dyDescent="0.25">
      <c r="A150" s="12"/>
      <c r="B150" s="36" t="s">
        <v>6</v>
      </c>
      <c r="C150" s="19">
        <v>225384.3083</v>
      </c>
      <c r="D150" s="19">
        <v>224802.587</v>
      </c>
      <c r="E150" s="19">
        <v>224802.587</v>
      </c>
    </row>
    <row r="151" spans="1:5" ht="15" x14ac:dyDescent="0.25">
      <c r="A151" s="12"/>
      <c r="B151" s="36" t="s">
        <v>7</v>
      </c>
      <c r="C151" s="19">
        <v>0</v>
      </c>
      <c r="D151" s="19">
        <v>0</v>
      </c>
      <c r="E151" s="19">
        <v>0</v>
      </c>
    </row>
    <row r="152" spans="1:5" ht="15" x14ac:dyDescent="0.25">
      <c r="A152" s="22"/>
      <c r="B152" s="10" t="s">
        <v>137</v>
      </c>
      <c r="C152" s="11">
        <f>((((((((+C153+C154))))))))</f>
        <v>154080.04699999999</v>
      </c>
      <c r="D152" s="11">
        <f>((((((((+D153+D154))))))))</f>
        <v>16683.375</v>
      </c>
      <c r="E152" s="11">
        <f>((((((((+E153+E154))))))))</f>
        <v>16683.375</v>
      </c>
    </row>
    <row r="153" spans="1:5" ht="15" x14ac:dyDescent="0.25">
      <c r="A153" s="21"/>
      <c r="B153" s="36" t="s">
        <v>6</v>
      </c>
      <c r="C153" s="13">
        <v>154080.04699999999</v>
      </c>
      <c r="D153" s="13">
        <v>16683.375</v>
      </c>
      <c r="E153" s="13">
        <v>16683.375</v>
      </c>
    </row>
    <row r="154" spans="1:5" ht="15" x14ac:dyDescent="0.25">
      <c r="A154" s="21"/>
      <c r="B154" s="36" t="s">
        <v>7</v>
      </c>
      <c r="C154" s="13">
        <v>0</v>
      </c>
      <c r="D154" s="13">
        <v>0</v>
      </c>
      <c r="E154" s="13">
        <v>0</v>
      </c>
    </row>
    <row r="155" spans="1:5" ht="15" x14ac:dyDescent="0.25">
      <c r="A155" s="22"/>
      <c r="B155" s="10" t="s">
        <v>138</v>
      </c>
      <c r="C155" s="11">
        <f>((((((((+C156+C157))))))))</f>
        <v>390192.902</v>
      </c>
      <c r="D155" s="11">
        <f>((((((((+D156+D157))))))))</f>
        <v>390192.902</v>
      </c>
      <c r="E155" s="11">
        <f>((((((((+E156+E157))))))))</f>
        <v>173377.09773350001</v>
      </c>
    </row>
    <row r="156" spans="1:5" ht="15" x14ac:dyDescent="0.25">
      <c r="A156" s="21"/>
      <c r="B156" s="36" t="s">
        <v>6</v>
      </c>
      <c r="C156" s="13">
        <v>390192.902</v>
      </c>
      <c r="D156" s="13">
        <v>390192.902</v>
      </c>
      <c r="E156" s="13">
        <v>173377.09773350001</v>
      </c>
    </row>
    <row r="157" spans="1:5" ht="15" x14ac:dyDescent="0.25">
      <c r="A157" s="21"/>
      <c r="B157" s="36" t="s">
        <v>7</v>
      </c>
      <c r="C157" s="13">
        <v>0</v>
      </c>
      <c r="D157" s="13">
        <v>0</v>
      </c>
      <c r="E157" s="13">
        <v>0</v>
      </c>
    </row>
    <row r="158" spans="1:5" ht="15" x14ac:dyDescent="0.25">
      <c r="A158" s="22"/>
      <c r="B158" s="10" t="s">
        <v>220</v>
      </c>
      <c r="C158" s="11">
        <f>((((((((+C159+C160))))))))</f>
        <v>2604942.9479999999</v>
      </c>
      <c r="D158" s="11">
        <f>((((((((+D159+D160))))))))</f>
        <v>2604942.949</v>
      </c>
      <c r="E158" s="11">
        <f>((((((((+E159+E160))))))))</f>
        <v>1244921.41454</v>
      </c>
    </row>
    <row r="159" spans="1:5" ht="15" x14ac:dyDescent="0.25">
      <c r="A159" s="20"/>
      <c r="B159" s="37" t="s">
        <v>6</v>
      </c>
      <c r="C159" s="15">
        <v>2604942.9479999999</v>
      </c>
      <c r="D159" s="15">
        <v>2604942.949</v>
      </c>
      <c r="E159" s="15">
        <v>1244921.41454</v>
      </c>
    </row>
    <row r="160" spans="1:5" ht="15" x14ac:dyDescent="0.25">
      <c r="A160" s="21"/>
      <c r="B160" s="36" t="s">
        <v>7</v>
      </c>
      <c r="C160" s="13">
        <v>0</v>
      </c>
      <c r="D160" s="13">
        <v>0</v>
      </c>
      <c r="E160" s="13">
        <v>0</v>
      </c>
    </row>
    <row r="161" spans="1:5" ht="29.25" customHeight="1" x14ac:dyDescent="0.25">
      <c r="A161" s="22"/>
      <c r="B161" s="10" t="s">
        <v>221</v>
      </c>
      <c r="C161" s="11">
        <f>((((((((+C162+C163))))))))</f>
        <v>211.41900000000001</v>
      </c>
      <c r="D161" s="11">
        <f>((((((((+D162+D163))))))))</f>
        <v>211.41900000000001</v>
      </c>
      <c r="E161" s="11">
        <f>((((((((+E162+E163))))))))</f>
        <v>190.37823999999998</v>
      </c>
    </row>
    <row r="162" spans="1:5" ht="15" x14ac:dyDescent="0.25">
      <c r="A162" s="21"/>
      <c r="B162" s="36" t="s">
        <v>6</v>
      </c>
      <c r="C162" s="13">
        <v>211.41900000000001</v>
      </c>
      <c r="D162" s="13">
        <v>211.41900000000001</v>
      </c>
      <c r="E162" s="13">
        <v>190.37823999999998</v>
      </c>
    </row>
    <row r="163" spans="1:5" ht="15" x14ac:dyDescent="0.25">
      <c r="A163" s="21"/>
      <c r="B163" s="36" t="s">
        <v>7</v>
      </c>
      <c r="C163" s="13">
        <v>0</v>
      </c>
      <c r="D163" s="13">
        <v>0</v>
      </c>
      <c r="E163" s="13">
        <v>0</v>
      </c>
    </row>
    <row r="164" spans="1:5" ht="13.5" customHeight="1" x14ac:dyDescent="0.25">
      <c r="A164" s="22"/>
      <c r="B164" s="10" t="s">
        <v>235</v>
      </c>
      <c r="C164" s="11">
        <f>((((((((+C165+C166))))))))</f>
        <v>630.40218999999991</v>
      </c>
      <c r="D164" s="11">
        <f>((((((((+D165+D166))))))))</f>
        <v>504.13281999999998</v>
      </c>
      <c r="E164" s="11">
        <f>((((((((+E165+E166))))))))</f>
        <v>504.13281999999998</v>
      </c>
    </row>
    <row r="165" spans="1:5" ht="15" x14ac:dyDescent="0.25">
      <c r="A165" s="21"/>
      <c r="B165" s="36" t="s">
        <v>6</v>
      </c>
      <c r="C165" s="13">
        <v>630.40218999999991</v>
      </c>
      <c r="D165" s="13">
        <v>504.13281999999998</v>
      </c>
      <c r="E165" s="13">
        <v>504.13281999999998</v>
      </c>
    </row>
    <row r="166" spans="1:5" ht="15" x14ac:dyDescent="0.25">
      <c r="A166" s="21"/>
      <c r="B166" s="36" t="s">
        <v>7</v>
      </c>
      <c r="C166" s="13">
        <v>0</v>
      </c>
      <c r="D166" s="13">
        <v>0</v>
      </c>
      <c r="E166" s="13">
        <v>0</v>
      </c>
    </row>
    <row r="167" spans="1:5" ht="13.5" customHeight="1" x14ac:dyDescent="0.25">
      <c r="A167" s="22"/>
      <c r="B167" s="10" t="s">
        <v>236</v>
      </c>
      <c r="C167" s="11">
        <f>((((((((+C168+C169))))))))</f>
        <v>136.85548</v>
      </c>
      <c r="D167" s="11">
        <f>((((((((+D168+D169))))))))</f>
        <v>136.85548</v>
      </c>
      <c r="E167" s="11">
        <f>((((((((+E168+E169))))))))</f>
        <v>136.85548</v>
      </c>
    </row>
    <row r="168" spans="1:5" ht="15" x14ac:dyDescent="0.25">
      <c r="A168" s="21"/>
      <c r="B168" s="36" t="s">
        <v>6</v>
      </c>
      <c r="C168" s="13">
        <v>136.85548</v>
      </c>
      <c r="D168" s="13">
        <v>136.85548</v>
      </c>
      <c r="E168" s="13">
        <v>136.85548</v>
      </c>
    </row>
    <row r="169" spans="1:5" ht="15" x14ac:dyDescent="0.25">
      <c r="A169" s="21"/>
      <c r="B169" s="36" t="s">
        <v>7</v>
      </c>
      <c r="C169" s="13">
        <v>0</v>
      </c>
      <c r="D169" s="13">
        <v>0</v>
      </c>
      <c r="E169" s="13">
        <v>0</v>
      </c>
    </row>
    <row r="170" spans="1:5" ht="15" x14ac:dyDescent="0.25">
      <c r="A170" s="6" t="s">
        <v>45</v>
      </c>
      <c r="B170" s="7"/>
      <c r="C170" s="8">
        <f>(+C171+C174+C177+C180+C183+C186+C189+C192+C195+C198+C201+C204+C207+C210+C213+C216+C219+C222+C225+C228+C231)</f>
        <v>31723324.537114292</v>
      </c>
      <c r="D170" s="8">
        <f>(+D171+D174+D177+D180+D183+D186+D189+D192+D195+D198+D201+D204+D207+D210+D213+D216+D219+D222+D225+D228+D231)</f>
        <v>31573578.665886194</v>
      </c>
      <c r="E170" s="8">
        <f>(+E171+E174+E177+E180+E183+E186+E189+E192+E195+E198+E201+E204+E207+E210+E213+E216+E219+E222+E225+E228+E231)</f>
        <v>30072340.994833235</v>
      </c>
    </row>
    <row r="171" spans="1:5" ht="15" x14ac:dyDescent="0.25">
      <c r="A171" s="9"/>
      <c r="B171" s="10" t="s">
        <v>11</v>
      </c>
      <c r="C171" s="11">
        <f>((((((((+C172+C173))))))))</f>
        <v>13943977.768557142</v>
      </c>
      <c r="D171" s="11">
        <f>((((((((+D172+D173))))))))</f>
        <v>13944512.170513097</v>
      </c>
      <c r="E171" s="11">
        <f>((((((((+E172+E173))))))))</f>
        <v>13879077.525478413</v>
      </c>
    </row>
    <row r="172" spans="1:5" ht="15" x14ac:dyDescent="0.25">
      <c r="A172" s="12"/>
      <c r="B172" s="36" t="s">
        <v>6</v>
      </c>
      <c r="C172" s="13">
        <v>146849.62003714286</v>
      </c>
      <c r="D172" s="13">
        <v>157073.65141142858</v>
      </c>
      <c r="E172" s="13">
        <v>146849.61937714284</v>
      </c>
    </row>
    <row r="173" spans="1:5" ht="15" x14ac:dyDescent="0.25">
      <c r="A173" s="12"/>
      <c r="B173" s="36" t="s">
        <v>7</v>
      </c>
      <c r="C173" s="13">
        <v>13797128.14852</v>
      </c>
      <c r="D173" s="13">
        <v>13787438.519101668</v>
      </c>
      <c r="E173" s="13">
        <v>13732227.90610127</v>
      </c>
    </row>
    <row r="174" spans="1:5" ht="15" x14ac:dyDescent="0.25">
      <c r="A174" s="9"/>
      <c r="B174" s="10" t="s">
        <v>46</v>
      </c>
      <c r="C174" s="11">
        <f>((((((((+C175+C176))))))))</f>
        <v>13943977.768557142</v>
      </c>
      <c r="D174" s="11">
        <f>((((((((+D175+D176))))))))</f>
        <v>13944512.170513097</v>
      </c>
      <c r="E174" s="11">
        <f>((((((((+E175+E176))))))))</f>
        <v>13879077.525478413</v>
      </c>
    </row>
    <row r="175" spans="1:5" ht="15" x14ac:dyDescent="0.25">
      <c r="A175" s="12"/>
      <c r="B175" s="36" t="s">
        <v>6</v>
      </c>
      <c r="C175" s="13">
        <v>146849.62003714286</v>
      </c>
      <c r="D175" s="13">
        <v>157073.65141142858</v>
      </c>
      <c r="E175" s="13">
        <v>146849.61937714284</v>
      </c>
    </row>
    <row r="176" spans="1:5" ht="15" x14ac:dyDescent="0.25">
      <c r="A176" s="12"/>
      <c r="B176" s="36" t="s">
        <v>7</v>
      </c>
      <c r="C176" s="13">
        <v>13797128.14852</v>
      </c>
      <c r="D176" s="13">
        <v>13787438.519101668</v>
      </c>
      <c r="E176" s="13">
        <v>13732227.90610127</v>
      </c>
    </row>
    <row r="177" spans="1:5" ht="15" x14ac:dyDescent="0.25">
      <c r="A177" s="9"/>
      <c r="B177" s="10" t="s">
        <v>47</v>
      </c>
      <c r="C177" s="11">
        <f>((((((((+C178+C179))))))))</f>
        <v>2985.7</v>
      </c>
      <c r="D177" s="11">
        <f>((((((((+D178+D179))))))))</f>
        <v>2985.6610000000001</v>
      </c>
      <c r="E177" s="11">
        <f>((((((((+E178+E179))))))))</f>
        <v>2642.1930000000002</v>
      </c>
    </row>
    <row r="178" spans="1:5" ht="15" x14ac:dyDescent="0.25">
      <c r="A178" s="12"/>
      <c r="B178" s="36" t="s">
        <v>6</v>
      </c>
      <c r="C178" s="13">
        <v>2985.7</v>
      </c>
      <c r="D178" s="13">
        <v>2985.6610000000001</v>
      </c>
      <c r="E178" s="13">
        <v>2642.1930000000002</v>
      </c>
    </row>
    <row r="179" spans="1:5" ht="15" x14ac:dyDescent="0.25">
      <c r="A179" s="12"/>
      <c r="B179" s="36" t="s">
        <v>7</v>
      </c>
      <c r="C179" s="13">
        <v>0</v>
      </c>
      <c r="D179" s="13">
        <v>0</v>
      </c>
      <c r="E179" s="13">
        <v>0</v>
      </c>
    </row>
    <row r="180" spans="1:5" ht="15" x14ac:dyDescent="0.25">
      <c r="A180" s="9"/>
      <c r="B180" s="10" t="s">
        <v>48</v>
      </c>
      <c r="C180" s="11">
        <f>((((((((+C181+C182))))))))</f>
        <v>44389.1</v>
      </c>
      <c r="D180" s="11">
        <f>((((((((+D181+D182))))))))</f>
        <v>44389.139000000003</v>
      </c>
      <c r="E180" s="11">
        <f>((((((((+E181+E182))))))))</f>
        <v>41552.968759999996</v>
      </c>
    </row>
    <row r="181" spans="1:5" ht="15" x14ac:dyDescent="0.25">
      <c r="A181" s="12"/>
      <c r="B181" s="36" t="s">
        <v>6</v>
      </c>
      <c r="C181" s="13">
        <v>44389.1</v>
      </c>
      <c r="D181" s="13">
        <v>44389.139000000003</v>
      </c>
      <c r="E181" s="13">
        <v>41552.968759999996</v>
      </c>
    </row>
    <row r="182" spans="1:5" ht="15" x14ac:dyDescent="0.25">
      <c r="A182" s="12"/>
      <c r="B182" s="36" t="s">
        <v>7</v>
      </c>
      <c r="C182" s="13">
        <v>0</v>
      </c>
      <c r="D182" s="13">
        <v>0</v>
      </c>
      <c r="E182" s="13">
        <v>0</v>
      </c>
    </row>
    <row r="183" spans="1:5" ht="15" x14ac:dyDescent="0.25">
      <c r="A183" s="9"/>
      <c r="B183" s="10" t="s">
        <v>212</v>
      </c>
      <c r="C183" s="11">
        <f>((((((((+C184+C185))))))))</f>
        <v>4114.5</v>
      </c>
      <c r="D183" s="11">
        <f>((((((((+D184+D185))))))))</f>
        <v>4114.5</v>
      </c>
      <c r="E183" s="11">
        <f>((((((((+E184+E185))))))))</f>
        <v>4114.5</v>
      </c>
    </row>
    <row r="184" spans="1:5" ht="15" x14ac:dyDescent="0.25">
      <c r="A184" s="12"/>
      <c r="B184" s="36" t="s">
        <v>6</v>
      </c>
      <c r="C184" s="13">
        <v>4114.5</v>
      </c>
      <c r="D184" s="13">
        <v>4114.5</v>
      </c>
      <c r="E184" s="13">
        <v>4114.5</v>
      </c>
    </row>
    <row r="185" spans="1:5" ht="15" x14ac:dyDescent="0.25">
      <c r="A185" s="12"/>
      <c r="B185" s="36" t="s">
        <v>7</v>
      </c>
      <c r="C185" s="13">
        <v>0</v>
      </c>
      <c r="D185" s="13">
        <v>0</v>
      </c>
      <c r="E185" s="13">
        <v>0</v>
      </c>
    </row>
    <row r="186" spans="1:5" ht="15" x14ac:dyDescent="0.25">
      <c r="A186" s="9"/>
      <c r="B186" s="10" t="s">
        <v>49</v>
      </c>
      <c r="C186" s="11">
        <f>((((((((+C187+C188))))))))</f>
        <v>52900.600000000006</v>
      </c>
      <c r="D186" s="11">
        <f>((((((((+D187+D188))))))))</f>
        <v>15698.42986</v>
      </c>
      <c r="E186" s="11">
        <f>((((((((+E187+E188))))))))</f>
        <v>2743.1845800000001</v>
      </c>
    </row>
    <row r="187" spans="1:5" ht="15" x14ac:dyDescent="0.25">
      <c r="A187" s="12"/>
      <c r="B187" s="36" t="s">
        <v>6</v>
      </c>
      <c r="C187" s="13">
        <v>24823.7</v>
      </c>
      <c r="D187" s="13">
        <v>1851.6618600000002</v>
      </c>
      <c r="E187" s="13">
        <v>1470.54258</v>
      </c>
    </row>
    <row r="188" spans="1:5" ht="15" x14ac:dyDescent="0.25">
      <c r="A188" s="12"/>
      <c r="B188" s="36" t="s">
        <v>7</v>
      </c>
      <c r="C188" s="13">
        <v>28076.9</v>
      </c>
      <c r="D188" s="13">
        <v>13846.768</v>
      </c>
      <c r="E188" s="13">
        <v>1272.6420000000001</v>
      </c>
    </row>
    <row r="189" spans="1:5" ht="15" x14ac:dyDescent="0.25">
      <c r="A189" s="9"/>
      <c r="B189" s="10" t="s">
        <v>50</v>
      </c>
      <c r="C189" s="11">
        <f>((((((((+C190+C191))))))))</f>
        <v>5846.9</v>
      </c>
      <c r="D189" s="11">
        <f>((((((((+D190+D191))))))))</f>
        <v>3535.7759999999998</v>
      </c>
      <c r="E189" s="11">
        <f>((((((((+E190+E191))))))))</f>
        <v>1857.89111</v>
      </c>
    </row>
    <row r="190" spans="1:5" ht="15" x14ac:dyDescent="0.25">
      <c r="A190" s="12"/>
      <c r="B190" s="36" t="s">
        <v>6</v>
      </c>
      <c r="C190" s="13">
        <v>5846.9</v>
      </c>
      <c r="D190" s="13">
        <v>3535.7759999999998</v>
      </c>
      <c r="E190" s="13">
        <v>1857.89111</v>
      </c>
    </row>
    <row r="191" spans="1:5" ht="15" x14ac:dyDescent="0.25">
      <c r="A191" s="12"/>
      <c r="B191" s="36" t="s">
        <v>7</v>
      </c>
      <c r="C191" s="13">
        <v>0</v>
      </c>
      <c r="D191" s="13">
        <v>0</v>
      </c>
      <c r="E191" s="13">
        <v>0</v>
      </c>
    </row>
    <row r="192" spans="1:5" ht="15" x14ac:dyDescent="0.25">
      <c r="A192" s="9"/>
      <c r="B192" s="10" t="s">
        <v>51</v>
      </c>
      <c r="C192" s="11">
        <f>((((((((+C193+C194))))))))</f>
        <v>1618</v>
      </c>
      <c r="D192" s="11">
        <f>((((((((+D193+D194))))))))</f>
        <v>756.79499999999996</v>
      </c>
      <c r="E192" s="11">
        <f>((((((((+E193+E194))))))))</f>
        <v>544.44500000000005</v>
      </c>
    </row>
    <row r="193" spans="1:5" ht="15" x14ac:dyDescent="0.25">
      <c r="A193" s="12"/>
      <c r="B193" s="36" t="s">
        <v>6</v>
      </c>
      <c r="C193" s="13">
        <v>1618</v>
      </c>
      <c r="D193" s="13">
        <v>756.79499999999996</v>
      </c>
      <c r="E193" s="13">
        <v>544.44500000000005</v>
      </c>
    </row>
    <row r="194" spans="1:5" ht="15" x14ac:dyDescent="0.25">
      <c r="A194" s="12"/>
      <c r="B194" s="36" t="s">
        <v>7</v>
      </c>
      <c r="C194" s="13">
        <v>0</v>
      </c>
      <c r="D194" s="13">
        <v>0</v>
      </c>
      <c r="E194" s="13">
        <v>0</v>
      </c>
    </row>
    <row r="195" spans="1:5" ht="15" x14ac:dyDescent="0.25">
      <c r="A195" s="9"/>
      <c r="B195" s="10" t="s">
        <v>52</v>
      </c>
      <c r="C195" s="11">
        <f>((((((((+C196+C197))))))))</f>
        <v>13114.7</v>
      </c>
      <c r="D195" s="11">
        <f>((((((((+D196+D197))))))))</f>
        <v>9897.6560000000009</v>
      </c>
      <c r="E195" s="11">
        <f>((((((((+E196+E197))))))))</f>
        <v>8445.5450000000001</v>
      </c>
    </row>
    <row r="196" spans="1:5" ht="15" x14ac:dyDescent="0.25">
      <c r="A196" s="12"/>
      <c r="B196" s="36" t="s">
        <v>6</v>
      </c>
      <c r="C196" s="29">
        <v>13114.7</v>
      </c>
      <c r="D196" s="29">
        <v>9897.6560000000009</v>
      </c>
      <c r="E196" s="29">
        <v>8445.5450000000001</v>
      </c>
    </row>
    <row r="197" spans="1:5" ht="15" x14ac:dyDescent="0.25">
      <c r="A197" s="12"/>
      <c r="B197" s="36" t="s">
        <v>7</v>
      </c>
      <c r="C197" s="16">
        <v>0</v>
      </c>
      <c r="D197" s="16">
        <v>0</v>
      </c>
      <c r="E197" s="16">
        <v>0</v>
      </c>
    </row>
    <row r="198" spans="1:5" ht="15" x14ac:dyDescent="0.25">
      <c r="A198" s="9"/>
      <c r="B198" s="10" t="s">
        <v>53</v>
      </c>
      <c r="C198" s="11">
        <f>((((((((+C199+C200))))))))</f>
        <v>7500.5</v>
      </c>
      <c r="D198" s="11">
        <f>((((((((+D199+D200))))))))</f>
        <v>4406.143</v>
      </c>
      <c r="E198" s="11">
        <f>((((((((+E199+E200))))))))</f>
        <v>4406.1431500000008</v>
      </c>
    </row>
    <row r="199" spans="1:5" ht="15" x14ac:dyDescent="0.25">
      <c r="A199" s="12"/>
      <c r="B199" s="36" t="s">
        <v>6</v>
      </c>
      <c r="C199" s="16">
        <v>7500.5</v>
      </c>
      <c r="D199" s="16">
        <v>4406.143</v>
      </c>
      <c r="E199" s="16">
        <v>4406.1431500000008</v>
      </c>
    </row>
    <row r="200" spans="1:5" ht="15" x14ac:dyDescent="0.25">
      <c r="A200" s="12"/>
      <c r="B200" s="36" t="s">
        <v>7</v>
      </c>
      <c r="C200" s="16">
        <v>0</v>
      </c>
      <c r="D200" s="16">
        <v>0</v>
      </c>
      <c r="E200" s="16">
        <v>0</v>
      </c>
    </row>
    <row r="201" spans="1:5" ht="15" x14ac:dyDescent="0.25">
      <c r="A201" s="9"/>
      <c r="B201" s="10" t="s">
        <v>54</v>
      </c>
      <c r="C201" s="11">
        <f>((((((((+C202+C203))))))))</f>
        <v>243070.59999999998</v>
      </c>
      <c r="D201" s="11">
        <f>((((((((+D202+D203))))))))</f>
        <v>150457.633</v>
      </c>
      <c r="E201" s="11">
        <f>((((((((+E202+E203))))))))</f>
        <v>106418.814</v>
      </c>
    </row>
    <row r="202" spans="1:5" ht="15" x14ac:dyDescent="0.25">
      <c r="A202" s="12"/>
      <c r="B202" s="36" t="s">
        <v>6</v>
      </c>
      <c r="C202" s="13">
        <v>193515.4</v>
      </c>
      <c r="D202" s="13">
        <v>100902.38400000001</v>
      </c>
      <c r="E202" s="13">
        <v>64623.337</v>
      </c>
    </row>
    <row r="203" spans="1:5" ht="15" x14ac:dyDescent="0.25">
      <c r="A203" s="12"/>
      <c r="B203" s="36" t="s">
        <v>7</v>
      </c>
      <c r="C203" s="13">
        <v>49555.199999999997</v>
      </c>
      <c r="D203" s="13">
        <v>49555.249000000003</v>
      </c>
      <c r="E203" s="13">
        <v>41795.476999999999</v>
      </c>
    </row>
    <row r="204" spans="1:5" ht="15" x14ac:dyDescent="0.25">
      <c r="A204" s="9"/>
      <c r="B204" s="10" t="s">
        <v>55</v>
      </c>
      <c r="C204" s="11">
        <f>((((((((+C205+C206))))))))</f>
        <v>20477.599999999999</v>
      </c>
      <c r="D204" s="11">
        <f>((((((((+D205+D206))))))))</f>
        <v>20477.599999999999</v>
      </c>
      <c r="E204" s="11">
        <f>((((((((+E205+E206))))))))</f>
        <v>16913.822</v>
      </c>
    </row>
    <row r="205" spans="1:5" ht="15" x14ac:dyDescent="0.25">
      <c r="A205" s="12"/>
      <c r="B205" s="36" t="s">
        <v>6</v>
      </c>
      <c r="C205" s="13">
        <v>20477.599999999999</v>
      </c>
      <c r="D205" s="13">
        <v>20477.599999999999</v>
      </c>
      <c r="E205" s="13">
        <v>16913.822</v>
      </c>
    </row>
    <row r="206" spans="1:5" ht="15" x14ac:dyDescent="0.25">
      <c r="A206" s="12"/>
      <c r="B206" s="36" t="s">
        <v>7</v>
      </c>
      <c r="C206" s="13">
        <v>0</v>
      </c>
      <c r="D206" s="13">
        <v>0</v>
      </c>
      <c r="E206" s="13">
        <v>0</v>
      </c>
    </row>
    <row r="207" spans="1:5" ht="15" x14ac:dyDescent="0.25">
      <c r="A207" s="9"/>
      <c r="B207" s="10" t="s">
        <v>56</v>
      </c>
      <c r="C207" s="11">
        <f>((((((((+C208+C209))))))))</f>
        <v>31370.1</v>
      </c>
      <c r="D207" s="11">
        <f>((((((((+D208+D209))))))))</f>
        <v>19854.286</v>
      </c>
      <c r="E207" s="11">
        <f>((((((((+E208+E209))))))))</f>
        <v>19701.653999999999</v>
      </c>
    </row>
    <row r="208" spans="1:5" ht="15" x14ac:dyDescent="0.25">
      <c r="A208" s="12"/>
      <c r="B208" s="36" t="s">
        <v>6</v>
      </c>
      <c r="C208" s="13">
        <v>31370.1</v>
      </c>
      <c r="D208" s="13">
        <v>19854.286</v>
      </c>
      <c r="E208" s="13">
        <v>19701.653999999999</v>
      </c>
    </row>
    <row r="209" spans="1:5" ht="15" x14ac:dyDescent="0.25">
      <c r="A209" s="12"/>
      <c r="B209" s="36" t="s">
        <v>7</v>
      </c>
      <c r="C209" s="13">
        <v>0</v>
      </c>
      <c r="D209" s="13">
        <v>0</v>
      </c>
      <c r="E209" s="13">
        <v>0</v>
      </c>
    </row>
    <row r="210" spans="1:5" ht="15" x14ac:dyDescent="0.25">
      <c r="A210" s="43"/>
      <c r="B210" s="44" t="s">
        <v>58</v>
      </c>
      <c r="C210" s="45">
        <f>((((((((+C211+C212))))))))</f>
        <v>65194</v>
      </c>
      <c r="D210" s="45">
        <f>((((((((+D211+D212))))))))</f>
        <v>65193.985000000001</v>
      </c>
      <c r="E210" s="45">
        <f>((((((((+E211+E212))))))))</f>
        <v>59208.048630000005</v>
      </c>
    </row>
    <row r="211" spans="1:5" ht="15" x14ac:dyDescent="0.25">
      <c r="A211" s="12"/>
      <c r="B211" s="36" t="s">
        <v>6</v>
      </c>
      <c r="C211" s="19">
        <v>65194</v>
      </c>
      <c r="D211" s="19">
        <v>65193.985000000001</v>
      </c>
      <c r="E211" s="19">
        <v>59208.048630000005</v>
      </c>
    </row>
    <row r="212" spans="1:5" ht="15" x14ac:dyDescent="0.25">
      <c r="A212" s="12"/>
      <c r="B212" s="36" t="s">
        <v>7</v>
      </c>
      <c r="C212" s="19">
        <v>0</v>
      </c>
      <c r="D212" s="19">
        <v>0</v>
      </c>
      <c r="E212" s="19">
        <v>0</v>
      </c>
    </row>
    <row r="213" spans="1:5" ht="15" x14ac:dyDescent="0.25">
      <c r="A213" s="9"/>
      <c r="B213" s="10" t="s">
        <v>59</v>
      </c>
      <c r="C213" s="11">
        <f>((((((((+C214+C215))))))))</f>
        <v>376125.1</v>
      </c>
      <c r="D213" s="11">
        <f>((((((((+D214+D215))))))))</f>
        <v>376125.09</v>
      </c>
      <c r="E213" s="11">
        <f>((((((((+E214+E215))))))))</f>
        <v>338082.27060000005</v>
      </c>
    </row>
    <row r="214" spans="1:5" ht="15" x14ac:dyDescent="0.25">
      <c r="A214" s="12"/>
      <c r="B214" s="36" t="s">
        <v>6</v>
      </c>
      <c r="C214" s="19">
        <v>376125.1</v>
      </c>
      <c r="D214" s="19">
        <v>376125.09</v>
      </c>
      <c r="E214" s="19">
        <v>338082.27060000005</v>
      </c>
    </row>
    <row r="215" spans="1:5" ht="15" x14ac:dyDescent="0.25">
      <c r="A215" s="12"/>
      <c r="B215" s="36" t="s">
        <v>7</v>
      </c>
      <c r="C215" s="19">
        <v>0</v>
      </c>
      <c r="D215" s="19">
        <v>0</v>
      </c>
      <c r="E215" s="19">
        <v>0</v>
      </c>
    </row>
    <row r="216" spans="1:5" ht="15.75" customHeight="1" x14ac:dyDescent="0.25">
      <c r="A216" s="9"/>
      <c r="B216" s="10" t="s">
        <v>60</v>
      </c>
      <c r="C216" s="11">
        <f>((((((((+C217+C218))))))))</f>
        <v>24973</v>
      </c>
      <c r="D216" s="11">
        <f>((((((((+D217+D218))))))))</f>
        <v>24973.013999999999</v>
      </c>
      <c r="E216" s="11">
        <f>((((((((+E217+E218))))))))</f>
        <v>22049.765756414003</v>
      </c>
    </row>
    <row r="217" spans="1:5" ht="15" x14ac:dyDescent="0.25">
      <c r="A217" s="12"/>
      <c r="B217" s="36" t="s">
        <v>6</v>
      </c>
      <c r="C217" s="13">
        <v>24973</v>
      </c>
      <c r="D217" s="13">
        <v>24973.013999999999</v>
      </c>
      <c r="E217" s="13">
        <v>22049.765756414003</v>
      </c>
    </row>
    <row r="218" spans="1:5" ht="15" x14ac:dyDescent="0.25">
      <c r="A218" s="12"/>
      <c r="B218" s="36" t="s">
        <v>7</v>
      </c>
      <c r="C218" s="13">
        <v>0</v>
      </c>
      <c r="D218" s="13">
        <v>0</v>
      </c>
      <c r="E218" s="13">
        <v>0</v>
      </c>
    </row>
    <row r="219" spans="1:5" ht="15" x14ac:dyDescent="0.25">
      <c r="A219" s="9"/>
      <c r="B219" s="10" t="s">
        <v>61</v>
      </c>
      <c r="C219" s="11">
        <f>((((((((+C220+C221))))))))</f>
        <v>234215.3</v>
      </c>
      <c r="D219" s="11">
        <f>((((((((+D220+D221))))))))</f>
        <v>234215.33199999999</v>
      </c>
      <c r="E219" s="11">
        <f>((((((((+E220+E221))))))))</f>
        <v>217488.84700000001</v>
      </c>
    </row>
    <row r="220" spans="1:5" ht="15" x14ac:dyDescent="0.25">
      <c r="A220" s="12"/>
      <c r="B220" s="36" t="s">
        <v>6</v>
      </c>
      <c r="C220" s="17">
        <v>234215.3</v>
      </c>
      <c r="D220" s="17">
        <v>234215.33199999999</v>
      </c>
      <c r="E220" s="17">
        <v>217488.84700000001</v>
      </c>
    </row>
    <row r="221" spans="1:5" ht="15" x14ac:dyDescent="0.25">
      <c r="A221" s="12"/>
      <c r="B221" s="36" t="s">
        <v>7</v>
      </c>
      <c r="C221" s="17">
        <v>0</v>
      </c>
      <c r="D221" s="17">
        <v>0</v>
      </c>
      <c r="E221" s="17">
        <v>0</v>
      </c>
    </row>
    <row r="222" spans="1:5" ht="15" x14ac:dyDescent="0.25">
      <c r="A222" s="9"/>
      <c r="B222" s="10" t="s">
        <v>62</v>
      </c>
      <c r="C222" s="11">
        <f>((((((((+C223+C224))))))))</f>
        <v>57668.1</v>
      </c>
      <c r="D222" s="11">
        <f>((((((((+D223+D224))))))))</f>
        <v>57668.074000000001</v>
      </c>
      <c r="E222" s="11">
        <f>((((((((+E223+E224))))))))</f>
        <v>25246.028289999995</v>
      </c>
    </row>
    <row r="223" spans="1:5" ht="15" x14ac:dyDescent="0.25">
      <c r="A223" s="12"/>
      <c r="B223" s="36" t="s">
        <v>6</v>
      </c>
      <c r="C223" s="19">
        <v>57668.1</v>
      </c>
      <c r="D223" s="19">
        <v>57668.074000000001</v>
      </c>
      <c r="E223" s="19">
        <v>25246.028289999995</v>
      </c>
    </row>
    <row r="224" spans="1:5" ht="15" x14ac:dyDescent="0.25">
      <c r="A224" s="12"/>
      <c r="B224" s="36" t="s">
        <v>7</v>
      </c>
      <c r="C224" s="19">
        <v>0</v>
      </c>
      <c r="D224" s="19">
        <v>0</v>
      </c>
      <c r="E224" s="19">
        <v>0</v>
      </c>
    </row>
    <row r="225" spans="1:5" ht="15" x14ac:dyDescent="0.25">
      <c r="A225" s="9"/>
      <c r="B225" s="10" t="s">
        <v>63</v>
      </c>
      <c r="C225" s="11">
        <f>((((((((+C226+C227))))))))</f>
        <v>2646143.0999999996</v>
      </c>
      <c r="D225" s="11">
        <f>((((((((+D226+D227))))))))</f>
        <v>2646143.0999999996</v>
      </c>
      <c r="E225" s="11">
        <f>((((((((+E226+E227))))))))</f>
        <v>1441079.9300000002</v>
      </c>
    </row>
    <row r="226" spans="1:5" ht="15" x14ac:dyDescent="0.25">
      <c r="A226" s="12"/>
      <c r="B226" s="36" t="s">
        <v>6</v>
      </c>
      <c r="C226" s="19">
        <v>2423847.7999999998</v>
      </c>
      <c r="D226" s="19">
        <v>2423847.7999999998</v>
      </c>
      <c r="E226" s="19">
        <v>1435424.2120000001</v>
      </c>
    </row>
    <row r="227" spans="1:5" ht="15" x14ac:dyDescent="0.25">
      <c r="A227" s="12"/>
      <c r="B227" s="36" t="s">
        <v>7</v>
      </c>
      <c r="C227" s="17">
        <v>222295.3</v>
      </c>
      <c r="D227" s="17">
        <v>222295.3</v>
      </c>
      <c r="E227" s="17">
        <v>5655.7179999999998</v>
      </c>
    </row>
    <row r="228" spans="1:5" ht="15" x14ac:dyDescent="0.25">
      <c r="A228" s="9"/>
      <c r="B228" s="10" t="s">
        <v>64</v>
      </c>
      <c r="C228" s="11">
        <f>((((((((+C229+C230))))))))</f>
        <v>1953.5</v>
      </c>
      <c r="D228" s="11">
        <f>((((((((+D229+D230))))))))</f>
        <v>1953.5</v>
      </c>
      <c r="E228" s="11">
        <f>((((((((+E229+E230))))))))</f>
        <v>1232.3140000000001</v>
      </c>
    </row>
    <row r="229" spans="1:5" ht="15" x14ac:dyDescent="0.25">
      <c r="A229" s="12"/>
      <c r="B229" s="36" t="s">
        <v>6</v>
      </c>
      <c r="C229" s="19">
        <v>1953.5</v>
      </c>
      <c r="D229" s="19">
        <v>1953.5</v>
      </c>
      <c r="E229" s="19">
        <v>1232.3140000000001</v>
      </c>
    </row>
    <row r="230" spans="1:5" ht="15" x14ac:dyDescent="0.25">
      <c r="A230" s="12"/>
      <c r="B230" s="36" t="s">
        <v>7</v>
      </c>
      <c r="C230" s="17">
        <v>0</v>
      </c>
      <c r="D230" s="17">
        <v>0</v>
      </c>
      <c r="E230" s="17">
        <v>0</v>
      </c>
    </row>
    <row r="231" spans="1:5" ht="15" x14ac:dyDescent="0.25">
      <c r="A231" s="9"/>
      <c r="B231" s="10" t="s">
        <v>192</v>
      </c>
      <c r="C231" s="11">
        <f>((((((((+C232+C233))))))))</f>
        <v>1708.6</v>
      </c>
      <c r="D231" s="11">
        <f>((((((((+D232+D233))))))))</f>
        <v>1708.6110000000001</v>
      </c>
      <c r="E231" s="11">
        <f>((((((((+E232+E233))))))))</f>
        <v>457.57900000000001</v>
      </c>
    </row>
    <row r="232" spans="1:5" ht="15" x14ac:dyDescent="0.25">
      <c r="A232" s="12"/>
      <c r="B232" s="36" t="s">
        <v>6</v>
      </c>
      <c r="C232" s="19">
        <v>1708.6</v>
      </c>
      <c r="D232" s="19">
        <v>1708.6110000000001</v>
      </c>
      <c r="E232" s="19">
        <v>457.57900000000001</v>
      </c>
    </row>
    <row r="233" spans="1:5" ht="15" x14ac:dyDescent="0.25">
      <c r="A233" s="12"/>
      <c r="B233" s="36" t="s">
        <v>7</v>
      </c>
      <c r="C233" s="17">
        <v>0</v>
      </c>
      <c r="D233" s="17">
        <v>0</v>
      </c>
      <c r="E233" s="17">
        <v>0</v>
      </c>
    </row>
    <row r="234" spans="1:5" ht="15" x14ac:dyDescent="0.25">
      <c r="A234" s="6" t="s">
        <v>65</v>
      </c>
      <c r="B234" s="7"/>
      <c r="C234" s="8">
        <f>(+C235+C238+C241+C244+C247+C250)</f>
        <v>444389.04928999988</v>
      </c>
      <c r="D234" s="8">
        <f>(+D235+D238+D241+D244+D247+D250)</f>
        <v>302442.88899000001</v>
      </c>
      <c r="E234" s="8">
        <f>(+E235+E238+E241+E244+E247+E250)</f>
        <v>277079.43895000004</v>
      </c>
    </row>
    <row r="235" spans="1:5" ht="15" x14ac:dyDescent="0.25">
      <c r="A235" s="9"/>
      <c r="B235" s="10" t="s">
        <v>11</v>
      </c>
      <c r="C235" s="11">
        <f>((((((((+C236+C237))))))))</f>
        <v>225914.74976999988</v>
      </c>
      <c r="D235" s="11">
        <f>((((((((+D236+D237))))))))</f>
        <v>106891.6403</v>
      </c>
      <c r="E235" s="11">
        <f>((((((((+E236+E237))))))))</f>
        <v>106891.6403</v>
      </c>
    </row>
    <row r="236" spans="1:5" ht="15" x14ac:dyDescent="0.25">
      <c r="A236" s="12"/>
      <c r="B236" s="36" t="s">
        <v>6</v>
      </c>
      <c r="C236" s="13">
        <v>225914.74976999988</v>
      </c>
      <c r="D236" s="13">
        <v>106891.6403</v>
      </c>
      <c r="E236" s="13">
        <v>106891.6403</v>
      </c>
    </row>
    <row r="237" spans="1:5" ht="15" x14ac:dyDescent="0.25">
      <c r="A237" s="12"/>
      <c r="B237" s="36" t="s">
        <v>7</v>
      </c>
      <c r="C237" s="13">
        <v>0</v>
      </c>
      <c r="D237" s="13">
        <v>0</v>
      </c>
      <c r="E237" s="13">
        <v>0</v>
      </c>
    </row>
    <row r="238" spans="1:5" ht="15" x14ac:dyDescent="0.25">
      <c r="A238" s="9"/>
      <c r="B238" s="10" t="s">
        <v>66</v>
      </c>
      <c r="C238" s="11">
        <f>((((((((+C239+C240))))))))</f>
        <v>11443.7286</v>
      </c>
      <c r="D238" s="11">
        <f>((((((((+D239+D240))))))))</f>
        <v>10461.185599999999</v>
      </c>
      <c r="E238" s="11">
        <f>((((((((+E239+E240))))))))</f>
        <v>10344.893599999999</v>
      </c>
    </row>
    <row r="239" spans="1:5" ht="15" x14ac:dyDescent="0.25">
      <c r="A239" s="12"/>
      <c r="B239" s="36" t="s">
        <v>6</v>
      </c>
      <c r="C239" s="54">
        <v>11443.7286</v>
      </c>
      <c r="D239" s="55">
        <v>10461.185599999999</v>
      </c>
      <c r="E239" s="55">
        <v>10344.893599999999</v>
      </c>
    </row>
    <row r="240" spans="1:5" ht="15" x14ac:dyDescent="0.25">
      <c r="A240" s="12"/>
      <c r="B240" s="36" t="s">
        <v>7</v>
      </c>
      <c r="C240" s="13">
        <v>0</v>
      </c>
      <c r="D240" s="13">
        <v>0</v>
      </c>
      <c r="E240" s="13">
        <v>0</v>
      </c>
    </row>
    <row r="241" spans="1:5" ht="15" x14ac:dyDescent="0.25">
      <c r="A241" s="9"/>
      <c r="B241" s="10" t="s">
        <v>67</v>
      </c>
      <c r="C241" s="11">
        <f>((((((((+C242+C243))))))))</f>
        <v>28176.2592</v>
      </c>
      <c r="D241" s="11">
        <f>((((((((+D242+D243))))))))</f>
        <v>6235.7511299999996</v>
      </c>
      <c r="E241" s="11">
        <f>((((((((+E242+E243))))))))</f>
        <v>6079.6542099999997</v>
      </c>
    </row>
    <row r="242" spans="1:5" ht="15" x14ac:dyDescent="0.25">
      <c r="A242" s="12"/>
      <c r="B242" s="36" t="s">
        <v>6</v>
      </c>
      <c r="C242" s="13">
        <v>28176.2592</v>
      </c>
      <c r="D242" s="13">
        <v>6235.7511299999996</v>
      </c>
      <c r="E242" s="13">
        <v>6079.6542099999997</v>
      </c>
    </row>
    <row r="243" spans="1:5" ht="15" x14ac:dyDescent="0.25">
      <c r="A243" s="12"/>
      <c r="B243" s="36" t="s">
        <v>7</v>
      </c>
      <c r="C243" s="13">
        <v>0</v>
      </c>
      <c r="D243" s="13">
        <v>0</v>
      </c>
      <c r="E243" s="13">
        <v>0</v>
      </c>
    </row>
    <row r="244" spans="1:5" ht="15" x14ac:dyDescent="0.25">
      <c r="A244" s="9"/>
      <c r="B244" s="10" t="s">
        <v>68</v>
      </c>
      <c r="C244" s="11">
        <f>((((((((+C245+C246))))))))</f>
        <v>89845.265410000007</v>
      </c>
      <c r="D244" s="11">
        <f>((((((((+D245+D246))))))))</f>
        <v>89845.265410000007</v>
      </c>
      <c r="E244" s="11">
        <f>((((((((+E245+E246))))))))</f>
        <v>73446.268800000005</v>
      </c>
    </row>
    <row r="245" spans="1:5" ht="15" x14ac:dyDescent="0.25">
      <c r="A245" s="12"/>
      <c r="B245" s="36" t="s">
        <v>6</v>
      </c>
      <c r="C245" s="41">
        <v>89845.265410000007</v>
      </c>
      <c r="D245" s="41">
        <v>89845.265410000007</v>
      </c>
      <c r="E245" s="41">
        <v>73446.268800000005</v>
      </c>
    </row>
    <row r="246" spans="1:5" ht="15" x14ac:dyDescent="0.25">
      <c r="A246" s="12"/>
      <c r="B246" s="36" t="s">
        <v>7</v>
      </c>
      <c r="C246" s="13">
        <v>0</v>
      </c>
      <c r="D246" s="13">
        <v>0</v>
      </c>
      <c r="E246" s="13">
        <v>0</v>
      </c>
    </row>
    <row r="247" spans="1:5" ht="15" x14ac:dyDescent="0.25">
      <c r="A247" s="9"/>
      <c r="B247" s="10" t="s">
        <v>69</v>
      </c>
      <c r="C247" s="11">
        <f>((((((((+C248+C249))))))))</f>
        <v>54187.877230000006</v>
      </c>
      <c r="D247" s="11">
        <f>((((((((+D248+D249))))))))</f>
        <v>54187.877230000006</v>
      </c>
      <c r="E247" s="11">
        <f>((((((((+E248+E249))))))))</f>
        <v>54187.877230000006</v>
      </c>
    </row>
    <row r="248" spans="1:5" ht="15" x14ac:dyDescent="0.25">
      <c r="A248" s="12"/>
      <c r="B248" s="36" t="s">
        <v>6</v>
      </c>
      <c r="C248" s="13">
        <v>54187.877230000006</v>
      </c>
      <c r="D248" s="13">
        <v>54187.877230000006</v>
      </c>
      <c r="E248" s="13">
        <v>54187.877230000006</v>
      </c>
    </row>
    <row r="249" spans="1:5" ht="15" x14ac:dyDescent="0.25">
      <c r="A249" s="12"/>
      <c r="B249" s="36" t="s">
        <v>7</v>
      </c>
      <c r="C249" s="13">
        <v>0</v>
      </c>
      <c r="D249" s="13">
        <v>0</v>
      </c>
      <c r="E249" s="13">
        <v>0</v>
      </c>
    </row>
    <row r="250" spans="1:5" ht="15" x14ac:dyDescent="0.25">
      <c r="A250" s="9"/>
      <c r="B250" s="10" t="s">
        <v>70</v>
      </c>
      <c r="C250" s="11">
        <f>((((((((+C251+C252))))))))</f>
        <v>34821.169079999992</v>
      </c>
      <c r="D250" s="11">
        <f>((((((((+D251+D252))))))))</f>
        <v>34821.169320000001</v>
      </c>
      <c r="E250" s="11">
        <f>((((((((+E251+E252))))))))</f>
        <v>26129.104810000001</v>
      </c>
    </row>
    <row r="251" spans="1:5" ht="15" x14ac:dyDescent="0.25">
      <c r="A251" s="12"/>
      <c r="B251" s="36" t="s">
        <v>6</v>
      </c>
      <c r="C251" s="13">
        <v>34821.169079999992</v>
      </c>
      <c r="D251" s="13">
        <v>34821.169320000001</v>
      </c>
      <c r="E251" s="13">
        <v>26129.104810000001</v>
      </c>
    </row>
    <row r="252" spans="1:5" ht="15" x14ac:dyDescent="0.25">
      <c r="A252" s="12"/>
      <c r="B252" s="36" t="s">
        <v>7</v>
      </c>
      <c r="C252" s="13">
        <v>0</v>
      </c>
      <c r="D252" s="13">
        <v>0</v>
      </c>
      <c r="E252" s="13">
        <v>0</v>
      </c>
    </row>
    <row r="253" spans="1:5" ht="15" x14ac:dyDescent="0.25">
      <c r="A253" s="6" t="s">
        <v>71</v>
      </c>
      <c r="B253" s="7"/>
      <c r="C253" s="8">
        <f>(+C254+C257+C260+C263+C266+C269+C272+C275+C278+C281+C284+C287+C290+C293+C296+C299+C302+C305+C308+C311+C314+C317)</f>
        <v>3098443.7008136404</v>
      </c>
      <c r="D253" s="8">
        <f>(+D254+D257+D260+D263+D266+D269+D272+D275+D278+D281+D284+D287+D290+D293+D296+D299+D302+D305+D308+D311+D314+D317)</f>
        <v>2443022.24803364</v>
      </c>
      <c r="E253" s="8">
        <f>(+E254+E257+E260+E263+E266+E269+E272+E275+E278+E281+E284+E287+E290+E293+E296+E299+E302+E305+E308+E311+E314+E317)</f>
        <v>2412485.4398699999</v>
      </c>
    </row>
    <row r="254" spans="1:5" ht="15" x14ac:dyDescent="0.25">
      <c r="A254" s="9"/>
      <c r="B254" s="10" t="s">
        <v>11</v>
      </c>
      <c r="C254" s="11">
        <f>((((((((+C255+C256))))))))</f>
        <v>1995732.3784100001</v>
      </c>
      <c r="D254" s="11">
        <f>((((((((+D255+D256))))))))</f>
        <v>1623390.0953799998</v>
      </c>
      <c r="E254" s="11">
        <f>((((((((+E255+E256))))))))</f>
        <v>1623380.3459799998</v>
      </c>
    </row>
    <row r="255" spans="1:5" ht="15" x14ac:dyDescent="0.25">
      <c r="A255" s="12"/>
      <c r="B255" s="36" t="s">
        <v>6</v>
      </c>
      <c r="C255" s="13">
        <v>1995732.3784100001</v>
      </c>
      <c r="D255" s="13">
        <v>1623390.0953799998</v>
      </c>
      <c r="E255" s="13">
        <v>1623380.3459799998</v>
      </c>
    </row>
    <row r="256" spans="1:5" ht="15" x14ac:dyDescent="0.25">
      <c r="A256" s="12"/>
      <c r="B256" s="36" t="s">
        <v>7</v>
      </c>
      <c r="C256" s="13">
        <v>0</v>
      </c>
      <c r="D256" s="13">
        <v>0</v>
      </c>
      <c r="E256" s="13">
        <v>0</v>
      </c>
    </row>
    <row r="257" spans="1:5" ht="15" x14ac:dyDescent="0.25">
      <c r="A257" s="9"/>
      <c r="B257" s="10" t="s">
        <v>197</v>
      </c>
      <c r="C257" s="11">
        <f>((((((((+C258+C259))))))))</f>
        <v>20818.877359999999</v>
      </c>
      <c r="D257" s="11">
        <f>((((((((+D258+D259))))))))</f>
        <v>692.22879</v>
      </c>
      <c r="E257" s="11">
        <f>((((((((+E258+E259))))))))</f>
        <v>232.5</v>
      </c>
    </row>
    <row r="258" spans="1:5" ht="15" x14ac:dyDescent="0.25">
      <c r="A258" s="12"/>
      <c r="B258" s="36" t="s">
        <v>6</v>
      </c>
      <c r="C258" s="13">
        <v>20818.877359999999</v>
      </c>
      <c r="D258" s="13">
        <v>692.22879</v>
      </c>
      <c r="E258" s="13">
        <v>232.5</v>
      </c>
    </row>
    <row r="259" spans="1:5" ht="15" x14ac:dyDescent="0.25">
      <c r="A259" s="12"/>
      <c r="B259" s="36" t="s">
        <v>7</v>
      </c>
      <c r="C259" s="13">
        <v>0</v>
      </c>
      <c r="D259" s="13">
        <v>0</v>
      </c>
      <c r="E259" s="13">
        <v>0</v>
      </c>
    </row>
    <row r="260" spans="1:5" ht="15" x14ac:dyDescent="0.25">
      <c r="A260" s="9"/>
      <c r="B260" s="10" t="s">
        <v>72</v>
      </c>
      <c r="C260" s="11">
        <f>((((((((+C261+C262))))))))</f>
        <v>2561.5250000000001</v>
      </c>
      <c r="D260" s="11">
        <f>((((((((+D261+D262))))))))</f>
        <v>2561.5250000000001</v>
      </c>
      <c r="E260" s="11">
        <f>((((((((+E261+E262))))))))</f>
        <v>2561.5250000000001</v>
      </c>
    </row>
    <row r="261" spans="1:5" ht="15" x14ac:dyDescent="0.25">
      <c r="A261" s="46"/>
      <c r="B261" s="37" t="s">
        <v>6</v>
      </c>
      <c r="C261" s="15">
        <v>2561.5250000000001</v>
      </c>
      <c r="D261" s="15">
        <v>2561.5250000000001</v>
      </c>
      <c r="E261" s="15">
        <v>2561.5250000000001</v>
      </c>
    </row>
    <row r="262" spans="1:5" ht="15" x14ac:dyDescent="0.25">
      <c r="A262" s="12"/>
      <c r="B262" s="36" t="s">
        <v>7</v>
      </c>
      <c r="C262" s="13">
        <v>0</v>
      </c>
      <c r="D262" s="13">
        <v>0</v>
      </c>
      <c r="E262" s="13">
        <v>0</v>
      </c>
    </row>
    <row r="263" spans="1:5" ht="15" x14ac:dyDescent="0.25">
      <c r="A263" s="9"/>
      <c r="B263" s="10" t="s">
        <v>73</v>
      </c>
      <c r="C263" s="11">
        <f>((((((((+C264+C265))))))))</f>
        <v>193317.27812000006</v>
      </c>
      <c r="D263" s="11">
        <f>((((((((+D264+D265))))))))</f>
        <v>178007.42087999999</v>
      </c>
      <c r="E263" s="11">
        <f>((((((((+E264+E265))))))))</f>
        <v>169565.63264</v>
      </c>
    </row>
    <row r="264" spans="1:5" ht="15" x14ac:dyDescent="0.25">
      <c r="A264" s="12"/>
      <c r="B264" s="36" t="s">
        <v>6</v>
      </c>
      <c r="C264" s="38">
        <v>193317.27812000006</v>
      </c>
      <c r="D264" s="38">
        <v>178007.42087999999</v>
      </c>
      <c r="E264" s="13">
        <v>169565.63264</v>
      </c>
    </row>
    <row r="265" spans="1:5" ht="15" x14ac:dyDescent="0.25">
      <c r="A265" s="12"/>
      <c r="B265" s="36" t="s">
        <v>7</v>
      </c>
      <c r="C265" s="13">
        <v>0</v>
      </c>
      <c r="D265" s="13">
        <v>0</v>
      </c>
      <c r="E265" s="13">
        <v>0</v>
      </c>
    </row>
    <row r="266" spans="1:5" ht="15" x14ac:dyDescent="0.25">
      <c r="A266" s="9"/>
      <c r="B266" s="10" t="s">
        <v>74</v>
      </c>
      <c r="C266" s="11">
        <f>((((((((+C267+C268))))))))</f>
        <v>6448.3660199999995</v>
      </c>
      <c r="D266" s="11">
        <f>((((((((+D267+D268))))))))</f>
        <v>5669.75083</v>
      </c>
      <c r="E266" s="11">
        <f>((((((((+E267+E268))))))))</f>
        <v>5669.75083</v>
      </c>
    </row>
    <row r="267" spans="1:5" ht="15" x14ac:dyDescent="0.25">
      <c r="A267" s="12"/>
      <c r="B267" s="36" t="s">
        <v>6</v>
      </c>
      <c r="C267" s="13">
        <v>6448.3660199999995</v>
      </c>
      <c r="D267" s="13">
        <v>5669.75083</v>
      </c>
      <c r="E267" s="13">
        <v>5669.75083</v>
      </c>
    </row>
    <row r="268" spans="1:5" ht="15" x14ac:dyDescent="0.25">
      <c r="A268" s="12"/>
      <c r="B268" s="36" t="s">
        <v>7</v>
      </c>
      <c r="C268" s="13">
        <v>0</v>
      </c>
      <c r="D268" s="13">
        <v>0</v>
      </c>
      <c r="E268" s="13">
        <v>0</v>
      </c>
    </row>
    <row r="269" spans="1:5" ht="15" x14ac:dyDescent="0.25">
      <c r="A269" s="9"/>
      <c r="B269" s="10" t="s">
        <v>198</v>
      </c>
      <c r="C269" s="11">
        <f>((((((((+C270+C271))))))))</f>
        <v>69.423199999999994</v>
      </c>
      <c r="D269" s="11">
        <f>((((((((+D270+D271))))))))</f>
        <v>69.423199999999994</v>
      </c>
      <c r="E269" s="11">
        <f>((((((((+E270+E271))))))))</f>
        <v>69.423199999999994</v>
      </c>
    </row>
    <row r="270" spans="1:5" ht="15" x14ac:dyDescent="0.25">
      <c r="A270" s="12"/>
      <c r="B270" s="36" t="s">
        <v>6</v>
      </c>
      <c r="C270" s="13">
        <v>69.423199999999994</v>
      </c>
      <c r="D270" s="13">
        <v>69.423199999999994</v>
      </c>
      <c r="E270" s="13">
        <v>69.423199999999994</v>
      </c>
    </row>
    <row r="271" spans="1:5" ht="15" x14ac:dyDescent="0.25">
      <c r="A271" s="12"/>
      <c r="B271" s="36" t="s">
        <v>7</v>
      </c>
      <c r="C271" s="13">
        <v>0</v>
      </c>
      <c r="D271" s="13">
        <v>0</v>
      </c>
      <c r="E271" s="13">
        <v>0</v>
      </c>
    </row>
    <row r="272" spans="1:5" ht="15" x14ac:dyDescent="0.25">
      <c r="A272" s="9"/>
      <c r="B272" s="10" t="s">
        <v>222</v>
      </c>
      <c r="C272" s="11">
        <f>((((((((+C273+C274))))))))</f>
        <v>171.85499999999999</v>
      </c>
      <c r="D272" s="11">
        <f>((((((((+D273+D274))))))))</f>
        <v>162.41479999999999</v>
      </c>
      <c r="E272" s="11">
        <f>((((((((+E273+E274))))))))</f>
        <v>132.73892000000001</v>
      </c>
    </row>
    <row r="273" spans="1:5" ht="15" x14ac:dyDescent="0.25">
      <c r="A273" s="12"/>
      <c r="B273" s="36" t="s">
        <v>6</v>
      </c>
      <c r="C273" s="13">
        <v>171.85499999999999</v>
      </c>
      <c r="D273" s="13">
        <v>162.41479999999999</v>
      </c>
      <c r="E273" s="13">
        <v>132.73892000000001</v>
      </c>
    </row>
    <row r="274" spans="1:5" ht="15" x14ac:dyDescent="0.25">
      <c r="A274" s="12"/>
      <c r="B274" s="36" t="s">
        <v>7</v>
      </c>
      <c r="C274" s="13">
        <v>0</v>
      </c>
      <c r="D274" s="13">
        <v>0</v>
      </c>
      <c r="E274" s="13">
        <v>0</v>
      </c>
    </row>
    <row r="275" spans="1:5" ht="15" x14ac:dyDescent="0.25">
      <c r="A275" s="9"/>
      <c r="B275" s="10" t="s">
        <v>75</v>
      </c>
      <c r="C275" s="11">
        <f>((((((((+C276+C277))))))))</f>
        <v>32777.375999999997</v>
      </c>
      <c r="D275" s="11">
        <f>((((((((+D276+D277))))))))</f>
        <v>7311.4577900000004</v>
      </c>
      <c r="E275" s="11">
        <f>((((((((+E276+E277))))))))</f>
        <v>7311.4577900000004</v>
      </c>
    </row>
    <row r="276" spans="1:5" ht="15" x14ac:dyDescent="0.25">
      <c r="A276" s="12"/>
      <c r="B276" s="36" t="s">
        <v>6</v>
      </c>
      <c r="C276" s="13">
        <v>32777.375999999997</v>
      </c>
      <c r="D276" s="13">
        <v>7311.4577900000004</v>
      </c>
      <c r="E276" s="13">
        <v>7311.4577900000004</v>
      </c>
    </row>
    <row r="277" spans="1:5" ht="15" x14ac:dyDescent="0.25">
      <c r="A277" s="12"/>
      <c r="B277" s="36" t="s">
        <v>7</v>
      </c>
      <c r="C277" s="13">
        <v>0</v>
      </c>
      <c r="D277" s="13">
        <v>0</v>
      </c>
      <c r="E277" s="13">
        <v>0</v>
      </c>
    </row>
    <row r="278" spans="1:5" ht="15" x14ac:dyDescent="0.25">
      <c r="A278" s="9"/>
      <c r="B278" s="10" t="s">
        <v>76</v>
      </c>
      <c r="C278" s="11">
        <f>((((((((+C279+C280))))))))</f>
        <v>13544.660449999999</v>
      </c>
      <c r="D278" s="11">
        <f>((((((((+D279+D280))))))))</f>
        <v>6446.2035700000006</v>
      </c>
      <c r="E278" s="11">
        <f>((((((((+E279+E280))))))))</f>
        <v>6446.2035700000006</v>
      </c>
    </row>
    <row r="279" spans="1:5" ht="15" x14ac:dyDescent="0.25">
      <c r="A279" s="12"/>
      <c r="B279" s="36" t="s">
        <v>6</v>
      </c>
      <c r="C279" s="13">
        <v>13544.660449999999</v>
      </c>
      <c r="D279" s="13">
        <v>6446.2035700000006</v>
      </c>
      <c r="E279" s="13">
        <v>6446.2035700000006</v>
      </c>
    </row>
    <row r="280" spans="1:5" ht="15" x14ac:dyDescent="0.25">
      <c r="A280" s="12"/>
      <c r="B280" s="36" t="s">
        <v>7</v>
      </c>
      <c r="C280" s="13">
        <v>0</v>
      </c>
      <c r="D280" s="13">
        <v>0</v>
      </c>
      <c r="E280" s="13">
        <v>0</v>
      </c>
    </row>
    <row r="281" spans="1:5" ht="15" x14ac:dyDescent="0.25">
      <c r="A281" s="9"/>
      <c r="B281" s="10" t="s">
        <v>77</v>
      </c>
      <c r="C281" s="11">
        <f>((((((((+C282+C283))))))))</f>
        <v>87359.930519999994</v>
      </c>
      <c r="D281" s="11">
        <f>((((((((+D282+D283))))))))</f>
        <v>59258.217859999997</v>
      </c>
      <c r="E281" s="11">
        <f>((((((((+E282+E283))))))))</f>
        <v>59258.217859999997</v>
      </c>
    </row>
    <row r="282" spans="1:5" ht="15" x14ac:dyDescent="0.25">
      <c r="A282" s="12"/>
      <c r="B282" s="36" t="s">
        <v>6</v>
      </c>
      <c r="C282" s="13">
        <v>87359.930519999994</v>
      </c>
      <c r="D282" s="13">
        <v>59258.217859999997</v>
      </c>
      <c r="E282" s="13">
        <v>59258.217859999997</v>
      </c>
    </row>
    <row r="283" spans="1:5" ht="15" x14ac:dyDescent="0.25">
      <c r="A283" s="12"/>
      <c r="B283" s="36" t="s">
        <v>7</v>
      </c>
      <c r="C283" s="13">
        <v>0</v>
      </c>
      <c r="D283" s="13">
        <v>0</v>
      </c>
      <c r="E283" s="13">
        <v>0</v>
      </c>
    </row>
    <row r="284" spans="1:5" ht="15" x14ac:dyDescent="0.25">
      <c r="A284" s="22"/>
      <c r="B284" s="10" t="s">
        <v>78</v>
      </c>
      <c r="C284" s="11">
        <f>((((((((+C285+C286))))))))</f>
        <v>284328.58938000008</v>
      </c>
      <c r="D284" s="11">
        <f>((((((((+D285+D286))))))))</f>
        <v>284328.58938000008</v>
      </c>
      <c r="E284" s="11">
        <f>((((((((+E285+E286))))))))</f>
        <v>284328.58938000008</v>
      </c>
    </row>
    <row r="285" spans="1:5" ht="15" x14ac:dyDescent="0.25">
      <c r="A285" s="21"/>
      <c r="B285" s="36" t="s">
        <v>6</v>
      </c>
      <c r="C285" s="13">
        <v>284328.58938000008</v>
      </c>
      <c r="D285" s="13">
        <v>284328.58938000008</v>
      </c>
      <c r="E285" s="13">
        <v>284328.58938000008</v>
      </c>
    </row>
    <row r="286" spans="1:5" ht="15" x14ac:dyDescent="0.25">
      <c r="A286" s="21"/>
      <c r="B286" s="36" t="s">
        <v>7</v>
      </c>
      <c r="C286" s="13">
        <v>0</v>
      </c>
      <c r="D286" s="13">
        <v>0</v>
      </c>
      <c r="E286" s="13">
        <v>0</v>
      </c>
    </row>
    <row r="287" spans="1:5" ht="15" x14ac:dyDescent="0.25">
      <c r="A287" s="22"/>
      <c r="B287" s="10" t="s">
        <v>79</v>
      </c>
      <c r="C287" s="11">
        <f>((((((((+C288+C289))))))))</f>
        <v>6348.4059999999999</v>
      </c>
      <c r="D287" s="11">
        <f>((((((((+D288+D289))))))))</f>
        <v>3415.27466</v>
      </c>
      <c r="E287" s="11">
        <f>((((((((+E288+E289))))))))</f>
        <v>3415.27466</v>
      </c>
    </row>
    <row r="288" spans="1:5" ht="15" x14ac:dyDescent="0.25">
      <c r="A288" s="21"/>
      <c r="B288" s="36" t="s">
        <v>6</v>
      </c>
      <c r="C288" s="13">
        <v>6348.4059999999999</v>
      </c>
      <c r="D288" s="13">
        <v>3415.27466</v>
      </c>
      <c r="E288" s="13">
        <v>3415.27466</v>
      </c>
    </row>
    <row r="289" spans="1:5" ht="15" x14ac:dyDescent="0.25">
      <c r="A289" s="21"/>
      <c r="B289" s="36" t="s">
        <v>7</v>
      </c>
      <c r="C289" s="13">
        <v>0</v>
      </c>
      <c r="D289" s="13">
        <v>0</v>
      </c>
      <c r="E289" s="13">
        <v>0</v>
      </c>
    </row>
    <row r="290" spans="1:5" ht="15" x14ac:dyDescent="0.25">
      <c r="A290" s="22"/>
      <c r="B290" s="10" t="s">
        <v>80</v>
      </c>
      <c r="C290" s="11">
        <f>((((((((+C291+C292))))))))</f>
        <v>19233.599730000002</v>
      </c>
      <c r="D290" s="11">
        <f>((((((((+D291+D292))))))))</f>
        <v>19233.599730000002</v>
      </c>
      <c r="E290" s="11">
        <f>((((((((+E291+E292))))))))</f>
        <v>19233.599730000002</v>
      </c>
    </row>
    <row r="291" spans="1:5" ht="15" x14ac:dyDescent="0.25">
      <c r="A291" s="21"/>
      <c r="B291" s="36" t="s">
        <v>6</v>
      </c>
      <c r="C291" s="13">
        <v>19233.599730000002</v>
      </c>
      <c r="D291" s="13">
        <v>19233.599730000002</v>
      </c>
      <c r="E291" s="13">
        <v>19233.599730000002</v>
      </c>
    </row>
    <row r="292" spans="1:5" ht="15" x14ac:dyDescent="0.25">
      <c r="A292" s="21"/>
      <c r="B292" s="36" t="s">
        <v>7</v>
      </c>
      <c r="C292" s="13">
        <v>0</v>
      </c>
      <c r="D292" s="13">
        <v>0</v>
      </c>
      <c r="E292" s="13">
        <v>0</v>
      </c>
    </row>
    <row r="293" spans="1:5" ht="25.5" x14ac:dyDescent="0.25">
      <c r="A293" s="22"/>
      <c r="B293" s="10" t="s">
        <v>81</v>
      </c>
      <c r="C293" s="11">
        <f>((((((((+C294+C295))))))))</f>
        <v>3825.66831</v>
      </c>
      <c r="D293" s="11">
        <f>((((((((+D294+D295))))))))</f>
        <v>3350.2026099999998</v>
      </c>
      <c r="E293" s="11">
        <f>((((((((+E294+E295))))))))</f>
        <v>3350.2026099999998</v>
      </c>
    </row>
    <row r="294" spans="1:5" ht="15" x14ac:dyDescent="0.25">
      <c r="A294" s="21"/>
      <c r="B294" s="36" t="s">
        <v>6</v>
      </c>
      <c r="C294" s="13">
        <v>3825.66831</v>
      </c>
      <c r="D294" s="13">
        <v>3350.2026099999998</v>
      </c>
      <c r="E294" s="13">
        <v>3350.2026099999998</v>
      </c>
    </row>
    <row r="295" spans="1:5" ht="15" x14ac:dyDescent="0.25">
      <c r="A295" s="21"/>
      <c r="B295" s="36" t="s">
        <v>7</v>
      </c>
      <c r="C295" s="13">
        <v>0</v>
      </c>
      <c r="D295" s="13">
        <v>0</v>
      </c>
      <c r="E295" s="13">
        <v>0</v>
      </c>
    </row>
    <row r="296" spans="1:5" ht="15" x14ac:dyDescent="0.25">
      <c r="A296" s="22"/>
      <c r="B296" s="10" t="s">
        <v>82</v>
      </c>
      <c r="C296" s="11">
        <f>((((((((+C297+C298))))))))</f>
        <v>79.665000000000006</v>
      </c>
      <c r="D296" s="11">
        <f>((((((((+D297+D298))))))))</f>
        <v>79.665199999999999</v>
      </c>
      <c r="E296" s="11">
        <f>((((((((+E297+E298))))))))</f>
        <v>79.665199999999999</v>
      </c>
    </row>
    <row r="297" spans="1:5" ht="15" x14ac:dyDescent="0.25">
      <c r="A297" s="21"/>
      <c r="B297" s="36" t="s">
        <v>6</v>
      </c>
      <c r="C297" s="13">
        <v>79.665000000000006</v>
      </c>
      <c r="D297" s="13">
        <v>79.665199999999999</v>
      </c>
      <c r="E297" s="13">
        <v>79.665199999999999</v>
      </c>
    </row>
    <row r="298" spans="1:5" ht="15" x14ac:dyDescent="0.25">
      <c r="A298" s="21"/>
      <c r="B298" s="36" t="s">
        <v>7</v>
      </c>
      <c r="C298" s="13">
        <v>0</v>
      </c>
      <c r="D298" s="13">
        <v>0</v>
      </c>
      <c r="E298" s="13">
        <v>0</v>
      </c>
    </row>
    <row r="299" spans="1:5" ht="15" x14ac:dyDescent="0.25">
      <c r="A299" s="22"/>
      <c r="B299" s="10" t="s">
        <v>83</v>
      </c>
      <c r="C299" s="11">
        <f>((((((((+C300+C301))))))))</f>
        <v>103998.99070000001</v>
      </c>
      <c r="D299" s="11">
        <f>((((((((+D300+D301))))))))</f>
        <v>103998.99070000001</v>
      </c>
      <c r="E299" s="11">
        <f>((((((((+E300+E301))))))))</f>
        <v>99633.022360000003</v>
      </c>
    </row>
    <row r="300" spans="1:5" ht="15" x14ac:dyDescent="0.25">
      <c r="A300" s="21"/>
      <c r="B300" s="36" t="s">
        <v>6</v>
      </c>
      <c r="C300" s="13">
        <v>103998.99070000001</v>
      </c>
      <c r="D300" s="13">
        <v>103998.99070000001</v>
      </c>
      <c r="E300" s="13">
        <v>99633.022360000003</v>
      </c>
    </row>
    <row r="301" spans="1:5" ht="15" x14ac:dyDescent="0.25">
      <c r="A301" s="21"/>
      <c r="B301" s="36" t="s">
        <v>7</v>
      </c>
      <c r="C301" s="13">
        <v>0</v>
      </c>
      <c r="D301" s="13">
        <v>0</v>
      </c>
      <c r="E301" s="13">
        <v>0</v>
      </c>
    </row>
    <row r="302" spans="1:5" ht="15" x14ac:dyDescent="0.25">
      <c r="A302" s="22"/>
      <c r="B302" s="10" t="s">
        <v>84</v>
      </c>
      <c r="C302" s="11">
        <f>((((((((+C303+C304))))))))</f>
        <v>1315.787</v>
      </c>
      <c r="D302" s="11">
        <f>((((((((+D303+D304))))))))</f>
        <v>1084.90121</v>
      </c>
      <c r="E302" s="11">
        <f>((((((((+E303+E304))))))))</f>
        <v>1084.90121</v>
      </c>
    </row>
    <row r="303" spans="1:5" ht="15" x14ac:dyDescent="0.25">
      <c r="A303" s="21"/>
      <c r="B303" s="36" t="s">
        <v>6</v>
      </c>
      <c r="C303" s="13">
        <v>1315.787</v>
      </c>
      <c r="D303" s="13">
        <v>1084.90121</v>
      </c>
      <c r="E303" s="13">
        <v>1084.90121</v>
      </c>
    </row>
    <row r="304" spans="1:5" ht="15.75" customHeight="1" x14ac:dyDescent="0.25">
      <c r="A304" s="21"/>
      <c r="B304" s="36" t="s">
        <v>7</v>
      </c>
      <c r="C304" s="13">
        <v>0</v>
      </c>
      <c r="D304" s="13">
        <v>0</v>
      </c>
      <c r="E304" s="13">
        <v>0</v>
      </c>
    </row>
    <row r="305" spans="1:5" ht="15" x14ac:dyDescent="0.25">
      <c r="A305" s="22"/>
      <c r="B305" s="10" t="s">
        <v>85</v>
      </c>
      <c r="C305" s="11">
        <f>((((((((+C306+C307))))))))</f>
        <v>272.68</v>
      </c>
      <c r="D305" s="11">
        <f>((((((((+D306+D307))))))))</f>
        <v>272.68</v>
      </c>
      <c r="E305" s="11">
        <f>((((((((+E306+E307))))))))</f>
        <v>272.68</v>
      </c>
    </row>
    <row r="306" spans="1:5" ht="15" x14ac:dyDescent="0.25">
      <c r="A306" s="21"/>
      <c r="B306" s="36" t="s">
        <v>6</v>
      </c>
      <c r="C306" s="13">
        <v>272.68</v>
      </c>
      <c r="D306" s="13">
        <v>272.68</v>
      </c>
      <c r="E306" s="13">
        <v>272.68</v>
      </c>
    </row>
    <row r="307" spans="1:5" ht="15" x14ac:dyDescent="0.25">
      <c r="A307" s="21"/>
      <c r="B307" s="36" t="s">
        <v>7</v>
      </c>
      <c r="C307" s="13">
        <v>0</v>
      </c>
      <c r="D307" s="13">
        <v>0</v>
      </c>
      <c r="E307" s="13">
        <v>0</v>
      </c>
    </row>
    <row r="308" spans="1:5" ht="24.75" customHeight="1" x14ac:dyDescent="0.25">
      <c r="A308" s="22"/>
      <c r="B308" s="10" t="s">
        <v>210</v>
      </c>
      <c r="C308" s="11">
        <f>((((((((+C309+C310))))))))</f>
        <v>71720.747739999992</v>
      </c>
      <c r="D308" s="11">
        <f>((((((((+D309+D310))))))))</f>
        <v>71720.747739999992</v>
      </c>
      <c r="E308" s="11">
        <f>((((((((+E309+E310))))))))</f>
        <v>71720.747739999992</v>
      </c>
    </row>
    <row r="309" spans="1:5" ht="15" x14ac:dyDescent="0.25">
      <c r="A309" s="21"/>
      <c r="B309" s="36" t="s">
        <v>6</v>
      </c>
      <c r="C309" s="13">
        <v>71720.747739999992</v>
      </c>
      <c r="D309" s="13">
        <v>71720.747739999992</v>
      </c>
      <c r="E309" s="13">
        <v>71720.747739999992</v>
      </c>
    </row>
    <row r="310" spans="1:5" ht="15" x14ac:dyDescent="0.25">
      <c r="A310" s="21"/>
      <c r="B310" s="36" t="s">
        <v>7</v>
      </c>
      <c r="C310" s="13">
        <v>0</v>
      </c>
      <c r="D310" s="13">
        <v>0</v>
      </c>
      <c r="E310" s="13">
        <v>0</v>
      </c>
    </row>
    <row r="311" spans="1:5" ht="15" x14ac:dyDescent="0.25">
      <c r="A311" s="47"/>
      <c r="B311" s="53" t="s">
        <v>223</v>
      </c>
      <c r="C311" s="45">
        <f>((((((((+C312+C313))))))))</f>
        <v>129766.30936</v>
      </c>
      <c r="D311" s="45">
        <f>((((((((+D312+D313))))))))</f>
        <v>59567.923490000001</v>
      </c>
      <c r="E311" s="45">
        <f>((((((((+E312+E313))))))))</f>
        <v>45389.766179999999</v>
      </c>
    </row>
    <row r="312" spans="1:5" ht="15" x14ac:dyDescent="0.25">
      <c r="A312" s="21"/>
      <c r="B312" s="36" t="s">
        <v>6</v>
      </c>
      <c r="C312" s="13">
        <v>129766.30936</v>
      </c>
      <c r="D312" s="13">
        <v>59567.923490000001</v>
      </c>
      <c r="E312" s="13">
        <v>45389.766179999999</v>
      </c>
    </row>
    <row r="313" spans="1:5" ht="15" x14ac:dyDescent="0.25">
      <c r="A313" s="21"/>
      <c r="B313" s="36" t="s">
        <v>7</v>
      </c>
      <c r="C313" s="13">
        <v>0</v>
      </c>
      <c r="D313" s="13">
        <v>0</v>
      </c>
      <c r="E313" s="13">
        <v>0</v>
      </c>
    </row>
    <row r="314" spans="1:5" ht="15" x14ac:dyDescent="0.25">
      <c r="A314" s="22"/>
      <c r="B314" s="10" t="s">
        <v>215</v>
      </c>
      <c r="C314" s="11">
        <f>((((((((+C315+C316))))))))</f>
        <v>112511.13406</v>
      </c>
      <c r="D314" s="11">
        <f>((((((((+D315+D316))))))))</f>
        <v>160.48176000000001</v>
      </c>
      <c r="E314" s="11">
        <f>((((((((+E315+E316))))))))</f>
        <v>160.48076</v>
      </c>
    </row>
    <row r="315" spans="1:5" ht="15" x14ac:dyDescent="0.25">
      <c r="A315" s="21"/>
      <c r="B315" s="36" t="s">
        <v>6</v>
      </c>
      <c r="C315" s="13">
        <v>112511.13406</v>
      </c>
      <c r="D315" s="13">
        <v>160.48176000000001</v>
      </c>
      <c r="E315" s="13">
        <v>160.48076</v>
      </c>
    </row>
    <row r="316" spans="1:5" ht="15" x14ac:dyDescent="0.25">
      <c r="A316" s="21"/>
      <c r="B316" s="36" t="s">
        <v>7</v>
      </c>
      <c r="C316" s="13">
        <v>0</v>
      </c>
      <c r="D316" s="13">
        <v>0</v>
      </c>
      <c r="E316" s="13">
        <v>0</v>
      </c>
    </row>
    <row r="317" spans="1:5" ht="15" x14ac:dyDescent="0.25">
      <c r="A317" s="22"/>
      <c r="B317" s="10" t="s">
        <v>238</v>
      </c>
      <c r="C317" s="11">
        <f>((((((((+C318+C319))))))))</f>
        <v>12240.453453640088</v>
      </c>
      <c r="D317" s="11">
        <f>((((((((+D318+D319))))))))</f>
        <v>12240.453453640088</v>
      </c>
      <c r="E317" s="11">
        <f>((((((((+E318+E319))))))))</f>
        <v>9188.7142500000009</v>
      </c>
    </row>
    <row r="318" spans="1:5" ht="15" x14ac:dyDescent="0.25">
      <c r="A318" s="21"/>
      <c r="B318" s="36" t="s">
        <v>6</v>
      </c>
      <c r="C318" s="13">
        <v>12240.453453640088</v>
      </c>
      <c r="D318" s="13">
        <v>12240.453453640088</v>
      </c>
      <c r="E318" s="13">
        <v>9188.7142500000009</v>
      </c>
    </row>
    <row r="319" spans="1:5" ht="15" x14ac:dyDescent="0.25">
      <c r="A319" s="21"/>
      <c r="B319" s="36" t="s">
        <v>7</v>
      </c>
      <c r="C319" s="13">
        <v>0</v>
      </c>
      <c r="D319" s="13">
        <v>0</v>
      </c>
      <c r="E319" s="13">
        <v>0</v>
      </c>
    </row>
    <row r="320" spans="1:5" ht="15" x14ac:dyDescent="0.25">
      <c r="A320" s="23" t="s">
        <v>86</v>
      </c>
      <c r="B320" s="7"/>
      <c r="C320" s="8">
        <f>+C321+C324+C327+C330+C333+C336+C339+C342+C345+C348+C351+C354+C357+C360+C363+C366+C369+C372+C375+C378+C381+C384+C387+C390+C393+C396</f>
        <v>5102417.1102700001</v>
      </c>
      <c r="D320" s="8">
        <f>+D321+D324+D327+D330+D333+D336+D339+D342+D345+D348+D351+D354+D357+D360+D363+D366+D369+D372+D375+D378+D381+D384+D387+D390+D393+D396</f>
        <v>4080106.5385746807</v>
      </c>
      <c r="E320" s="8">
        <f>+E321+E324+E327+E330+E333+E336+E339+E342+E345+E348+E351+E354+E357+E360+E363+E366+E369+E372+E375+E378+E381+E384+E387+E390+E393+E396</f>
        <v>3595088.5528706806</v>
      </c>
    </row>
    <row r="321" spans="1:5" ht="15" x14ac:dyDescent="0.25">
      <c r="A321" s="22"/>
      <c r="B321" s="10" t="s">
        <v>11</v>
      </c>
      <c r="C321" s="11">
        <f>((((((((+C322+C323))))))))</f>
        <v>2254667.5</v>
      </c>
      <c r="D321" s="11">
        <f>((((((((+D322+D323))))))))</f>
        <v>871606.05663468025</v>
      </c>
      <c r="E321" s="11">
        <f>((((((((+E322+E323))))))))</f>
        <v>747338.9426006804</v>
      </c>
    </row>
    <row r="322" spans="1:5" ht="15" x14ac:dyDescent="0.25">
      <c r="A322" s="21"/>
      <c r="B322" s="36" t="s">
        <v>6</v>
      </c>
      <c r="C322" s="13">
        <v>2213165.9</v>
      </c>
      <c r="D322" s="13">
        <v>840414.63969468023</v>
      </c>
      <c r="E322" s="13">
        <v>735399.41266068036</v>
      </c>
    </row>
    <row r="323" spans="1:5" ht="15" x14ac:dyDescent="0.25">
      <c r="A323" s="21"/>
      <c r="B323" s="36" t="s">
        <v>7</v>
      </c>
      <c r="C323" s="13">
        <v>41501.599999999999</v>
      </c>
      <c r="D323" s="13">
        <v>31191.416940000003</v>
      </c>
      <c r="E323" s="13">
        <v>11939.52994</v>
      </c>
    </row>
    <row r="324" spans="1:5" ht="15" x14ac:dyDescent="0.25">
      <c r="A324" s="22"/>
      <c r="B324" s="10" t="s">
        <v>87</v>
      </c>
      <c r="C324" s="11">
        <f>((((((((+C325+C326))))))))</f>
        <v>4995.1049999999996</v>
      </c>
      <c r="D324" s="11">
        <f>((((((((+D325+D326))))))))</f>
        <v>4995.1049999999996</v>
      </c>
      <c r="E324" s="11">
        <f>((((((((+E325+E326))))))))</f>
        <v>4995.1049999999996</v>
      </c>
    </row>
    <row r="325" spans="1:5" ht="15" x14ac:dyDescent="0.25">
      <c r="A325" s="21"/>
      <c r="B325" s="36" t="s">
        <v>6</v>
      </c>
      <c r="C325" s="13">
        <v>4995.1049999999996</v>
      </c>
      <c r="D325" s="13">
        <v>4995.1049999999996</v>
      </c>
      <c r="E325" s="13">
        <v>4995.1049999999996</v>
      </c>
    </row>
    <row r="326" spans="1:5" ht="15" x14ac:dyDescent="0.25">
      <c r="A326" s="21"/>
      <c r="B326" s="36" t="s">
        <v>7</v>
      </c>
      <c r="C326" s="13">
        <v>0</v>
      </c>
      <c r="D326" s="13">
        <v>0</v>
      </c>
      <c r="E326" s="13">
        <v>0</v>
      </c>
    </row>
    <row r="327" spans="1:5" ht="15" x14ac:dyDescent="0.25">
      <c r="A327" s="22"/>
      <c r="B327" s="10" t="s">
        <v>88</v>
      </c>
      <c r="C327" s="11">
        <f>((((((((+C328+C329))))))))</f>
        <v>7522.5730000000003</v>
      </c>
      <c r="D327" s="11">
        <f>((((((((+D328+D329))))))))</f>
        <v>7522.5730000000003</v>
      </c>
      <c r="E327" s="11">
        <f>((((((((+E328+E329))))))))</f>
        <v>7522.5730000000003</v>
      </c>
    </row>
    <row r="328" spans="1:5" ht="15" x14ac:dyDescent="0.25">
      <c r="A328" s="21"/>
      <c r="B328" s="36" t="s">
        <v>6</v>
      </c>
      <c r="C328" s="13">
        <v>7522.5730000000003</v>
      </c>
      <c r="D328" s="13">
        <v>7522.5730000000003</v>
      </c>
      <c r="E328" s="13">
        <v>7522.5730000000003</v>
      </c>
    </row>
    <row r="329" spans="1:5" ht="15" x14ac:dyDescent="0.25">
      <c r="A329" s="21"/>
      <c r="B329" s="36" t="s">
        <v>7</v>
      </c>
      <c r="C329" s="13">
        <v>0</v>
      </c>
      <c r="D329" s="13">
        <v>0</v>
      </c>
      <c r="E329" s="13">
        <v>0</v>
      </c>
    </row>
    <row r="330" spans="1:5" ht="15" x14ac:dyDescent="0.25">
      <c r="A330" s="22"/>
      <c r="B330" s="10" t="s">
        <v>89</v>
      </c>
      <c r="C330" s="11">
        <f>((((((((+C331+C332))))))))</f>
        <v>57568.707999999999</v>
      </c>
      <c r="D330" s="11">
        <f>((((((((+D331+D332))))))))</f>
        <v>57568.707999999999</v>
      </c>
      <c r="E330" s="11">
        <f>((((((((+E331+E332))))))))</f>
        <v>57568.707999999999</v>
      </c>
    </row>
    <row r="331" spans="1:5" ht="15" x14ac:dyDescent="0.25">
      <c r="A331" s="21"/>
      <c r="B331" s="36" t="s">
        <v>6</v>
      </c>
      <c r="C331" s="13">
        <v>57568.707999999999</v>
      </c>
      <c r="D331" s="18">
        <v>57568.707999999999</v>
      </c>
      <c r="E331" s="18">
        <v>57568.707999999999</v>
      </c>
    </row>
    <row r="332" spans="1:5" ht="15" x14ac:dyDescent="0.25">
      <c r="A332" s="21"/>
      <c r="B332" s="36" t="s">
        <v>7</v>
      </c>
      <c r="C332" s="13">
        <v>0</v>
      </c>
      <c r="D332" s="18">
        <v>0</v>
      </c>
      <c r="E332" s="18">
        <v>0</v>
      </c>
    </row>
    <row r="333" spans="1:5" ht="15" x14ac:dyDescent="0.25">
      <c r="A333" s="22"/>
      <c r="B333" s="10" t="s">
        <v>90</v>
      </c>
      <c r="C333" s="11">
        <f>((((((((+C334+C335))))))))</f>
        <v>40311.07</v>
      </c>
      <c r="D333" s="11">
        <f>((((((((+D334+D335))))))))</f>
        <v>40311.07</v>
      </c>
      <c r="E333" s="11">
        <f>((((((((+E334+E335))))))))</f>
        <v>40311.07</v>
      </c>
    </row>
    <row r="334" spans="1:5" ht="15" x14ac:dyDescent="0.25">
      <c r="A334" s="21"/>
      <c r="B334" s="36" t="s">
        <v>6</v>
      </c>
      <c r="C334" s="13">
        <v>40311.07</v>
      </c>
      <c r="D334" s="13">
        <v>40311.07</v>
      </c>
      <c r="E334" s="13">
        <v>40311.07</v>
      </c>
    </row>
    <row r="335" spans="1:5" ht="15" x14ac:dyDescent="0.25">
      <c r="A335" s="21"/>
      <c r="B335" s="36" t="s">
        <v>7</v>
      </c>
      <c r="C335" s="13">
        <v>0</v>
      </c>
      <c r="D335" s="13">
        <v>0</v>
      </c>
      <c r="E335" s="13">
        <v>0</v>
      </c>
    </row>
    <row r="336" spans="1:5" ht="15" x14ac:dyDescent="0.25">
      <c r="A336" s="22"/>
      <c r="B336" s="10" t="s">
        <v>91</v>
      </c>
      <c r="C336" s="11">
        <f>((((((((+C337+C338))))))))</f>
        <v>56064.940020000002</v>
      </c>
      <c r="D336" s="11">
        <f>((((((((+D337+D338))))))))</f>
        <v>146797.22200000001</v>
      </c>
      <c r="E336" s="11">
        <f>((((((((+E337+E338))))))))</f>
        <v>56064.940020000002</v>
      </c>
    </row>
    <row r="337" spans="1:5" ht="15" x14ac:dyDescent="0.25">
      <c r="A337" s="21"/>
      <c r="B337" s="36" t="s">
        <v>6</v>
      </c>
      <c r="C337" s="13">
        <v>56064.940020000002</v>
      </c>
      <c r="D337" s="13">
        <v>146797.22200000001</v>
      </c>
      <c r="E337" s="13">
        <v>56064.940020000002</v>
      </c>
    </row>
    <row r="338" spans="1:5" ht="15" x14ac:dyDescent="0.25">
      <c r="A338" s="21"/>
      <c r="B338" s="36" t="s">
        <v>7</v>
      </c>
      <c r="C338" s="13">
        <v>0</v>
      </c>
      <c r="D338" s="13">
        <v>0</v>
      </c>
      <c r="E338" s="13">
        <v>0</v>
      </c>
    </row>
    <row r="339" spans="1:5" ht="15" x14ac:dyDescent="0.25">
      <c r="A339" s="22"/>
      <c r="B339" s="10" t="s">
        <v>92</v>
      </c>
      <c r="C339" s="11">
        <f>((((((((+C340+C341))))))))</f>
        <v>644288.4895400001</v>
      </c>
      <c r="D339" s="11">
        <f>((((((((+D340+D341))))))))</f>
        <v>645190.74622000009</v>
      </c>
      <c r="E339" s="11">
        <f>((((((((+E340+E341))))))))</f>
        <v>644288.4895400001</v>
      </c>
    </row>
    <row r="340" spans="1:5" ht="15" x14ac:dyDescent="0.25">
      <c r="A340" s="21"/>
      <c r="B340" s="36" t="s">
        <v>6</v>
      </c>
      <c r="C340" s="13">
        <v>618507.62984000007</v>
      </c>
      <c r="D340" s="13">
        <v>619409.88542000006</v>
      </c>
      <c r="E340" s="13">
        <v>618507.62984000007</v>
      </c>
    </row>
    <row r="341" spans="1:5" ht="15" x14ac:dyDescent="0.25">
      <c r="A341" s="21"/>
      <c r="B341" s="36" t="s">
        <v>7</v>
      </c>
      <c r="C341" s="13">
        <v>25780.859700000005</v>
      </c>
      <c r="D341" s="13">
        <v>25780.860800000002</v>
      </c>
      <c r="E341" s="13">
        <v>25780.859700000005</v>
      </c>
    </row>
    <row r="342" spans="1:5" ht="15" x14ac:dyDescent="0.25">
      <c r="A342" s="22"/>
      <c r="B342" s="10" t="s">
        <v>93</v>
      </c>
      <c r="C342" s="11">
        <f>((((((((+C343+C344))))))))</f>
        <v>12812.239</v>
      </c>
      <c r="D342" s="11">
        <f>((((((((+D343+D344))))))))</f>
        <v>12812.239</v>
      </c>
      <c r="E342" s="11">
        <f>((((((((+E343+E344))))))))</f>
        <v>12812.239</v>
      </c>
    </row>
    <row r="343" spans="1:5" ht="15" x14ac:dyDescent="0.25">
      <c r="A343" s="21"/>
      <c r="B343" s="36" t="s">
        <v>6</v>
      </c>
      <c r="C343" s="13">
        <v>12812.239</v>
      </c>
      <c r="D343" s="13">
        <v>12812.239</v>
      </c>
      <c r="E343" s="13">
        <v>12812.239</v>
      </c>
    </row>
    <row r="344" spans="1:5" ht="15" x14ac:dyDescent="0.25">
      <c r="A344" s="21"/>
      <c r="B344" s="36" t="s">
        <v>7</v>
      </c>
      <c r="C344" s="13">
        <v>0</v>
      </c>
      <c r="D344" s="13">
        <v>0</v>
      </c>
      <c r="E344" s="13">
        <v>0</v>
      </c>
    </row>
    <row r="345" spans="1:5" ht="15" x14ac:dyDescent="0.25">
      <c r="A345" s="22"/>
      <c r="B345" s="10" t="s">
        <v>94</v>
      </c>
      <c r="C345" s="11">
        <f>((((((((+C346+C347))))))))</f>
        <v>316472.35457000002</v>
      </c>
      <c r="D345" s="11">
        <f>((((((((+D346+D347))))))))</f>
        <v>370155.73229999997</v>
      </c>
      <c r="E345" s="11">
        <f>((((((((+E346+E347))))))))</f>
        <v>316472.35457000002</v>
      </c>
    </row>
    <row r="346" spans="1:5" ht="15" x14ac:dyDescent="0.25">
      <c r="A346" s="21"/>
      <c r="B346" s="36" t="s">
        <v>6</v>
      </c>
      <c r="C346" s="13">
        <v>29696.902460000001</v>
      </c>
      <c r="D346" s="13">
        <v>30650.7323</v>
      </c>
      <c r="E346" s="13">
        <v>29696.902460000001</v>
      </c>
    </row>
    <row r="347" spans="1:5" ht="15" x14ac:dyDescent="0.25">
      <c r="A347" s="21"/>
      <c r="B347" s="36" t="s">
        <v>7</v>
      </c>
      <c r="C347" s="13">
        <v>286775.45211000001</v>
      </c>
      <c r="D347" s="13">
        <v>339505</v>
      </c>
      <c r="E347" s="13">
        <v>286775.45211000001</v>
      </c>
    </row>
    <row r="348" spans="1:5" ht="15" x14ac:dyDescent="0.25">
      <c r="A348" s="22"/>
      <c r="B348" s="10" t="s">
        <v>95</v>
      </c>
      <c r="C348" s="11">
        <f>((((((((+C349+C350))))))))</f>
        <v>48071.707000000002</v>
      </c>
      <c r="D348" s="11">
        <f>((((((((+D349+D350))))))))</f>
        <v>131169.361</v>
      </c>
      <c r="E348" s="11">
        <f>((((((((+E349+E350))))))))</f>
        <v>48071.707000000002</v>
      </c>
    </row>
    <row r="349" spans="1:5" ht="15" x14ac:dyDescent="0.25">
      <c r="A349" s="21"/>
      <c r="B349" s="36" t="s">
        <v>6</v>
      </c>
      <c r="C349" s="13">
        <v>48071.707000000002</v>
      </c>
      <c r="D349" s="13">
        <v>131169.361</v>
      </c>
      <c r="E349" s="13">
        <v>48071.707000000002</v>
      </c>
    </row>
    <row r="350" spans="1:5" ht="15" x14ac:dyDescent="0.25">
      <c r="A350" s="21"/>
      <c r="B350" s="36" t="s">
        <v>7</v>
      </c>
      <c r="C350" s="13">
        <v>0</v>
      </c>
      <c r="D350" s="13">
        <v>0</v>
      </c>
      <c r="E350" s="13">
        <v>0</v>
      </c>
    </row>
    <row r="351" spans="1:5" ht="15" x14ac:dyDescent="0.25">
      <c r="A351" s="22"/>
      <c r="B351" s="10" t="s">
        <v>96</v>
      </c>
      <c r="C351" s="11">
        <f>((((((((+C352+C353))))))))</f>
        <v>3183.0272599999998</v>
      </c>
      <c r="D351" s="11">
        <f>((((((((+D352+D353))))))))</f>
        <v>3183.0272599999998</v>
      </c>
      <c r="E351" s="11">
        <f>((((((((+E352+E353))))))))</f>
        <v>3183.0272599999998</v>
      </c>
    </row>
    <row r="352" spans="1:5" ht="15" x14ac:dyDescent="0.25">
      <c r="A352" s="21"/>
      <c r="B352" s="36" t="s">
        <v>6</v>
      </c>
      <c r="C352" s="13">
        <v>3183.0272599999998</v>
      </c>
      <c r="D352" s="13">
        <v>3183.0272599999998</v>
      </c>
      <c r="E352" s="13">
        <v>3183.0272599999998</v>
      </c>
    </row>
    <row r="353" spans="1:5" ht="15" x14ac:dyDescent="0.25">
      <c r="A353" s="21"/>
      <c r="B353" s="36" t="s">
        <v>7</v>
      </c>
      <c r="C353" s="13">
        <v>0</v>
      </c>
      <c r="D353" s="13">
        <v>0</v>
      </c>
      <c r="E353" s="13">
        <v>0</v>
      </c>
    </row>
    <row r="354" spans="1:5" ht="25.5" x14ac:dyDescent="0.25">
      <c r="A354" s="22"/>
      <c r="B354" s="10" t="s">
        <v>97</v>
      </c>
      <c r="C354" s="11">
        <f>((((((((+C355+C356))))))))</f>
        <v>35713.315000000002</v>
      </c>
      <c r="D354" s="11">
        <f>((((((((+D355+D356))))))))</f>
        <v>35713.315000000002</v>
      </c>
      <c r="E354" s="11">
        <f>((((((((+E355+E356))))))))</f>
        <v>35713.315000000002</v>
      </c>
    </row>
    <row r="355" spans="1:5" ht="15" x14ac:dyDescent="0.25">
      <c r="A355" s="21"/>
      <c r="B355" s="36" t="s">
        <v>6</v>
      </c>
      <c r="C355" s="13">
        <v>35713.315000000002</v>
      </c>
      <c r="D355" s="13">
        <v>35713.315000000002</v>
      </c>
      <c r="E355" s="13">
        <v>35713.315000000002</v>
      </c>
    </row>
    <row r="356" spans="1:5" ht="15" x14ac:dyDescent="0.25">
      <c r="A356" s="21"/>
      <c r="B356" s="36" t="s">
        <v>7</v>
      </c>
      <c r="C356" s="13">
        <v>0</v>
      </c>
      <c r="D356" s="13">
        <v>0</v>
      </c>
      <c r="E356" s="13">
        <v>0</v>
      </c>
    </row>
    <row r="357" spans="1:5" ht="15" x14ac:dyDescent="0.25">
      <c r="A357" s="22"/>
      <c r="B357" s="10" t="s">
        <v>98</v>
      </c>
      <c r="C357" s="11">
        <f>((((((((+C358+C359))))))))</f>
        <v>595808.21399999992</v>
      </c>
      <c r="D357" s="11">
        <f>((((((((+D358+D359))))))))</f>
        <v>595808.21899999992</v>
      </c>
      <c r="E357" s="11">
        <f>((((((((+E358+E359))))))))</f>
        <v>595808.21399999992</v>
      </c>
    </row>
    <row r="358" spans="1:5" ht="15" x14ac:dyDescent="0.25">
      <c r="A358" s="21"/>
      <c r="B358" s="36" t="s">
        <v>6</v>
      </c>
      <c r="C358" s="13">
        <v>2599.94</v>
      </c>
      <c r="D358" s="13">
        <v>2599.94</v>
      </c>
      <c r="E358" s="13">
        <v>2599.94</v>
      </c>
    </row>
    <row r="359" spans="1:5" ht="15" x14ac:dyDescent="0.25">
      <c r="A359" s="21"/>
      <c r="B359" s="36" t="s">
        <v>7</v>
      </c>
      <c r="C359" s="13">
        <v>593208.27399999998</v>
      </c>
      <c r="D359" s="13">
        <v>593208.27899999998</v>
      </c>
      <c r="E359" s="13">
        <v>593208.27399999998</v>
      </c>
    </row>
    <row r="360" spans="1:5" ht="15" x14ac:dyDescent="0.25">
      <c r="A360" s="22"/>
      <c r="B360" s="10" t="s">
        <v>99</v>
      </c>
      <c r="C360" s="11">
        <f>((((((((+C361+C362))))))))</f>
        <v>191037.04217000003</v>
      </c>
      <c r="D360" s="11">
        <f>((((((((+D361+D362))))))))</f>
        <v>200105.08628999995</v>
      </c>
      <c r="E360" s="11">
        <f>((((((((+E361+E362))))))))</f>
        <v>191037.04217000003</v>
      </c>
    </row>
    <row r="361" spans="1:5" ht="15" x14ac:dyDescent="0.25">
      <c r="A361" s="21"/>
      <c r="B361" s="36" t="s">
        <v>6</v>
      </c>
      <c r="C361" s="13">
        <v>191037.04217000003</v>
      </c>
      <c r="D361" s="13">
        <v>200105.08628999995</v>
      </c>
      <c r="E361" s="13">
        <v>191037.04217000003</v>
      </c>
    </row>
    <row r="362" spans="1:5" ht="15" x14ac:dyDescent="0.25">
      <c r="A362" s="20"/>
      <c r="B362" s="37" t="s">
        <v>7</v>
      </c>
      <c r="C362" s="15">
        <v>0</v>
      </c>
      <c r="D362" s="15">
        <v>0</v>
      </c>
      <c r="E362" s="15">
        <v>0</v>
      </c>
    </row>
    <row r="363" spans="1:5" ht="15" x14ac:dyDescent="0.25">
      <c r="A363" s="22"/>
      <c r="B363" s="10" t="s">
        <v>100</v>
      </c>
      <c r="C363" s="11">
        <f>((((((((+C364+C365))))))))</f>
        <v>25683.213000000003</v>
      </c>
      <c r="D363" s="11">
        <f>((((((((+D364+D365))))))))</f>
        <v>30231.446000000004</v>
      </c>
      <c r="E363" s="11">
        <f>((((((((+E364+E365))))))))</f>
        <v>25683.213000000003</v>
      </c>
    </row>
    <row r="364" spans="1:5" ht="15" x14ac:dyDescent="0.25">
      <c r="A364" s="21"/>
      <c r="B364" s="36" t="s">
        <v>6</v>
      </c>
      <c r="C364" s="13">
        <v>17608.883000000002</v>
      </c>
      <c r="D364" s="13">
        <v>22157.116000000002</v>
      </c>
      <c r="E364" s="13">
        <v>17608.883000000002</v>
      </c>
    </row>
    <row r="365" spans="1:5" ht="15" x14ac:dyDescent="0.25">
      <c r="A365" s="21"/>
      <c r="B365" s="36" t="s">
        <v>7</v>
      </c>
      <c r="C365" s="13">
        <v>8074.33</v>
      </c>
      <c r="D365" s="13">
        <v>8074.33</v>
      </c>
      <c r="E365" s="13">
        <v>8074.33</v>
      </c>
    </row>
    <row r="366" spans="1:5" ht="25.5" x14ac:dyDescent="0.25">
      <c r="A366" s="22"/>
      <c r="B366" s="10" t="s">
        <v>101</v>
      </c>
      <c r="C366" s="11">
        <f>((((((((+C367+C368))))))))</f>
        <v>45108.815000000002</v>
      </c>
      <c r="D366" s="11">
        <f>((((((((+D367+D368))))))))</f>
        <v>45108.815000000002</v>
      </c>
      <c r="E366" s="11">
        <f>((((((((+E367+E368))))))))</f>
        <v>45108.815000000002</v>
      </c>
    </row>
    <row r="367" spans="1:5" ht="15" x14ac:dyDescent="0.25">
      <c r="A367" s="21"/>
      <c r="B367" s="36" t="s">
        <v>6</v>
      </c>
      <c r="C367" s="13">
        <v>45108.815000000002</v>
      </c>
      <c r="D367" s="27">
        <v>45108.815000000002</v>
      </c>
      <c r="E367" s="27">
        <v>45108.815000000002</v>
      </c>
    </row>
    <row r="368" spans="1:5" ht="15" x14ac:dyDescent="0.25">
      <c r="A368" s="21"/>
      <c r="B368" s="36" t="s">
        <v>7</v>
      </c>
      <c r="C368" s="13">
        <v>0</v>
      </c>
      <c r="D368" s="18">
        <v>0</v>
      </c>
      <c r="E368" s="18">
        <v>0</v>
      </c>
    </row>
    <row r="369" spans="1:5" ht="15" x14ac:dyDescent="0.25">
      <c r="A369" s="22"/>
      <c r="B369" s="10" t="s">
        <v>102</v>
      </c>
      <c r="C369" s="11">
        <f>((((((((+C370+C371))))))))</f>
        <v>3553.0337400000003</v>
      </c>
      <c r="D369" s="11">
        <f>((((((((+D370+D371))))))))</f>
        <v>6706.3493899999994</v>
      </c>
      <c r="E369" s="11">
        <f>((((((((+E370+E371))))))))</f>
        <v>3553.0337400000003</v>
      </c>
    </row>
    <row r="370" spans="1:5" ht="15" x14ac:dyDescent="0.25">
      <c r="A370" s="21"/>
      <c r="B370" s="36" t="s">
        <v>6</v>
      </c>
      <c r="C370" s="13">
        <v>3553.0337400000003</v>
      </c>
      <c r="D370" s="13">
        <v>6706.3493899999994</v>
      </c>
      <c r="E370" s="13">
        <v>3553.0337400000003</v>
      </c>
    </row>
    <row r="371" spans="1:5" ht="15" x14ac:dyDescent="0.25">
      <c r="A371" s="21"/>
      <c r="B371" s="36" t="s">
        <v>7</v>
      </c>
      <c r="C371" s="13">
        <v>0</v>
      </c>
      <c r="D371" s="13">
        <v>0</v>
      </c>
      <c r="E371" s="13">
        <v>0</v>
      </c>
    </row>
    <row r="372" spans="1:5" ht="15" x14ac:dyDescent="0.25">
      <c r="A372" s="22"/>
      <c r="B372" s="10" t="s">
        <v>103</v>
      </c>
      <c r="C372" s="11">
        <f>((((((((+C373+C374))))))))</f>
        <v>278467.196</v>
      </c>
      <c r="D372" s="11">
        <f>((((((((+D373+D374))))))))</f>
        <v>359912.353</v>
      </c>
      <c r="E372" s="11">
        <f>((((((((+E373+E374))))))))</f>
        <v>278467.196</v>
      </c>
    </row>
    <row r="373" spans="1:5" ht="15" x14ac:dyDescent="0.25">
      <c r="A373" s="21"/>
      <c r="B373" s="36" t="s">
        <v>6</v>
      </c>
      <c r="C373" s="24">
        <v>97796.880999999994</v>
      </c>
      <c r="D373" s="24">
        <v>97796.892999999996</v>
      </c>
      <c r="E373" s="24">
        <v>97796.880999999994</v>
      </c>
    </row>
    <row r="374" spans="1:5" ht="15" x14ac:dyDescent="0.25">
      <c r="A374" s="21"/>
      <c r="B374" s="36" t="s">
        <v>7</v>
      </c>
      <c r="C374" s="42">
        <v>180670.315</v>
      </c>
      <c r="D374" s="42">
        <v>262115.46</v>
      </c>
      <c r="E374" s="42">
        <v>180670.315</v>
      </c>
    </row>
    <row r="375" spans="1:5" ht="15" x14ac:dyDescent="0.25">
      <c r="A375" s="22"/>
      <c r="B375" s="10" t="s">
        <v>104</v>
      </c>
      <c r="C375" s="11">
        <f>((((((((+C376+C377))))))))</f>
        <v>5309.4322699999993</v>
      </c>
      <c r="D375" s="11">
        <f>((((((((+D376+D377))))))))</f>
        <v>5309.4322699999993</v>
      </c>
      <c r="E375" s="11">
        <f>((((((((+E376+E377))))))))</f>
        <v>5309.4322699999993</v>
      </c>
    </row>
    <row r="376" spans="1:5" ht="15" x14ac:dyDescent="0.25">
      <c r="A376" s="21"/>
      <c r="B376" s="36" t="s">
        <v>6</v>
      </c>
      <c r="C376" s="13">
        <v>5309.4322699999993</v>
      </c>
      <c r="D376" s="13">
        <v>5309.4322699999993</v>
      </c>
      <c r="E376" s="13">
        <v>5309.4322699999993</v>
      </c>
    </row>
    <row r="377" spans="1:5" ht="15" x14ac:dyDescent="0.25">
      <c r="A377" s="21"/>
      <c r="B377" s="36" t="s">
        <v>7</v>
      </c>
      <c r="C377" s="13">
        <v>0</v>
      </c>
      <c r="D377" s="13">
        <v>0</v>
      </c>
      <c r="E377" s="13">
        <v>0</v>
      </c>
    </row>
    <row r="378" spans="1:5" ht="25.5" x14ac:dyDescent="0.25">
      <c r="A378" s="22"/>
      <c r="B378" s="10" t="s">
        <v>105</v>
      </c>
      <c r="C378" s="11">
        <f>((((((((+C379+C380))))))))</f>
        <v>2986.3679999999999</v>
      </c>
      <c r="D378" s="11">
        <f>((((((((+D379+D380))))))))</f>
        <v>2986.3679999999999</v>
      </c>
      <c r="E378" s="11">
        <f>((((((((+E379+E380))))))))</f>
        <v>2986.3679999999999</v>
      </c>
    </row>
    <row r="379" spans="1:5" ht="15" x14ac:dyDescent="0.25">
      <c r="A379" s="21"/>
      <c r="B379" s="36" t="s">
        <v>6</v>
      </c>
      <c r="C379" s="13">
        <v>2986.3679999999999</v>
      </c>
      <c r="D379" s="13">
        <v>2986.3679999999999</v>
      </c>
      <c r="E379" s="13">
        <v>2986.3679999999999</v>
      </c>
    </row>
    <row r="380" spans="1:5" ht="15" x14ac:dyDescent="0.25">
      <c r="A380" s="21"/>
      <c r="B380" s="36" t="s">
        <v>7</v>
      </c>
      <c r="C380" s="13">
        <v>0</v>
      </c>
      <c r="D380" s="13">
        <v>0</v>
      </c>
      <c r="E380" s="13">
        <v>0</v>
      </c>
    </row>
    <row r="381" spans="1:5" ht="15" x14ac:dyDescent="0.25">
      <c r="A381" s="22"/>
      <c r="B381" s="10" t="s">
        <v>106</v>
      </c>
      <c r="C381" s="11">
        <f>((((((((+C382+C383))))))))</f>
        <v>99721.104790000012</v>
      </c>
      <c r="D381" s="11">
        <f>((((((((+D382+D383))))))))</f>
        <v>133245.6433</v>
      </c>
      <c r="E381" s="11">
        <f>((((((((+E382+E383))))))))</f>
        <v>99721.104790000012</v>
      </c>
    </row>
    <row r="382" spans="1:5" ht="15" x14ac:dyDescent="0.25">
      <c r="A382" s="21"/>
      <c r="B382" s="36" t="s">
        <v>6</v>
      </c>
      <c r="C382" s="13">
        <v>99721.104790000012</v>
      </c>
      <c r="D382" s="13">
        <v>133245.6433</v>
      </c>
      <c r="E382" s="13">
        <v>99721.104790000012</v>
      </c>
    </row>
    <row r="383" spans="1:5" ht="15" x14ac:dyDescent="0.25">
      <c r="A383" s="21"/>
      <c r="B383" s="36" t="s">
        <v>7</v>
      </c>
      <c r="C383" s="13">
        <v>0</v>
      </c>
      <c r="D383" s="13">
        <v>0</v>
      </c>
      <c r="E383" s="13">
        <v>0</v>
      </c>
    </row>
    <row r="384" spans="1:5" ht="15" x14ac:dyDescent="0.25">
      <c r="A384" s="22"/>
      <c r="B384" s="10" t="s">
        <v>107</v>
      </c>
      <c r="C384" s="11">
        <f>((((((((+C385+C386))))))))</f>
        <v>110782.08500000001</v>
      </c>
      <c r="D384" s="11">
        <f>((((((((+D385+D386))))))))</f>
        <v>110782.08500000001</v>
      </c>
      <c r="E384" s="11">
        <f>((((((((+E385+E386))))))))</f>
        <v>110782.08500000001</v>
      </c>
    </row>
    <row r="385" spans="1:5" ht="15" x14ac:dyDescent="0.25">
      <c r="A385" s="21"/>
      <c r="B385" s="36" t="s">
        <v>6</v>
      </c>
      <c r="C385" s="13">
        <v>110782.08500000001</v>
      </c>
      <c r="D385" s="13">
        <v>110782.08500000001</v>
      </c>
      <c r="E385" s="13">
        <v>110782.08500000001</v>
      </c>
    </row>
    <row r="386" spans="1:5" ht="15" x14ac:dyDescent="0.25">
      <c r="A386" s="21"/>
      <c r="B386" s="36" t="s">
        <v>7</v>
      </c>
      <c r="C386" s="13">
        <v>0</v>
      </c>
      <c r="D386" s="13">
        <v>0</v>
      </c>
      <c r="E386" s="13">
        <v>0</v>
      </c>
    </row>
    <row r="387" spans="1:5" ht="15" x14ac:dyDescent="0.25">
      <c r="A387" s="22"/>
      <c r="B387" s="10" t="s">
        <v>108</v>
      </c>
      <c r="C387" s="11">
        <f>((((((((+C388+C389))))))))</f>
        <v>182221.913</v>
      </c>
      <c r="D387" s="11">
        <f>((((((((+D388+D389))))))))</f>
        <v>182221.913</v>
      </c>
      <c r="E387" s="11">
        <f>((((((((+E388+E389))))))))</f>
        <v>182221.913</v>
      </c>
    </row>
    <row r="388" spans="1:5" ht="15" x14ac:dyDescent="0.25">
      <c r="A388" s="21"/>
      <c r="B388" s="36" t="s">
        <v>6</v>
      </c>
      <c r="C388" s="13">
        <v>182221.913</v>
      </c>
      <c r="D388" s="13">
        <v>182221.913</v>
      </c>
      <c r="E388" s="13">
        <v>182221.913</v>
      </c>
    </row>
    <row r="389" spans="1:5" ht="15" x14ac:dyDescent="0.25">
      <c r="A389" s="21"/>
      <c r="B389" s="36" t="s">
        <v>7</v>
      </c>
      <c r="C389" s="13">
        <v>0</v>
      </c>
      <c r="D389" s="13">
        <v>0</v>
      </c>
      <c r="E389" s="13">
        <v>0</v>
      </c>
    </row>
    <row r="390" spans="1:5" ht="15" x14ac:dyDescent="0.25">
      <c r="A390" s="22"/>
      <c r="B390" s="10" t="s">
        <v>109</v>
      </c>
      <c r="C390" s="11">
        <f>((((((((+C391+C392))))))))</f>
        <v>42264.646000000001</v>
      </c>
      <c r="D390" s="11">
        <f>((((((((+D391+D392))))))))</f>
        <v>42860.654000000002</v>
      </c>
      <c r="E390" s="11">
        <f>((((((((+E391+E392))))))))</f>
        <v>42264.646000000001</v>
      </c>
    </row>
    <row r="391" spans="1:5" ht="15" x14ac:dyDescent="0.25">
      <c r="A391" s="21"/>
      <c r="B391" s="36" t="s">
        <v>6</v>
      </c>
      <c r="C391" s="39">
        <v>31481.57</v>
      </c>
      <c r="D391" s="39">
        <v>32077.578000000001</v>
      </c>
      <c r="E391" s="39">
        <v>31481.57</v>
      </c>
    </row>
    <row r="392" spans="1:5" ht="15" x14ac:dyDescent="0.25">
      <c r="A392" s="21"/>
      <c r="B392" s="36" t="s">
        <v>7</v>
      </c>
      <c r="C392" s="40">
        <v>10783.075999999999</v>
      </c>
      <c r="D392" s="40">
        <v>10783.075999999999</v>
      </c>
      <c r="E392" s="40">
        <v>10783.075999999999</v>
      </c>
    </row>
    <row r="393" spans="1:5" ht="15" x14ac:dyDescent="0.25">
      <c r="A393" s="22"/>
      <c r="B393" s="10" t="s">
        <v>110</v>
      </c>
      <c r="C393" s="11">
        <f>((((((((+C394+C395))))))))</f>
        <v>35177.120000000003</v>
      </c>
      <c r="D393" s="11">
        <f>((((((((+D394+D395))))))))</f>
        <v>35177.120000000003</v>
      </c>
      <c r="E393" s="11">
        <f>((((((((+E394+E395))))))))</f>
        <v>35177.120000000003</v>
      </c>
    </row>
    <row r="394" spans="1:5" ht="15" x14ac:dyDescent="0.25">
      <c r="A394" s="21"/>
      <c r="B394" s="36" t="s">
        <v>6</v>
      </c>
      <c r="C394" s="13">
        <v>35177.120000000003</v>
      </c>
      <c r="D394" s="13">
        <v>35177.120000000003</v>
      </c>
      <c r="E394" s="13">
        <v>35177.120000000003</v>
      </c>
    </row>
    <row r="395" spans="1:5" ht="15" x14ac:dyDescent="0.25">
      <c r="A395" s="21"/>
      <c r="B395" s="36" t="s">
        <v>7</v>
      </c>
      <c r="C395" s="13">
        <v>0</v>
      </c>
      <c r="D395" s="13">
        <v>0</v>
      </c>
      <c r="E395" s="13">
        <v>0</v>
      </c>
    </row>
    <row r="396" spans="1:5" ht="15" x14ac:dyDescent="0.25">
      <c r="A396" s="22"/>
      <c r="B396" s="10" t="s">
        <v>232</v>
      </c>
      <c r="C396" s="11">
        <f>((((((((+C397+C398))))))))</f>
        <v>2625.8989100000003</v>
      </c>
      <c r="D396" s="11">
        <f>((((((((+D397+D398))))))))</f>
        <v>2625.8989100000003</v>
      </c>
      <c r="E396" s="11">
        <f>((((((((+E397+E398))))))))</f>
        <v>2625.8989100000003</v>
      </c>
    </row>
    <row r="397" spans="1:5" ht="15" x14ac:dyDescent="0.25">
      <c r="A397" s="21"/>
      <c r="B397" s="36" t="s">
        <v>6</v>
      </c>
      <c r="C397" s="39">
        <v>2625.8989100000003</v>
      </c>
      <c r="D397" s="39">
        <v>2625.8989100000003</v>
      </c>
      <c r="E397" s="39">
        <v>2625.8989100000003</v>
      </c>
    </row>
    <row r="398" spans="1:5" ht="15" x14ac:dyDescent="0.25">
      <c r="A398" s="21"/>
      <c r="B398" s="36" t="s">
        <v>7</v>
      </c>
      <c r="C398" s="40">
        <v>0</v>
      </c>
      <c r="D398" s="40">
        <v>0</v>
      </c>
      <c r="E398" s="40">
        <v>0</v>
      </c>
    </row>
    <row r="399" spans="1:5" ht="15" x14ac:dyDescent="0.25">
      <c r="A399" s="23" t="s">
        <v>111</v>
      </c>
      <c r="B399" s="7"/>
      <c r="C399" s="8">
        <f>+C400+C403+C406+C409+C412+C415+C418+C421+C424+C427+C430</f>
        <v>5756703.5423900001</v>
      </c>
      <c r="D399" s="8">
        <f>+D400+D403+D406+D409+D412+D415+D418+D421+D424+D427+D430</f>
        <v>4921724.7486700006</v>
      </c>
      <c r="E399" s="8">
        <f>+E400+E403+E406+E409+E412+E415+E418+E421+E424+E427+E430</f>
        <v>4858908.160187888</v>
      </c>
    </row>
    <row r="400" spans="1:5" ht="15" x14ac:dyDescent="0.25">
      <c r="A400" s="9"/>
      <c r="B400" s="10" t="s">
        <v>11</v>
      </c>
      <c r="C400" s="11">
        <f>((((((((+C401+C402))))))))</f>
        <v>4889641.1423899997</v>
      </c>
      <c r="D400" s="11">
        <f>((((((((+D401+D402))))))))</f>
        <v>4054273.6774500003</v>
      </c>
      <c r="E400" s="11">
        <f>((((((((+E401+E402))))))))</f>
        <v>4054273.6774500003</v>
      </c>
    </row>
    <row r="401" spans="1:5" ht="15" x14ac:dyDescent="0.25">
      <c r="A401" s="21"/>
      <c r="B401" s="36" t="s">
        <v>6</v>
      </c>
      <c r="C401" s="13">
        <v>1837021.3423900001</v>
      </c>
      <c r="D401" s="13">
        <v>1837021.3423900001</v>
      </c>
      <c r="E401" s="13">
        <v>1837021.3423900001</v>
      </c>
    </row>
    <row r="402" spans="1:5" ht="15" x14ac:dyDescent="0.25">
      <c r="A402" s="21"/>
      <c r="B402" s="36" t="s">
        <v>7</v>
      </c>
      <c r="C402" s="13">
        <v>3052619.8</v>
      </c>
      <c r="D402" s="13">
        <v>2217252.3350600004</v>
      </c>
      <c r="E402" s="13">
        <v>2217252.3350600004</v>
      </c>
    </row>
    <row r="403" spans="1:5" ht="15" x14ac:dyDescent="0.25">
      <c r="A403" s="9"/>
      <c r="B403" s="10" t="s">
        <v>243</v>
      </c>
      <c r="C403" s="11">
        <f>((((((((+C404+C405))))))))</f>
        <v>39566.9</v>
      </c>
      <c r="D403" s="11">
        <f>((((((((+D404+D405))))))))</f>
        <v>39566.919000000002</v>
      </c>
      <c r="E403" s="11">
        <f>((((((((+E404+E405))))))))</f>
        <v>33860.554960000001</v>
      </c>
    </row>
    <row r="404" spans="1:5" ht="15" x14ac:dyDescent="0.25">
      <c r="A404" s="21"/>
      <c r="B404" s="36" t="s">
        <v>6</v>
      </c>
      <c r="C404" s="13">
        <v>39566.9</v>
      </c>
      <c r="D404" s="13">
        <v>39566.919000000002</v>
      </c>
      <c r="E404" s="13">
        <v>33860.554960000001</v>
      </c>
    </row>
    <row r="405" spans="1:5" ht="15" x14ac:dyDescent="0.25">
      <c r="A405" s="21"/>
      <c r="B405" s="36" t="s">
        <v>7</v>
      </c>
      <c r="C405" s="13">
        <v>0</v>
      </c>
      <c r="D405" s="13">
        <v>0</v>
      </c>
      <c r="E405" s="13">
        <v>0</v>
      </c>
    </row>
    <row r="406" spans="1:5" ht="15" x14ac:dyDescent="0.25">
      <c r="A406" s="9"/>
      <c r="B406" s="10" t="s">
        <v>244</v>
      </c>
      <c r="C406" s="11">
        <f>((((((((+C407+C408))))))))</f>
        <v>213113.3</v>
      </c>
      <c r="D406" s="11">
        <f>((((((((+D407+D408))))))))</f>
        <v>213113.26921999999</v>
      </c>
      <c r="E406" s="11">
        <f>((((((((+E407+E408))))))))</f>
        <v>213031.53221999999</v>
      </c>
    </row>
    <row r="407" spans="1:5" ht="15" x14ac:dyDescent="0.25">
      <c r="A407" s="21"/>
      <c r="B407" s="36" t="s">
        <v>6</v>
      </c>
      <c r="C407" s="13">
        <v>12940.9</v>
      </c>
      <c r="D407" s="13">
        <v>12940.855219999999</v>
      </c>
      <c r="E407" s="13">
        <v>12859.118220000002</v>
      </c>
    </row>
    <row r="408" spans="1:5" ht="15" x14ac:dyDescent="0.25">
      <c r="A408" s="21"/>
      <c r="B408" s="36" t="s">
        <v>7</v>
      </c>
      <c r="C408" s="13">
        <v>200172.4</v>
      </c>
      <c r="D408" s="13">
        <v>200172.41399999999</v>
      </c>
      <c r="E408" s="13">
        <v>200172.41399999999</v>
      </c>
    </row>
    <row r="409" spans="1:5" ht="15" x14ac:dyDescent="0.25">
      <c r="A409" s="9"/>
      <c r="B409" s="10" t="s">
        <v>49</v>
      </c>
      <c r="C409" s="11">
        <f>((((((((+C410+C411))))))))</f>
        <v>50325</v>
      </c>
      <c r="D409" s="11">
        <f>((((((((+D410+D411))))))))</f>
        <v>50325</v>
      </c>
      <c r="E409" s="11">
        <f>((((((((+E410+E411))))))))</f>
        <v>39651.391649999998</v>
      </c>
    </row>
    <row r="410" spans="1:5" ht="15" x14ac:dyDescent="0.25">
      <c r="A410" s="21"/>
      <c r="B410" s="36" t="s">
        <v>6</v>
      </c>
      <c r="C410" s="13">
        <v>21248.1</v>
      </c>
      <c r="D410" s="13">
        <v>21248.1</v>
      </c>
      <c r="E410" s="13">
        <v>10574.491649999998</v>
      </c>
    </row>
    <row r="411" spans="1:5" ht="15" x14ac:dyDescent="0.25">
      <c r="A411" s="21"/>
      <c r="B411" s="36" t="s">
        <v>7</v>
      </c>
      <c r="C411" s="13">
        <v>29076.9</v>
      </c>
      <c r="D411" s="13">
        <v>29076.9</v>
      </c>
      <c r="E411" s="13">
        <v>29076.9</v>
      </c>
    </row>
    <row r="412" spans="1:5" ht="15" x14ac:dyDescent="0.25">
      <c r="A412" s="43"/>
      <c r="B412" s="44" t="s">
        <v>50</v>
      </c>
      <c r="C412" s="45">
        <f>((((((((+C413+C414))))))))</f>
        <v>9523.9</v>
      </c>
      <c r="D412" s="45">
        <f>((((((((+D413+D414))))))))</f>
        <v>9523.8940399999992</v>
      </c>
      <c r="E412" s="45">
        <f>((((((((+E413+E414))))))))</f>
        <v>7781.5298199999997</v>
      </c>
    </row>
    <row r="413" spans="1:5" ht="15" x14ac:dyDescent="0.25">
      <c r="A413" s="21"/>
      <c r="B413" s="36" t="s">
        <v>6</v>
      </c>
      <c r="C413" s="13">
        <v>9523.9</v>
      </c>
      <c r="D413" s="13">
        <v>9523.8940399999992</v>
      </c>
      <c r="E413" s="13">
        <v>7781.5298199999997</v>
      </c>
    </row>
    <row r="414" spans="1:5" ht="15" x14ac:dyDescent="0.25">
      <c r="A414" s="21"/>
      <c r="B414" s="36" t="s">
        <v>7</v>
      </c>
      <c r="C414" s="13">
        <v>0</v>
      </c>
      <c r="D414" s="13">
        <v>0</v>
      </c>
      <c r="E414" s="13">
        <v>0</v>
      </c>
    </row>
    <row r="415" spans="1:5" ht="15" x14ac:dyDescent="0.25">
      <c r="A415" s="9"/>
      <c r="B415" s="10" t="s">
        <v>51</v>
      </c>
      <c r="C415" s="11">
        <f>((((((((+C416+C417))))))))</f>
        <v>9111.2999999999993</v>
      </c>
      <c r="D415" s="11">
        <f>((((((((+D416+D417))))))))</f>
        <v>9111.3039600000011</v>
      </c>
      <c r="E415" s="11">
        <f>((((((((+E416+E417))))))))</f>
        <v>8562.6916765517235</v>
      </c>
    </row>
    <row r="416" spans="1:5" ht="15" x14ac:dyDescent="0.25">
      <c r="A416" s="21"/>
      <c r="B416" s="36" t="s">
        <v>6</v>
      </c>
      <c r="C416" s="13">
        <v>9111.2999999999993</v>
      </c>
      <c r="D416" s="13">
        <v>9111.3039600000011</v>
      </c>
      <c r="E416" s="13">
        <v>8562.6916765517235</v>
      </c>
    </row>
    <row r="417" spans="1:5" ht="15" x14ac:dyDescent="0.25">
      <c r="A417" s="21"/>
      <c r="B417" s="36" t="s">
        <v>7</v>
      </c>
      <c r="C417" s="13">
        <v>0</v>
      </c>
      <c r="D417" s="13">
        <v>0</v>
      </c>
      <c r="E417" s="13">
        <v>0</v>
      </c>
    </row>
    <row r="418" spans="1:5" ht="15" x14ac:dyDescent="0.25">
      <c r="A418" s="9"/>
      <c r="B418" s="10" t="s">
        <v>52</v>
      </c>
      <c r="C418" s="11">
        <f>((((((((+C419+C420))))))))</f>
        <v>21326.2</v>
      </c>
      <c r="D418" s="11">
        <f>((((((((+D419+D420))))))))</f>
        <v>21714.851999999999</v>
      </c>
      <c r="E418" s="11">
        <f>((((((((+E419+E420))))))))</f>
        <v>17009.448359999999</v>
      </c>
    </row>
    <row r="419" spans="1:5" ht="15" x14ac:dyDescent="0.25">
      <c r="A419" s="21"/>
      <c r="B419" s="36" t="s">
        <v>6</v>
      </c>
      <c r="C419" s="13">
        <v>21326.2</v>
      </c>
      <c r="D419" s="13">
        <v>21714.851999999999</v>
      </c>
      <c r="E419" s="13">
        <v>17009.448359999999</v>
      </c>
    </row>
    <row r="420" spans="1:5" ht="15" x14ac:dyDescent="0.25">
      <c r="A420" s="21"/>
      <c r="B420" s="36" t="s">
        <v>7</v>
      </c>
      <c r="C420" s="13">
        <v>0</v>
      </c>
      <c r="D420" s="13">
        <v>0</v>
      </c>
      <c r="E420" s="13">
        <v>0</v>
      </c>
    </row>
    <row r="421" spans="1:5" ht="15" x14ac:dyDescent="0.25">
      <c r="A421" s="9"/>
      <c r="B421" s="10" t="s">
        <v>53</v>
      </c>
      <c r="C421" s="11">
        <f>((((((((+C422+C423))))))))</f>
        <v>7500.5</v>
      </c>
      <c r="D421" s="11">
        <f>((((((((+D422+D423))))))))</f>
        <v>7500.5</v>
      </c>
      <c r="E421" s="11">
        <f>((((((((+E422+E423))))))))</f>
        <v>6255.4189500000002</v>
      </c>
    </row>
    <row r="422" spans="1:5" ht="15" x14ac:dyDescent="0.25">
      <c r="A422" s="21"/>
      <c r="B422" s="36" t="s">
        <v>6</v>
      </c>
      <c r="C422" s="13">
        <v>7500.5</v>
      </c>
      <c r="D422" s="13">
        <v>7500.5</v>
      </c>
      <c r="E422" s="13">
        <v>6255.4189500000002</v>
      </c>
    </row>
    <row r="423" spans="1:5" ht="15" x14ac:dyDescent="0.25">
      <c r="A423" s="21"/>
      <c r="B423" s="36" t="s">
        <v>7</v>
      </c>
      <c r="C423" s="13">
        <v>0</v>
      </c>
      <c r="D423" s="13">
        <v>0</v>
      </c>
      <c r="E423" s="13">
        <v>0</v>
      </c>
    </row>
    <row r="424" spans="1:5" ht="15" x14ac:dyDescent="0.25">
      <c r="A424" s="9"/>
      <c r="B424" s="10" t="s">
        <v>54</v>
      </c>
      <c r="C424" s="11">
        <f>((((((((+C425+C426))))))))</f>
        <v>282619.8</v>
      </c>
      <c r="D424" s="11">
        <f>((((((((+D425+D426))))))))</f>
        <v>282619.8</v>
      </c>
      <c r="E424" s="11">
        <f>((((((((+E425+E426))))))))</f>
        <v>244506.42093133682</v>
      </c>
    </row>
    <row r="425" spans="1:5" ht="15" x14ac:dyDescent="0.25">
      <c r="A425" s="21"/>
      <c r="B425" s="36" t="s">
        <v>6</v>
      </c>
      <c r="C425" s="13">
        <v>232447.6</v>
      </c>
      <c r="D425" s="13">
        <v>232447.6</v>
      </c>
      <c r="E425" s="13">
        <v>209700.78159633683</v>
      </c>
    </row>
    <row r="426" spans="1:5" ht="15" x14ac:dyDescent="0.25">
      <c r="A426" s="21"/>
      <c r="B426" s="36" t="s">
        <v>7</v>
      </c>
      <c r="C426" s="13">
        <v>50172.2</v>
      </c>
      <c r="D426" s="13">
        <v>50172.2</v>
      </c>
      <c r="E426" s="13">
        <v>34805.639335</v>
      </c>
    </row>
    <row r="427" spans="1:5" ht="15" x14ac:dyDescent="0.25">
      <c r="A427" s="9"/>
      <c r="B427" s="10" t="s">
        <v>56</v>
      </c>
      <c r="C427" s="11">
        <f>((((((((+C428+C429))))))))</f>
        <v>31370.1</v>
      </c>
      <c r="D427" s="11">
        <f>((((((((+D428+D429))))))))</f>
        <v>31370.133000000002</v>
      </c>
      <c r="E427" s="11">
        <f>((((((((+E428+E429))))))))</f>
        <v>31370.133000000002</v>
      </c>
    </row>
    <row r="428" spans="1:5" ht="15" x14ac:dyDescent="0.25">
      <c r="A428" s="21"/>
      <c r="B428" s="36" t="s">
        <v>6</v>
      </c>
      <c r="C428" s="13">
        <v>31370.1</v>
      </c>
      <c r="D428" s="13">
        <v>31370.133000000002</v>
      </c>
      <c r="E428" s="13">
        <v>31370.133000000002</v>
      </c>
    </row>
    <row r="429" spans="1:5" ht="15" x14ac:dyDescent="0.25">
      <c r="A429" s="21"/>
      <c r="B429" s="36" t="s">
        <v>7</v>
      </c>
      <c r="C429" s="13">
        <v>0</v>
      </c>
      <c r="D429" s="13">
        <v>0</v>
      </c>
      <c r="E429" s="13">
        <v>0</v>
      </c>
    </row>
    <row r="430" spans="1:5" ht="15" x14ac:dyDescent="0.25">
      <c r="A430" s="9"/>
      <c r="B430" s="10" t="s">
        <v>250</v>
      </c>
      <c r="C430" s="11">
        <f>((((((((+C431+C432))))))))</f>
        <v>202605.4</v>
      </c>
      <c r="D430" s="11">
        <f>((((((((+D431+D432))))))))</f>
        <v>202605.4</v>
      </c>
      <c r="E430" s="11">
        <f>((((((((+E431+E432))))))))</f>
        <v>202605.36116999999</v>
      </c>
    </row>
    <row r="431" spans="1:5" ht="15" x14ac:dyDescent="0.25">
      <c r="A431" s="21"/>
      <c r="B431" s="36" t="s">
        <v>6</v>
      </c>
      <c r="C431" s="13">
        <v>80376.7</v>
      </c>
      <c r="D431" s="13">
        <v>80376.7</v>
      </c>
      <c r="E431" s="13">
        <v>80376.7</v>
      </c>
    </row>
    <row r="432" spans="1:5" ht="15" x14ac:dyDescent="0.25">
      <c r="A432" s="21"/>
      <c r="B432" s="36" t="s">
        <v>7</v>
      </c>
      <c r="C432" s="13">
        <v>122228.7</v>
      </c>
      <c r="D432" s="13">
        <v>122228.7</v>
      </c>
      <c r="E432" s="13">
        <v>122228.66116999999</v>
      </c>
    </row>
    <row r="433" spans="1:5" ht="15" x14ac:dyDescent="0.25">
      <c r="A433" s="23" t="s">
        <v>112</v>
      </c>
      <c r="B433" s="7"/>
      <c r="C433" s="8">
        <f>C434+C437+C440+C443</f>
        <v>600920.44142000005</v>
      </c>
      <c r="D433" s="8">
        <f>D434+D437+D440+D443</f>
        <v>359578.84785999998</v>
      </c>
      <c r="E433" s="8">
        <f>E434+E437+E440+E443</f>
        <v>354461.26643000002</v>
      </c>
    </row>
    <row r="434" spans="1:5" ht="15" x14ac:dyDescent="0.25">
      <c r="A434" s="22"/>
      <c r="B434" s="10" t="s">
        <v>11</v>
      </c>
      <c r="C434" s="11">
        <f>((((((((+C435+C436))))))))</f>
        <v>92450.110119999983</v>
      </c>
      <c r="D434" s="11">
        <f>((((((((+D435+D436))))))))</f>
        <v>76050.541620000004</v>
      </c>
      <c r="E434" s="11">
        <f>((((((((+E435+E436))))))))</f>
        <v>76050.541620000004</v>
      </c>
    </row>
    <row r="435" spans="1:5" ht="15" x14ac:dyDescent="0.25">
      <c r="A435" s="21"/>
      <c r="B435" s="36" t="s">
        <v>6</v>
      </c>
      <c r="C435" s="13">
        <v>92450.110119999983</v>
      </c>
      <c r="D435" s="13">
        <v>76050.541620000004</v>
      </c>
      <c r="E435" s="13">
        <v>76050.541620000004</v>
      </c>
    </row>
    <row r="436" spans="1:5" ht="15" x14ac:dyDescent="0.25">
      <c r="A436" s="21"/>
      <c r="B436" s="36" t="s">
        <v>7</v>
      </c>
      <c r="C436" s="13">
        <v>0</v>
      </c>
      <c r="D436" s="13">
        <v>0</v>
      </c>
      <c r="E436" s="13">
        <v>0</v>
      </c>
    </row>
    <row r="437" spans="1:5" ht="15" x14ac:dyDescent="0.25">
      <c r="A437" s="22"/>
      <c r="B437" s="10" t="s">
        <v>113</v>
      </c>
      <c r="C437" s="11">
        <f>((((((((+C438+C439))))))))</f>
        <v>50</v>
      </c>
      <c r="D437" s="11">
        <f>((((((((+D438+D439))))))))</f>
        <v>50</v>
      </c>
      <c r="E437" s="11">
        <f>((((((((+E438+E439))))))))</f>
        <v>33.092550000000003</v>
      </c>
    </row>
    <row r="438" spans="1:5" ht="15" x14ac:dyDescent="0.25">
      <c r="A438" s="21"/>
      <c r="B438" s="36" t="s">
        <v>6</v>
      </c>
      <c r="C438" s="13">
        <v>50</v>
      </c>
      <c r="D438" s="13">
        <v>50</v>
      </c>
      <c r="E438" s="13">
        <v>33.092550000000003</v>
      </c>
    </row>
    <row r="439" spans="1:5" ht="15" x14ac:dyDescent="0.25">
      <c r="A439" s="21"/>
      <c r="B439" s="36" t="s">
        <v>7</v>
      </c>
      <c r="C439" s="13">
        <v>0</v>
      </c>
      <c r="D439" s="13">
        <v>0</v>
      </c>
      <c r="E439" s="13">
        <v>0</v>
      </c>
    </row>
    <row r="440" spans="1:5" ht="15" x14ac:dyDescent="0.25">
      <c r="A440" s="22"/>
      <c r="B440" s="10" t="s">
        <v>114</v>
      </c>
      <c r="C440" s="11">
        <f>((((((((+C441+C442))))))))</f>
        <v>496971.78600000002</v>
      </c>
      <c r="D440" s="11">
        <f>((((((((+D441+D442))))))))</f>
        <v>272029.76094000001</v>
      </c>
      <c r="E440" s="11">
        <f>((((((((+E441+E442))))))))</f>
        <v>272029.76094000001</v>
      </c>
    </row>
    <row r="441" spans="1:5" ht="15" x14ac:dyDescent="0.25">
      <c r="A441" s="21"/>
      <c r="B441" s="36" t="s">
        <v>6</v>
      </c>
      <c r="C441" s="13">
        <v>496971.78600000002</v>
      </c>
      <c r="D441" s="13">
        <v>272029.76094000001</v>
      </c>
      <c r="E441" s="13">
        <v>272029.76094000001</v>
      </c>
    </row>
    <row r="442" spans="1:5" ht="15" x14ac:dyDescent="0.25">
      <c r="A442" s="21"/>
      <c r="B442" s="36" t="s">
        <v>7</v>
      </c>
      <c r="C442" s="13">
        <v>0</v>
      </c>
      <c r="D442" s="13">
        <v>0</v>
      </c>
      <c r="E442" s="13">
        <v>0</v>
      </c>
    </row>
    <row r="443" spans="1:5" ht="15" x14ac:dyDescent="0.25">
      <c r="A443" s="22"/>
      <c r="B443" s="10" t="s">
        <v>230</v>
      </c>
      <c r="C443" s="11">
        <f>((((((((+C444+C445))))))))</f>
        <v>11448.5453</v>
      </c>
      <c r="D443" s="11">
        <f>((((((((+D444+D445))))))))</f>
        <v>11448.5453</v>
      </c>
      <c r="E443" s="11">
        <f>((((((((+E444+E445))))))))</f>
        <v>6347.8713199999993</v>
      </c>
    </row>
    <row r="444" spans="1:5" ht="15" x14ac:dyDescent="0.25">
      <c r="A444" s="21"/>
      <c r="B444" s="36" t="s">
        <v>6</v>
      </c>
      <c r="C444" s="13">
        <v>11448.5453</v>
      </c>
      <c r="D444" s="13">
        <v>11448.5453</v>
      </c>
      <c r="E444" s="13">
        <v>6347.8713199999993</v>
      </c>
    </row>
    <row r="445" spans="1:5" ht="15" x14ac:dyDescent="0.25">
      <c r="A445" s="21"/>
      <c r="B445" s="36" t="s">
        <v>7</v>
      </c>
      <c r="C445" s="13">
        <v>0</v>
      </c>
      <c r="D445" s="13">
        <v>0</v>
      </c>
      <c r="E445" s="13">
        <v>0</v>
      </c>
    </row>
    <row r="446" spans="1:5" ht="15" x14ac:dyDescent="0.25">
      <c r="A446" s="23" t="s">
        <v>115</v>
      </c>
      <c r="B446" s="7"/>
      <c r="C446" s="8">
        <f>((((+C447+C450+C453+C456))))</f>
        <v>186422.2</v>
      </c>
      <c r="D446" s="8">
        <f>((((+D447+D450+D453+D456))))</f>
        <v>139746.14257999999</v>
      </c>
      <c r="E446" s="8">
        <f>((((+E447+E450+E453+E456))))</f>
        <v>134515.32606999998</v>
      </c>
    </row>
    <row r="447" spans="1:5" ht="15" x14ac:dyDescent="0.25">
      <c r="A447" s="22"/>
      <c r="B447" s="10" t="s">
        <v>11</v>
      </c>
      <c r="C447" s="11">
        <f>((((((((+C448+C449))))))))</f>
        <v>108961.4</v>
      </c>
      <c r="D447" s="11">
        <f>((((((((+D448+D449))))))))</f>
        <v>62586.965729999996</v>
      </c>
      <c r="E447" s="11">
        <f>((((((((+E448+E449))))))))</f>
        <v>61781.399729999997</v>
      </c>
    </row>
    <row r="448" spans="1:5" ht="15" x14ac:dyDescent="0.25">
      <c r="A448" s="21"/>
      <c r="B448" s="36" t="s">
        <v>6</v>
      </c>
      <c r="C448" s="18">
        <v>108961.4</v>
      </c>
      <c r="D448" s="18">
        <v>62586.965729999996</v>
      </c>
      <c r="E448" s="18">
        <v>61781.399729999997</v>
      </c>
    </row>
    <row r="449" spans="1:5" ht="15" x14ac:dyDescent="0.25">
      <c r="A449" s="21"/>
      <c r="B449" s="36" t="s">
        <v>7</v>
      </c>
      <c r="C449" s="13">
        <v>0</v>
      </c>
      <c r="D449" s="13">
        <v>0</v>
      </c>
      <c r="E449" s="13">
        <v>0</v>
      </c>
    </row>
    <row r="450" spans="1:5" ht="15" x14ac:dyDescent="0.25">
      <c r="A450" s="22"/>
      <c r="B450" s="10" t="s">
        <v>116</v>
      </c>
      <c r="C450" s="11">
        <f>((((((((+C451+C452))))))))</f>
        <v>3004.7</v>
      </c>
      <c r="D450" s="11">
        <f>((((((((+D451+D452))))))))</f>
        <v>2870.2020000000002</v>
      </c>
      <c r="E450" s="11">
        <f>((((((((+E451+E452))))))))</f>
        <v>2754.1979999999999</v>
      </c>
    </row>
    <row r="451" spans="1:5" ht="15" x14ac:dyDescent="0.25">
      <c r="A451" s="21"/>
      <c r="B451" s="36" t="s">
        <v>6</v>
      </c>
      <c r="C451" s="18">
        <v>3004.7</v>
      </c>
      <c r="D451" s="18">
        <v>2870.2020000000002</v>
      </c>
      <c r="E451" s="18">
        <v>2754.1979999999999</v>
      </c>
    </row>
    <row r="452" spans="1:5" ht="15" x14ac:dyDescent="0.25">
      <c r="A452" s="21"/>
      <c r="B452" s="36" t="s">
        <v>7</v>
      </c>
      <c r="C452" s="13">
        <v>0</v>
      </c>
      <c r="D452" s="13">
        <v>0</v>
      </c>
      <c r="E452" s="13">
        <v>0</v>
      </c>
    </row>
    <row r="453" spans="1:5" ht="15" x14ac:dyDescent="0.25">
      <c r="A453" s="22"/>
      <c r="B453" s="10" t="s">
        <v>117</v>
      </c>
      <c r="C453" s="11">
        <f>((((((((+C454+C455))))))))</f>
        <v>72885.100000000006</v>
      </c>
      <c r="D453" s="11">
        <f>((((((((+D454+D455))))))))</f>
        <v>72885.07484999999</v>
      </c>
      <c r="E453" s="11">
        <f>((((((((+E454+E455))))))))</f>
        <v>68576.328340000007</v>
      </c>
    </row>
    <row r="454" spans="1:5" ht="15" x14ac:dyDescent="0.25">
      <c r="A454" s="21"/>
      <c r="B454" s="36" t="s">
        <v>6</v>
      </c>
      <c r="C454" s="18">
        <v>72885.100000000006</v>
      </c>
      <c r="D454" s="18">
        <v>72885.07484999999</v>
      </c>
      <c r="E454" s="18">
        <v>68576.328340000007</v>
      </c>
    </row>
    <row r="455" spans="1:5" ht="15" x14ac:dyDescent="0.25">
      <c r="A455" s="21"/>
      <c r="B455" s="36" t="s">
        <v>7</v>
      </c>
      <c r="C455" s="13">
        <v>0</v>
      </c>
      <c r="D455" s="13">
        <v>0</v>
      </c>
      <c r="E455" s="13">
        <v>0</v>
      </c>
    </row>
    <row r="456" spans="1:5" ht="15" x14ac:dyDescent="0.25">
      <c r="A456" s="22"/>
      <c r="B456" s="10" t="s">
        <v>118</v>
      </c>
      <c r="C456" s="11">
        <f>((((((((+C457+C458))))))))</f>
        <v>1571</v>
      </c>
      <c r="D456" s="11">
        <f>((((((((+D457+D458))))))))</f>
        <v>1403.9</v>
      </c>
      <c r="E456" s="11">
        <f>((((((((+E457+E458))))))))</f>
        <v>1403.4</v>
      </c>
    </row>
    <row r="457" spans="1:5" ht="15" x14ac:dyDescent="0.25">
      <c r="A457" s="21"/>
      <c r="B457" s="36" t="s">
        <v>6</v>
      </c>
      <c r="C457" s="18">
        <v>1571</v>
      </c>
      <c r="D457" s="18">
        <v>1403.9</v>
      </c>
      <c r="E457" s="18">
        <v>1403.4</v>
      </c>
    </row>
    <row r="458" spans="1:5" ht="15" x14ac:dyDescent="0.25">
      <c r="A458" s="21"/>
      <c r="B458" s="36" t="s">
        <v>7</v>
      </c>
      <c r="C458" s="13">
        <v>0</v>
      </c>
      <c r="D458" s="13">
        <v>0</v>
      </c>
      <c r="E458" s="13">
        <v>0</v>
      </c>
    </row>
    <row r="459" spans="1:5" ht="15" x14ac:dyDescent="0.25">
      <c r="A459" s="23" t="s">
        <v>119</v>
      </c>
      <c r="B459" s="7"/>
      <c r="C459" s="8">
        <f>((((+C460+C463+C466+C469+C472+C475+C478+C481))))</f>
        <v>7747921.7479468007</v>
      </c>
      <c r="D459" s="8">
        <f>((((+D460+D463+D466+D469+D472+D475+D478+D481))))</f>
        <v>7730640.5653968006</v>
      </c>
      <c r="E459" s="8">
        <f>((((+E460+E463+E466+E469+E472+E475+E478+E481))))</f>
        <v>6882576.9283899991</v>
      </c>
    </row>
    <row r="460" spans="1:5" ht="15" x14ac:dyDescent="0.25">
      <c r="A460" s="22"/>
      <c r="B460" s="10" t="s">
        <v>11</v>
      </c>
      <c r="C460" s="11">
        <f>((((((((+C461+C462))))))))</f>
        <v>224395.84962999998</v>
      </c>
      <c r="D460" s="11">
        <f>((((((((+D461+D462))))))))</f>
        <v>210786.60913</v>
      </c>
      <c r="E460" s="11">
        <f>((((((((+E461+E462))))))))</f>
        <v>209335.90388000003</v>
      </c>
    </row>
    <row r="461" spans="1:5" ht="15" x14ac:dyDescent="0.25">
      <c r="A461" s="21"/>
      <c r="B461" s="36" t="s">
        <v>6</v>
      </c>
      <c r="C461" s="18">
        <v>36340.143069999998</v>
      </c>
      <c r="D461" s="18">
        <v>22730.902570000002</v>
      </c>
      <c r="E461" s="18">
        <v>22262.62614</v>
      </c>
    </row>
    <row r="462" spans="1:5" ht="15" x14ac:dyDescent="0.25">
      <c r="A462" s="21"/>
      <c r="B462" s="36" t="s">
        <v>7</v>
      </c>
      <c r="C462" s="13">
        <v>188055.70655999999</v>
      </c>
      <c r="D462" s="13">
        <v>188055.70655999999</v>
      </c>
      <c r="E462" s="13">
        <v>187073.27774000002</v>
      </c>
    </row>
    <row r="463" spans="1:5" ht="15" x14ac:dyDescent="0.25">
      <c r="A463" s="22"/>
      <c r="B463" s="10" t="s">
        <v>120</v>
      </c>
      <c r="C463" s="11">
        <f>((((((((+C464+C465))))))))</f>
        <v>7182456.747750001</v>
      </c>
      <c r="D463" s="11">
        <f>((((((((+D464+D465))))))))</f>
        <v>7182456.747750001</v>
      </c>
      <c r="E463" s="11">
        <f>((((((((+E464+E465))))))))</f>
        <v>6502548.9857000001</v>
      </c>
    </row>
    <row r="464" spans="1:5" ht="15" x14ac:dyDescent="0.25">
      <c r="A464" s="20"/>
      <c r="B464" s="37" t="s">
        <v>6</v>
      </c>
      <c r="C464" s="52">
        <v>3490938.4267500006</v>
      </c>
      <c r="D464" s="52">
        <v>3490938.4267500006</v>
      </c>
      <c r="E464" s="52">
        <v>3490938.4267500006</v>
      </c>
    </row>
    <row r="465" spans="1:5" ht="15" x14ac:dyDescent="0.25">
      <c r="A465" s="21"/>
      <c r="B465" s="36" t="s">
        <v>7</v>
      </c>
      <c r="C465" s="14">
        <v>3691518.321</v>
      </c>
      <c r="D465" s="14">
        <v>3691518.321</v>
      </c>
      <c r="E465" s="14">
        <v>3011610.5589499995</v>
      </c>
    </row>
    <row r="466" spans="1:5" ht="15" x14ac:dyDescent="0.25">
      <c r="A466" s="22"/>
      <c r="B466" s="10" t="s">
        <v>121</v>
      </c>
      <c r="C466" s="11">
        <f>((((((((+C467+C468))))))))</f>
        <v>34447.07</v>
      </c>
      <c r="D466" s="11">
        <f>((((((((+D467+D468))))))))</f>
        <v>34447.07</v>
      </c>
      <c r="E466" s="11">
        <f>((((((((+E467+E468))))))))</f>
        <v>20692.982</v>
      </c>
    </row>
    <row r="467" spans="1:5" ht="15" x14ac:dyDescent="0.25">
      <c r="A467" s="21"/>
      <c r="B467" s="36" t="s">
        <v>6</v>
      </c>
      <c r="C467" s="14">
        <v>34447.07</v>
      </c>
      <c r="D467" s="14">
        <v>34447.07</v>
      </c>
      <c r="E467" s="14">
        <v>20692.982</v>
      </c>
    </row>
    <row r="468" spans="1:5" ht="15" x14ac:dyDescent="0.25">
      <c r="A468" s="21"/>
      <c r="B468" s="36" t="s">
        <v>7</v>
      </c>
      <c r="C468" s="14">
        <v>0</v>
      </c>
      <c r="D468" s="14">
        <v>0</v>
      </c>
      <c r="E468" s="14">
        <v>0</v>
      </c>
    </row>
    <row r="469" spans="1:5" ht="15" x14ac:dyDescent="0.25">
      <c r="A469" s="22"/>
      <c r="B469" s="10" t="s">
        <v>122</v>
      </c>
      <c r="C469" s="11">
        <f>((((((((+C470+C471))))))))</f>
        <v>35766.126346799996</v>
      </c>
      <c r="D469" s="11">
        <f>((((((((+D470+D471))))))))</f>
        <v>35766.126346799996</v>
      </c>
      <c r="E469" s="11">
        <f>((((((((+E470+E471))))))))</f>
        <v>25165.127190000003</v>
      </c>
    </row>
    <row r="470" spans="1:5" ht="15" x14ac:dyDescent="0.25">
      <c r="A470" s="21"/>
      <c r="B470" s="36" t="s">
        <v>6</v>
      </c>
      <c r="C470" s="14">
        <v>35766.126346799996</v>
      </c>
      <c r="D470" s="14">
        <v>35766.126346799996</v>
      </c>
      <c r="E470" s="14">
        <v>25165.127190000003</v>
      </c>
    </row>
    <row r="471" spans="1:5" ht="15" x14ac:dyDescent="0.25">
      <c r="A471" s="21"/>
      <c r="B471" s="36" t="s">
        <v>7</v>
      </c>
      <c r="C471" s="14">
        <v>0</v>
      </c>
      <c r="D471" s="14">
        <v>0</v>
      </c>
      <c r="E471" s="14">
        <v>0</v>
      </c>
    </row>
    <row r="472" spans="1:5" ht="15" x14ac:dyDescent="0.25">
      <c r="A472" s="22"/>
      <c r="B472" s="10" t="s">
        <v>123</v>
      </c>
      <c r="C472" s="11">
        <f>((((((((+C473+C474))))))))</f>
        <v>21239.512999999999</v>
      </c>
      <c r="D472" s="11">
        <f>((((((((+D473+D474))))))))</f>
        <v>21239.512999999999</v>
      </c>
      <c r="E472" s="11">
        <f>((((((((+E473+E474))))))))</f>
        <v>19089.805</v>
      </c>
    </row>
    <row r="473" spans="1:5" ht="15" x14ac:dyDescent="0.25">
      <c r="A473" s="21"/>
      <c r="B473" s="36" t="s">
        <v>6</v>
      </c>
      <c r="C473" s="14">
        <v>21239.512999999999</v>
      </c>
      <c r="D473" s="14">
        <v>21239.512999999999</v>
      </c>
      <c r="E473" s="14">
        <v>19089.805</v>
      </c>
    </row>
    <row r="474" spans="1:5" ht="15" x14ac:dyDescent="0.25">
      <c r="A474" s="21"/>
      <c r="B474" s="36" t="s">
        <v>7</v>
      </c>
      <c r="C474" s="14">
        <v>0</v>
      </c>
      <c r="D474" s="14">
        <v>0</v>
      </c>
      <c r="E474" s="14">
        <v>0</v>
      </c>
    </row>
    <row r="475" spans="1:5" ht="15" x14ac:dyDescent="0.25">
      <c r="A475" s="22"/>
      <c r="B475" s="10" t="s">
        <v>124</v>
      </c>
      <c r="C475" s="11">
        <f>((((((((+C476+C477))))))))</f>
        <v>233571.06651999996</v>
      </c>
      <c r="D475" s="11">
        <f>((((((((+D476+D477))))))))</f>
        <v>233571.06651999996</v>
      </c>
      <c r="E475" s="11">
        <f>((((((((+E476+E477))))))))</f>
        <v>94682.335219999906</v>
      </c>
    </row>
    <row r="476" spans="1:5" ht="15" x14ac:dyDescent="0.25">
      <c r="A476" s="21"/>
      <c r="B476" s="36" t="s">
        <v>6</v>
      </c>
      <c r="C476" s="14">
        <v>233571.06651999996</v>
      </c>
      <c r="D476" s="14">
        <v>233571.06651999996</v>
      </c>
      <c r="E476" s="14">
        <v>94682.335219999906</v>
      </c>
    </row>
    <row r="477" spans="1:5" ht="15" x14ac:dyDescent="0.25">
      <c r="A477" s="21"/>
      <c r="B477" s="36" t="s">
        <v>7</v>
      </c>
      <c r="C477" s="14">
        <v>0</v>
      </c>
      <c r="D477" s="14">
        <v>0</v>
      </c>
      <c r="E477" s="14">
        <v>0</v>
      </c>
    </row>
    <row r="478" spans="1:5" ht="15" x14ac:dyDescent="0.25">
      <c r="A478" s="22"/>
      <c r="B478" s="10" t="s">
        <v>125</v>
      </c>
      <c r="C478" s="11">
        <f>((((((((+C479+C480))))))))</f>
        <v>3366.6505700000002</v>
      </c>
      <c r="D478" s="11">
        <f>((((((((+D479+D480))))))))</f>
        <v>3366.6505700000002</v>
      </c>
      <c r="E478" s="11">
        <f>((((((((+E479+E480))))))))</f>
        <v>3366.6505700000002</v>
      </c>
    </row>
    <row r="479" spans="1:5" ht="15" x14ac:dyDescent="0.25">
      <c r="A479" s="21"/>
      <c r="B479" s="36" t="s">
        <v>6</v>
      </c>
      <c r="C479" s="14">
        <v>3366.6505700000002</v>
      </c>
      <c r="D479" s="14">
        <v>3366.6505700000002</v>
      </c>
      <c r="E479" s="14">
        <v>3366.6505700000002</v>
      </c>
    </row>
    <row r="480" spans="1:5" ht="15" x14ac:dyDescent="0.25">
      <c r="A480" s="21"/>
      <c r="B480" s="36" t="s">
        <v>7</v>
      </c>
      <c r="C480" s="14">
        <v>0</v>
      </c>
      <c r="D480" s="14">
        <v>0</v>
      </c>
      <c r="E480" s="14">
        <v>0</v>
      </c>
    </row>
    <row r="481" spans="1:5" ht="15" x14ac:dyDescent="0.25">
      <c r="A481" s="22"/>
      <c r="B481" s="10" t="s">
        <v>126</v>
      </c>
      <c r="C481" s="11">
        <f>((((((((+C482+C483))))))))</f>
        <v>12678.724130000001</v>
      </c>
      <c r="D481" s="11">
        <f>((((((((+D482+D483))))))))</f>
        <v>9006.7820800000009</v>
      </c>
      <c r="E481" s="11">
        <f>((((((((+E482+E483))))))))</f>
        <v>7695.138829999999</v>
      </c>
    </row>
    <row r="482" spans="1:5" ht="15" x14ac:dyDescent="0.25">
      <c r="A482" s="21"/>
      <c r="B482" s="36" t="s">
        <v>6</v>
      </c>
      <c r="C482" s="14">
        <v>12678.724130000001</v>
      </c>
      <c r="D482" s="14">
        <v>9006.7820800000009</v>
      </c>
      <c r="E482" s="14">
        <v>7695.138829999999</v>
      </c>
    </row>
    <row r="483" spans="1:5" ht="15" x14ac:dyDescent="0.25">
      <c r="A483" s="21"/>
      <c r="B483" s="36" t="s">
        <v>7</v>
      </c>
      <c r="C483" s="14">
        <v>0</v>
      </c>
      <c r="D483" s="14">
        <v>0</v>
      </c>
      <c r="E483" s="14">
        <v>0</v>
      </c>
    </row>
    <row r="484" spans="1:5" ht="15" x14ac:dyDescent="0.25">
      <c r="A484" s="23" t="s">
        <v>127</v>
      </c>
      <c r="B484" s="7"/>
      <c r="C484" s="8">
        <f>(+C485+C488+C491+C494+C497+C500+C503+C506+C509)</f>
        <v>4463589.1902299998</v>
      </c>
      <c r="D484" s="8">
        <f>(+D485+D488+D491+D494+D497+D500+D503+D506+D509)</f>
        <v>4228785.5203200001</v>
      </c>
      <c r="E484" s="8">
        <f>(+E485+E488+E491+E494+E497+E500+E503+E506+E509)</f>
        <v>2895000.8692680001</v>
      </c>
    </row>
    <row r="485" spans="1:5" ht="15" x14ac:dyDescent="0.25">
      <c r="A485" s="22"/>
      <c r="B485" s="10" t="s">
        <v>11</v>
      </c>
      <c r="C485" s="11">
        <f>((((((((+C486+C487))))))))</f>
        <v>41572.586229999994</v>
      </c>
      <c r="D485" s="11">
        <f>((((((((+D486+D487))))))))</f>
        <v>41572.586229999994</v>
      </c>
      <c r="E485" s="11">
        <f>((((((((+E486+E487))))))))</f>
        <v>41572.586229999994</v>
      </c>
    </row>
    <row r="486" spans="1:5" ht="15" x14ac:dyDescent="0.25">
      <c r="A486" s="21"/>
      <c r="B486" s="36" t="s">
        <v>6</v>
      </c>
      <c r="C486" s="13">
        <v>41572.586229999994</v>
      </c>
      <c r="D486" s="13">
        <v>41572.586229999994</v>
      </c>
      <c r="E486" s="13">
        <v>41572.586229999994</v>
      </c>
    </row>
    <row r="487" spans="1:5" ht="15" x14ac:dyDescent="0.25">
      <c r="A487" s="21"/>
      <c r="B487" s="36" t="s">
        <v>7</v>
      </c>
      <c r="C487" s="13">
        <v>0</v>
      </c>
      <c r="D487" s="13">
        <v>0</v>
      </c>
      <c r="E487" s="13">
        <v>0</v>
      </c>
    </row>
    <row r="488" spans="1:5" ht="15" x14ac:dyDescent="0.25">
      <c r="A488" s="22"/>
      <c r="B488" s="10" t="s">
        <v>128</v>
      </c>
      <c r="C488" s="11">
        <f>((((((((+C489+C490))))))))</f>
        <v>55281</v>
      </c>
      <c r="D488" s="11">
        <f>((((((((+D489+D490))))))))</f>
        <v>1234.4220600000001</v>
      </c>
      <c r="E488" s="11">
        <f>((((((((+E489+E490))))))))</f>
        <v>1111.4270899999999</v>
      </c>
    </row>
    <row r="489" spans="1:5" ht="15" x14ac:dyDescent="0.25">
      <c r="A489" s="21"/>
      <c r="B489" s="36" t="s">
        <v>6</v>
      </c>
      <c r="C489" s="14">
        <v>55281</v>
      </c>
      <c r="D489" s="13">
        <v>1234.4220600000001</v>
      </c>
      <c r="E489" s="13">
        <v>1111.4270899999999</v>
      </c>
    </row>
    <row r="490" spans="1:5" ht="15" x14ac:dyDescent="0.25">
      <c r="A490" s="21"/>
      <c r="B490" s="36" t="s">
        <v>7</v>
      </c>
      <c r="C490" s="13">
        <v>0</v>
      </c>
      <c r="D490" s="13">
        <v>0</v>
      </c>
      <c r="E490" s="13">
        <v>0</v>
      </c>
    </row>
    <row r="491" spans="1:5" ht="15" x14ac:dyDescent="0.25">
      <c r="A491" s="22"/>
      <c r="B491" s="10" t="s">
        <v>129</v>
      </c>
      <c r="C491" s="11">
        <f>((((((((+C492+C493))))))))</f>
        <v>55281</v>
      </c>
      <c r="D491" s="11">
        <f>((((((((+D492+D493))))))))</f>
        <v>8123.0231900000008</v>
      </c>
      <c r="E491" s="11">
        <f>((((((((+E492+E493))))))))</f>
        <v>4855.7313679999988</v>
      </c>
    </row>
    <row r="492" spans="1:5" ht="15" x14ac:dyDescent="0.25">
      <c r="A492" s="21"/>
      <c r="B492" s="36" t="s">
        <v>6</v>
      </c>
      <c r="C492" s="13">
        <v>55281</v>
      </c>
      <c r="D492" s="13">
        <v>8123.0231900000008</v>
      </c>
      <c r="E492" s="13">
        <v>4855.7313679999988</v>
      </c>
    </row>
    <row r="493" spans="1:5" ht="15" x14ac:dyDescent="0.25">
      <c r="A493" s="21"/>
      <c r="B493" s="36" t="s">
        <v>7</v>
      </c>
      <c r="C493" s="13">
        <v>0</v>
      </c>
      <c r="D493" s="13">
        <v>0</v>
      </c>
      <c r="E493" s="13">
        <v>0</v>
      </c>
    </row>
    <row r="494" spans="1:5" ht="15" x14ac:dyDescent="0.25">
      <c r="A494" s="22"/>
      <c r="B494" s="10" t="s">
        <v>130</v>
      </c>
      <c r="C494" s="11">
        <f>((((((((+C495+C496))))))))</f>
        <v>823501.6</v>
      </c>
      <c r="D494" s="11">
        <f>((((((((+D495+D496))))))))</f>
        <v>823501.59499000001</v>
      </c>
      <c r="E494" s="11">
        <f>((((((((+E495+E496))))))))</f>
        <v>541490.68648999999</v>
      </c>
    </row>
    <row r="495" spans="1:5" ht="15" x14ac:dyDescent="0.25">
      <c r="A495" s="21"/>
      <c r="B495" s="36" t="s">
        <v>6</v>
      </c>
      <c r="C495" s="13">
        <v>424501.6</v>
      </c>
      <c r="D495" s="13">
        <v>424501.59499000001</v>
      </c>
      <c r="E495" s="13">
        <v>153576.64713</v>
      </c>
    </row>
    <row r="496" spans="1:5" ht="15" x14ac:dyDescent="0.25">
      <c r="A496" s="21"/>
      <c r="B496" s="36" t="s">
        <v>7</v>
      </c>
      <c r="C496" s="13">
        <v>399000</v>
      </c>
      <c r="D496" s="13">
        <v>399000</v>
      </c>
      <c r="E496" s="13">
        <v>387914.03936</v>
      </c>
    </row>
    <row r="497" spans="1:5" ht="15" x14ac:dyDescent="0.25">
      <c r="A497" s="22"/>
      <c r="B497" s="10" t="s">
        <v>131</v>
      </c>
      <c r="C497" s="11">
        <f>((((((((+C498+C499))))))))</f>
        <v>854428.5</v>
      </c>
      <c r="D497" s="11">
        <f>((((((((+D498+D499))))))))</f>
        <v>854428.5</v>
      </c>
      <c r="E497" s="11">
        <f>((((((((+E498+E499))))))))</f>
        <v>167884.03080000001</v>
      </c>
    </row>
    <row r="498" spans="1:5" ht="15" x14ac:dyDescent="0.25">
      <c r="A498" s="21"/>
      <c r="B498" s="36" t="s">
        <v>6</v>
      </c>
      <c r="C498" s="13">
        <v>854428.5</v>
      </c>
      <c r="D498" s="13">
        <v>854428.5</v>
      </c>
      <c r="E498" s="13">
        <v>167884.03080000001</v>
      </c>
    </row>
    <row r="499" spans="1:5" ht="15" x14ac:dyDescent="0.25">
      <c r="A499" s="21"/>
      <c r="B499" s="36" t="s">
        <v>7</v>
      </c>
      <c r="C499" s="13">
        <v>0</v>
      </c>
      <c r="D499" s="13">
        <v>0</v>
      </c>
      <c r="E499" s="13">
        <v>0</v>
      </c>
    </row>
    <row r="500" spans="1:5" ht="15" x14ac:dyDescent="0.25">
      <c r="A500" s="22"/>
      <c r="B500" s="10" t="s">
        <v>132</v>
      </c>
      <c r="C500" s="11">
        <f>((((((((+C501+C502))))))))</f>
        <v>3885.5</v>
      </c>
      <c r="D500" s="11">
        <f>((((((((+D501+D502))))))))</f>
        <v>3885.5</v>
      </c>
      <c r="E500" s="11">
        <f>((((((((+E501+E502))))))))</f>
        <v>3234.05</v>
      </c>
    </row>
    <row r="501" spans="1:5" ht="15" x14ac:dyDescent="0.25">
      <c r="A501" s="21"/>
      <c r="B501" s="36" t="s">
        <v>6</v>
      </c>
      <c r="C501" s="13">
        <v>3885.5</v>
      </c>
      <c r="D501" s="13">
        <v>3885.5</v>
      </c>
      <c r="E501" s="13">
        <v>3234.05</v>
      </c>
    </row>
    <row r="502" spans="1:5" ht="15" x14ac:dyDescent="0.25">
      <c r="A502" s="21"/>
      <c r="B502" s="36" t="s">
        <v>7</v>
      </c>
      <c r="C502" s="13">
        <v>0</v>
      </c>
      <c r="D502" s="13">
        <v>0</v>
      </c>
      <c r="E502" s="13">
        <v>0</v>
      </c>
    </row>
    <row r="503" spans="1:5" ht="15" x14ac:dyDescent="0.25">
      <c r="A503" s="22"/>
      <c r="B503" s="10" t="s">
        <v>133</v>
      </c>
      <c r="C503" s="11">
        <f>((((((((+C504+C505))))))))</f>
        <v>556947.80000000005</v>
      </c>
      <c r="D503" s="11">
        <f>((((((((+D504+D505))))))))</f>
        <v>427212.40500000003</v>
      </c>
      <c r="E503" s="11">
        <f>((((((((+E504+E505))))))))</f>
        <v>401347.50400000002</v>
      </c>
    </row>
    <row r="504" spans="1:5" ht="15" x14ac:dyDescent="0.25">
      <c r="A504" s="21"/>
      <c r="B504" s="36" t="s">
        <v>6</v>
      </c>
      <c r="C504" s="13">
        <v>556947.80000000005</v>
      </c>
      <c r="D504" s="13">
        <v>427212.40500000003</v>
      </c>
      <c r="E504" s="13">
        <v>401347.50400000002</v>
      </c>
    </row>
    <row r="505" spans="1:5" ht="15" x14ac:dyDescent="0.25">
      <c r="A505" s="21"/>
      <c r="B505" s="36" t="s">
        <v>7</v>
      </c>
      <c r="C505" s="13">
        <v>0</v>
      </c>
      <c r="D505" s="13">
        <v>0</v>
      </c>
      <c r="E505" s="13">
        <v>0</v>
      </c>
    </row>
    <row r="506" spans="1:5" ht="15" x14ac:dyDescent="0.25">
      <c r="A506" s="22"/>
      <c r="B506" s="10" t="s">
        <v>134</v>
      </c>
      <c r="C506" s="11">
        <f>((((((((+C507+C508))))))))</f>
        <v>2038094.9040000001</v>
      </c>
      <c r="D506" s="11">
        <f>((((((((+D507+D508))))))))</f>
        <v>2038094.9040000001</v>
      </c>
      <c r="E506" s="11">
        <f>((((((((+E507+E508))))))))</f>
        <v>1702772.2684400002</v>
      </c>
    </row>
    <row r="507" spans="1:5" ht="15" x14ac:dyDescent="0.25">
      <c r="A507" s="21"/>
      <c r="B507" s="36" t="s">
        <v>6</v>
      </c>
      <c r="C507" s="13">
        <v>639607.73800000001</v>
      </c>
      <c r="D507" s="13">
        <v>639607.73800000001</v>
      </c>
      <c r="E507" s="13">
        <v>497986.70999</v>
      </c>
    </row>
    <row r="508" spans="1:5" ht="15" x14ac:dyDescent="0.25">
      <c r="A508" s="21"/>
      <c r="B508" s="36" t="s">
        <v>7</v>
      </c>
      <c r="C508" s="13">
        <v>1398487.166</v>
      </c>
      <c r="D508" s="13">
        <v>1398487.166</v>
      </c>
      <c r="E508" s="13">
        <v>1204785.5584500001</v>
      </c>
    </row>
    <row r="509" spans="1:5" ht="15" x14ac:dyDescent="0.25">
      <c r="A509" s="22"/>
      <c r="B509" s="10" t="s">
        <v>239</v>
      </c>
      <c r="C509" s="11">
        <f>((((((((+C510+C511))))))))</f>
        <v>34596.300000000003</v>
      </c>
      <c r="D509" s="11">
        <f>((((((((+D510+D511))))))))</f>
        <v>30732.584850000003</v>
      </c>
      <c r="E509" s="11">
        <f>((((((((+E510+E511))))))))</f>
        <v>30732.584850000003</v>
      </c>
    </row>
    <row r="510" spans="1:5" ht="15" x14ac:dyDescent="0.25">
      <c r="A510" s="21"/>
      <c r="B510" s="36" t="s">
        <v>6</v>
      </c>
      <c r="C510" s="13">
        <v>34596.300000000003</v>
      </c>
      <c r="D510" s="13">
        <v>30732.584850000003</v>
      </c>
      <c r="E510" s="13">
        <v>30732.584850000003</v>
      </c>
    </row>
    <row r="511" spans="1:5" ht="15" x14ac:dyDescent="0.25">
      <c r="A511" s="21"/>
      <c r="B511" s="36" t="s">
        <v>7</v>
      </c>
      <c r="C511" s="13">
        <v>0</v>
      </c>
      <c r="D511" s="13">
        <v>0</v>
      </c>
      <c r="E511" s="13">
        <v>0</v>
      </c>
    </row>
    <row r="512" spans="1:5" ht="15" x14ac:dyDescent="0.25">
      <c r="A512" s="23" t="s">
        <v>209</v>
      </c>
      <c r="B512" s="7"/>
      <c r="C512" s="8">
        <f>(+C513+C516+C519+C522+C525+C528+C531)</f>
        <v>512315.75247999997</v>
      </c>
      <c r="D512" s="8">
        <f>(+D513+D516+D519+D522+D525+D528+D531)</f>
        <v>508736.44507200003</v>
      </c>
      <c r="E512" s="8">
        <f>(+E513+E516+E519+E522+E525+E528+E531)</f>
        <v>502905.07710200007</v>
      </c>
    </row>
    <row r="513" spans="1:5" ht="15" x14ac:dyDescent="0.25">
      <c r="A513" s="22"/>
      <c r="B513" s="10" t="s">
        <v>11</v>
      </c>
      <c r="C513" s="11">
        <f>((((((((+C514+C515))))))))</f>
        <v>416684.97399999999</v>
      </c>
      <c r="D513" s="11">
        <f>((((((((+D514+D515))))))))</f>
        <v>416165.47</v>
      </c>
      <c r="E513" s="11">
        <f>((((((((+E514+E515))))))))</f>
        <v>413075.565</v>
      </c>
    </row>
    <row r="514" spans="1:5" ht="15" x14ac:dyDescent="0.25">
      <c r="A514" s="21"/>
      <c r="B514" s="36" t="s">
        <v>6</v>
      </c>
      <c r="C514" s="13">
        <v>416684.97399999999</v>
      </c>
      <c r="D514" s="13">
        <v>416165.47</v>
      </c>
      <c r="E514" s="13">
        <v>413075.565</v>
      </c>
    </row>
    <row r="515" spans="1:5" ht="15" x14ac:dyDescent="0.25">
      <c r="A515" s="21"/>
      <c r="B515" s="36" t="s">
        <v>7</v>
      </c>
      <c r="C515" s="13">
        <v>0</v>
      </c>
      <c r="D515" s="13">
        <v>0</v>
      </c>
      <c r="E515" s="13">
        <v>0</v>
      </c>
    </row>
    <row r="516" spans="1:5" ht="15" x14ac:dyDescent="0.25">
      <c r="A516" s="47"/>
      <c r="B516" s="44" t="s">
        <v>135</v>
      </c>
      <c r="C516" s="45">
        <f>((((((((+C517+C518))))))))</f>
        <v>8702.2950000000001</v>
      </c>
      <c r="D516" s="45">
        <f>((((((((+D517+D518))))))))</f>
        <v>8702.2949200000003</v>
      </c>
      <c r="E516" s="45">
        <f>((((((((+E517+E518))))))))</f>
        <v>6681.9295000000002</v>
      </c>
    </row>
    <row r="517" spans="1:5" ht="15" x14ac:dyDescent="0.25">
      <c r="A517" s="21"/>
      <c r="B517" s="36" t="s">
        <v>6</v>
      </c>
      <c r="C517" s="13">
        <v>8702.2950000000001</v>
      </c>
      <c r="D517" s="13">
        <v>8702.2949200000003</v>
      </c>
      <c r="E517" s="13">
        <v>6681.9295000000002</v>
      </c>
    </row>
    <row r="518" spans="1:5" ht="15" x14ac:dyDescent="0.25">
      <c r="A518" s="21"/>
      <c r="B518" s="36" t="s">
        <v>7</v>
      </c>
      <c r="C518" s="13">
        <v>0</v>
      </c>
      <c r="D518" s="13">
        <v>0</v>
      </c>
      <c r="E518" s="13">
        <v>0</v>
      </c>
    </row>
    <row r="519" spans="1:5" ht="15" x14ac:dyDescent="0.25">
      <c r="A519" s="22"/>
      <c r="B519" s="10" t="s">
        <v>136</v>
      </c>
      <c r="C519" s="11">
        <f>((((((((+C520+C521))))))))</f>
        <v>80716.477900000013</v>
      </c>
      <c r="D519" s="11">
        <f>((((((((+D520+D521))))))))</f>
        <v>79314.60123</v>
      </c>
      <c r="E519" s="11">
        <f>((((((((+E520+E521))))))))</f>
        <v>79314.60123</v>
      </c>
    </row>
    <row r="520" spans="1:5" ht="15" x14ac:dyDescent="0.25">
      <c r="A520" s="21"/>
      <c r="B520" s="36" t="s">
        <v>6</v>
      </c>
      <c r="C520" s="13">
        <v>80716.477900000013</v>
      </c>
      <c r="D520" s="13">
        <v>79314.60123</v>
      </c>
      <c r="E520" s="13">
        <v>79314.60123</v>
      </c>
    </row>
    <row r="521" spans="1:5" ht="15" x14ac:dyDescent="0.25">
      <c r="A521" s="21"/>
      <c r="B521" s="36" t="s">
        <v>7</v>
      </c>
      <c r="C521" s="13">
        <v>0</v>
      </c>
      <c r="D521" s="13">
        <v>0</v>
      </c>
      <c r="E521" s="13">
        <v>0</v>
      </c>
    </row>
    <row r="522" spans="1:5" ht="25.5" x14ac:dyDescent="0.25">
      <c r="A522" s="22"/>
      <c r="B522" s="10" t="s">
        <v>139</v>
      </c>
      <c r="C522" s="11">
        <f>((((((((+C523+C524))))))))</f>
        <v>219.499</v>
      </c>
      <c r="D522" s="11">
        <f>((((((((+D523+D524))))))))</f>
        <v>219.499</v>
      </c>
      <c r="E522" s="11">
        <f>((((((((+E523+E524))))))))</f>
        <v>123.69921000000001</v>
      </c>
    </row>
    <row r="523" spans="1:5" ht="15" x14ac:dyDescent="0.25">
      <c r="A523" s="21"/>
      <c r="B523" s="36" t="s">
        <v>6</v>
      </c>
      <c r="C523" s="13">
        <v>219.499</v>
      </c>
      <c r="D523" s="13">
        <v>219.499</v>
      </c>
      <c r="E523" s="13">
        <v>123.69921000000001</v>
      </c>
    </row>
    <row r="524" spans="1:5" ht="15" x14ac:dyDescent="0.25">
      <c r="A524" s="21"/>
      <c r="B524" s="36" t="s">
        <v>7</v>
      </c>
      <c r="C524" s="13">
        <v>0</v>
      </c>
      <c r="D524" s="13">
        <v>0</v>
      </c>
      <c r="E524" s="13">
        <v>0</v>
      </c>
    </row>
    <row r="525" spans="1:5" ht="15" x14ac:dyDescent="0.25">
      <c r="A525" s="22"/>
      <c r="B525" s="10" t="s">
        <v>193</v>
      </c>
      <c r="C525" s="11">
        <f>((((((((+C526+C527))))))))</f>
        <v>2051.3440000000001</v>
      </c>
      <c r="D525" s="11">
        <f>((((((((+D526+D527))))))))</f>
        <v>2051.3440000000001</v>
      </c>
      <c r="E525" s="11">
        <f>((((((((+E526+E527))))))))</f>
        <v>1486.21021</v>
      </c>
    </row>
    <row r="526" spans="1:5" ht="15" x14ac:dyDescent="0.25">
      <c r="A526" s="21"/>
      <c r="B526" s="36" t="s">
        <v>6</v>
      </c>
      <c r="C526" s="13">
        <v>2051.3440000000001</v>
      </c>
      <c r="D526" s="13">
        <v>2051.3440000000001</v>
      </c>
      <c r="E526" s="13">
        <v>1486.21021</v>
      </c>
    </row>
    <row r="527" spans="1:5" ht="15" x14ac:dyDescent="0.25">
      <c r="A527" s="21"/>
      <c r="B527" s="36" t="s">
        <v>7</v>
      </c>
      <c r="C527" s="13">
        <v>0</v>
      </c>
      <c r="D527" s="13">
        <v>0</v>
      </c>
      <c r="E527" s="13">
        <v>0</v>
      </c>
    </row>
    <row r="528" spans="1:5" ht="15" x14ac:dyDescent="0.25">
      <c r="A528" s="22"/>
      <c r="B528" s="10" t="s">
        <v>200</v>
      </c>
      <c r="C528" s="11">
        <f>((((((((+C529+C530))))))))</f>
        <v>607.37800000000004</v>
      </c>
      <c r="D528" s="11">
        <f>((((((((+D529+D530))))))))</f>
        <v>496.30500000000001</v>
      </c>
      <c r="E528" s="11">
        <f>((((((((+E529+E530))))))))</f>
        <v>436.14103</v>
      </c>
    </row>
    <row r="529" spans="1:5" ht="15" x14ac:dyDescent="0.25">
      <c r="A529" s="21"/>
      <c r="B529" s="36" t="s">
        <v>6</v>
      </c>
      <c r="C529" s="13">
        <v>607.37800000000004</v>
      </c>
      <c r="D529" s="13">
        <v>496.30500000000001</v>
      </c>
      <c r="E529" s="13">
        <v>436.14103</v>
      </c>
    </row>
    <row r="530" spans="1:5" ht="15" x14ac:dyDescent="0.25">
      <c r="A530" s="21"/>
      <c r="B530" s="36" t="s">
        <v>7</v>
      </c>
      <c r="C530" s="13">
        <v>0</v>
      </c>
      <c r="D530" s="13">
        <v>0</v>
      </c>
      <c r="E530" s="13">
        <v>0</v>
      </c>
    </row>
    <row r="531" spans="1:5" ht="15" x14ac:dyDescent="0.25">
      <c r="A531" s="22"/>
      <c r="B531" s="10" t="s">
        <v>234</v>
      </c>
      <c r="C531" s="11">
        <f>((((((((+C532+C533))))))))</f>
        <v>3333.78458</v>
      </c>
      <c r="D531" s="11">
        <f>((((((((+D532+D533))))))))</f>
        <v>1786.930922</v>
      </c>
      <c r="E531" s="11">
        <f>((((((((+E532+E533))))))))</f>
        <v>1786.930922</v>
      </c>
    </row>
    <row r="532" spans="1:5" ht="15" x14ac:dyDescent="0.25">
      <c r="A532" s="21"/>
      <c r="B532" s="36" t="s">
        <v>6</v>
      </c>
      <c r="C532" s="13">
        <v>3333.78458</v>
      </c>
      <c r="D532" s="13">
        <v>1786.930922</v>
      </c>
      <c r="E532" s="13">
        <v>1786.930922</v>
      </c>
    </row>
    <row r="533" spans="1:5" ht="15" x14ac:dyDescent="0.25">
      <c r="A533" s="21"/>
      <c r="B533" s="36" t="s">
        <v>7</v>
      </c>
      <c r="C533" s="13">
        <v>0</v>
      </c>
      <c r="D533" s="13">
        <v>0</v>
      </c>
      <c r="E533" s="13">
        <v>0</v>
      </c>
    </row>
    <row r="534" spans="1:5" ht="15" x14ac:dyDescent="0.25">
      <c r="A534" s="23" t="s">
        <v>140</v>
      </c>
      <c r="B534" s="7"/>
      <c r="C534" s="8">
        <f>(+C535+C538+C541)</f>
        <v>55356606.479999997</v>
      </c>
      <c r="D534" s="8">
        <f>(+D535+D538+D541)</f>
        <v>30472412.079999998</v>
      </c>
      <c r="E534" s="8">
        <f>(+E535+E538+E541)</f>
        <v>29062649.449999999</v>
      </c>
    </row>
    <row r="535" spans="1:5" ht="15" x14ac:dyDescent="0.25">
      <c r="A535" s="22"/>
      <c r="B535" s="10" t="s">
        <v>11</v>
      </c>
      <c r="C535" s="11">
        <f>((((((((+C536+C537))))))))</f>
        <v>5245.2969999999996</v>
      </c>
      <c r="D535" s="11">
        <f>((((((((+D536+D537))))))))</f>
        <v>5245.2969999999996</v>
      </c>
      <c r="E535" s="11">
        <f>((((((((+E536+E537))))))))</f>
        <v>5076.1670000000004</v>
      </c>
    </row>
    <row r="536" spans="1:5" ht="15" x14ac:dyDescent="0.25">
      <c r="A536" s="21"/>
      <c r="B536" s="36" t="s">
        <v>6</v>
      </c>
      <c r="C536" s="14">
        <v>5245.2969999999996</v>
      </c>
      <c r="D536" s="14">
        <v>5245.2969999999996</v>
      </c>
      <c r="E536" s="14">
        <v>5076.1670000000004</v>
      </c>
    </row>
    <row r="537" spans="1:5" ht="15" x14ac:dyDescent="0.25">
      <c r="A537" s="21"/>
      <c r="B537" s="36" t="s">
        <v>7</v>
      </c>
      <c r="C537" s="14">
        <v>0</v>
      </c>
      <c r="D537" s="14">
        <v>0</v>
      </c>
      <c r="E537" s="14">
        <v>0</v>
      </c>
    </row>
    <row r="538" spans="1:5" ht="15" x14ac:dyDescent="0.25">
      <c r="A538" s="22"/>
      <c r="B538" s="10" t="s">
        <v>141</v>
      </c>
      <c r="C538" s="11">
        <f>((((((((+C539+C540))))))))</f>
        <v>54879709.899999999</v>
      </c>
      <c r="D538" s="11">
        <f>((((((((+D539+D540))))))))</f>
        <v>29995515.5</v>
      </c>
      <c r="E538" s="11">
        <f>((((((((+E539+E540))))))))</f>
        <v>28585922</v>
      </c>
    </row>
    <row r="539" spans="1:5" ht="15" x14ac:dyDescent="0.25">
      <c r="A539" s="21"/>
      <c r="B539" s="36" t="s">
        <v>6</v>
      </c>
      <c r="C539" s="14">
        <v>215655.6</v>
      </c>
      <c r="D539" s="14">
        <v>203519.5</v>
      </c>
      <c r="E539" s="14">
        <v>201181.3</v>
      </c>
    </row>
    <row r="540" spans="1:5" ht="15" x14ac:dyDescent="0.25">
      <c r="A540" s="21"/>
      <c r="B540" s="36" t="s">
        <v>7</v>
      </c>
      <c r="C540" s="14">
        <v>54664054.299999997</v>
      </c>
      <c r="D540" s="14">
        <v>29791996</v>
      </c>
      <c r="E540" s="14">
        <v>28384740.699999999</v>
      </c>
    </row>
    <row r="541" spans="1:5" ht="15" x14ac:dyDescent="0.25">
      <c r="A541" s="22"/>
      <c r="B541" s="10" t="s">
        <v>237</v>
      </c>
      <c r="C541" s="11">
        <f>((((((((+C542+C543))))))))</f>
        <v>471651.283</v>
      </c>
      <c r="D541" s="11">
        <f>((((((((+D542+D543))))))))</f>
        <v>471651.283</v>
      </c>
      <c r="E541" s="11">
        <f>((((((((+E542+E543))))))))</f>
        <v>471651.283</v>
      </c>
    </row>
    <row r="542" spans="1:5" ht="15" x14ac:dyDescent="0.25">
      <c r="A542" s="21"/>
      <c r="B542" s="36" t="s">
        <v>6</v>
      </c>
      <c r="C542" s="14">
        <v>471651.283</v>
      </c>
      <c r="D542" s="14">
        <v>471651.283</v>
      </c>
      <c r="E542" s="14">
        <v>471651.283</v>
      </c>
    </row>
    <row r="543" spans="1:5" ht="15" x14ac:dyDescent="0.25">
      <c r="A543" s="21"/>
      <c r="B543" s="36" t="s">
        <v>7</v>
      </c>
      <c r="C543" s="14">
        <v>0</v>
      </c>
      <c r="D543" s="14">
        <v>0</v>
      </c>
      <c r="E543" s="14">
        <v>0</v>
      </c>
    </row>
    <row r="544" spans="1:5" ht="15" x14ac:dyDescent="0.25">
      <c r="A544" s="23" t="s">
        <v>142</v>
      </c>
      <c r="B544" s="7"/>
      <c r="C544" s="8">
        <f>(+C545)</f>
        <v>1590275.5000079998</v>
      </c>
      <c r="D544" s="8">
        <f>(+D545)</f>
        <v>1590275.5000079998</v>
      </c>
      <c r="E544" s="8">
        <f>(+E545)</f>
        <v>1086219.4667</v>
      </c>
    </row>
    <row r="545" spans="1:5" ht="15" x14ac:dyDescent="0.25">
      <c r="A545" s="22"/>
      <c r="B545" s="10" t="s">
        <v>11</v>
      </c>
      <c r="C545" s="11">
        <f>((((((((+C546+C547))))))))</f>
        <v>1590275.5000079998</v>
      </c>
      <c r="D545" s="11">
        <f>((((((((+D546+D547))))))))</f>
        <v>1590275.5000079998</v>
      </c>
      <c r="E545" s="11">
        <f>((((((((+E546+E547))))))))</f>
        <v>1086219.4667</v>
      </c>
    </row>
    <row r="546" spans="1:5" ht="15" x14ac:dyDescent="0.25">
      <c r="A546" s="21"/>
      <c r="B546" s="36" t="s">
        <v>6</v>
      </c>
      <c r="C546" s="13">
        <v>1590275.5000079998</v>
      </c>
      <c r="D546" s="13">
        <v>1590275.5000079998</v>
      </c>
      <c r="E546" s="13">
        <v>1086219.4667</v>
      </c>
    </row>
    <row r="547" spans="1:5" ht="15" x14ac:dyDescent="0.25">
      <c r="A547" s="21"/>
      <c r="B547" s="36" t="s">
        <v>7</v>
      </c>
      <c r="C547" s="13">
        <v>0</v>
      </c>
      <c r="D547" s="13">
        <v>0</v>
      </c>
      <c r="E547" s="13">
        <v>0</v>
      </c>
    </row>
    <row r="548" spans="1:5" ht="24" customHeight="1" x14ac:dyDescent="0.25">
      <c r="A548" s="58" t="s">
        <v>143</v>
      </c>
      <c r="B548" s="58"/>
      <c r="C548" s="11">
        <f>(+C549)</f>
        <v>602575.00465799996</v>
      </c>
      <c r="D548" s="11">
        <f>(+D549)</f>
        <v>602575.00465799996</v>
      </c>
      <c r="E548" s="11">
        <f>(+E549)</f>
        <v>492786.59114999988</v>
      </c>
    </row>
    <row r="549" spans="1:5" ht="15" x14ac:dyDescent="0.25">
      <c r="A549" s="22"/>
      <c r="B549" s="10" t="s">
        <v>11</v>
      </c>
      <c r="C549" s="11">
        <f>((((((((+C550+C551))))))))</f>
        <v>602575.00465799996</v>
      </c>
      <c r="D549" s="11">
        <f>((((((((+D550+D551))))))))</f>
        <v>602575.00465799996</v>
      </c>
      <c r="E549" s="11">
        <f>((((((((+E550+E551))))))))</f>
        <v>492786.59114999988</v>
      </c>
    </row>
    <row r="550" spans="1:5" ht="15" customHeight="1" x14ac:dyDescent="0.25">
      <c r="A550" s="21"/>
      <c r="B550" s="36" t="s">
        <v>6</v>
      </c>
      <c r="C550" s="13">
        <v>602575.00465799996</v>
      </c>
      <c r="D550" s="13">
        <v>602575.00465799996</v>
      </c>
      <c r="E550" s="13">
        <v>492786.59114999988</v>
      </c>
    </row>
    <row r="551" spans="1:5" ht="15" x14ac:dyDescent="0.25">
      <c r="A551" s="21"/>
      <c r="B551" s="36" t="s">
        <v>7</v>
      </c>
      <c r="C551" s="13">
        <v>0</v>
      </c>
      <c r="D551" s="13">
        <v>0</v>
      </c>
      <c r="E551" s="13">
        <v>0</v>
      </c>
    </row>
    <row r="552" spans="1:5" ht="15" x14ac:dyDescent="0.25">
      <c r="A552" s="22" t="s">
        <v>144</v>
      </c>
      <c r="B552" s="10"/>
      <c r="C552" s="11">
        <f>((((+C553))))</f>
        <v>35330.546200000004</v>
      </c>
      <c r="D552" s="11">
        <f>((((+D553))))</f>
        <v>35330.546200000004</v>
      </c>
      <c r="E552" s="11">
        <f>((((+E553))))</f>
        <v>32519.884620000001</v>
      </c>
    </row>
    <row r="553" spans="1:5" ht="15" x14ac:dyDescent="0.25">
      <c r="A553" s="22"/>
      <c r="B553" s="10" t="s">
        <v>11</v>
      </c>
      <c r="C553" s="11">
        <f>((((((((+C554+C555))))))))</f>
        <v>35330.546200000004</v>
      </c>
      <c r="D553" s="11">
        <f>((((((((+D554+D555))))))))</f>
        <v>35330.546200000004</v>
      </c>
      <c r="E553" s="11">
        <f>((((((((+E554+E555))))))))</f>
        <v>32519.884620000001</v>
      </c>
    </row>
    <row r="554" spans="1:5" ht="15" x14ac:dyDescent="0.25">
      <c r="A554" s="21"/>
      <c r="B554" s="36" t="s">
        <v>6</v>
      </c>
      <c r="C554" s="13">
        <v>35330.546200000004</v>
      </c>
      <c r="D554" s="13">
        <v>35330.546200000004</v>
      </c>
      <c r="E554" s="13">
        <v>32519.884620000001</v>
      </c>
    </row>
    <row r="555" spans="1:5" ht="15" x14ac:dyDescent="0.25">
      <c r="A555" s="21"/>
      <c r="B555" s="36" t="s">
        <v>7</v>
      </c>
      <c r="C555" s="13">
        <v>0</v>
      </c>
      <c r="D555" s="13">
        <v>0</v>
      </c>
      <c r="E555" s="13">
        <v>0</v>
      </c>
    </row>
    <row r="556" spans="1:5" ht="15" x14ac:dyDescent="0.25">
      <c r="A556" s="23" t="s">
        <v>145</v>
      </c>
      <c r="B556" s="7"/>
      <c r="C556" s="8">
        <f>((((+C557))))</f>
        <v>24721.4</v>
      </c>
      <c r="D556" s="8">
        <f>((((+D557))))</f>
        <v>18754.886429999991</v>
      </c>
      <c r="E556" s="8">
        <f>((((+E557))))</f>
        <v>18754.893709999997</v>
      </c>
    </row>
    <row r="557" spans="1:5" ht="15" x14ac:dyDescent="0.25">
      <c r="A557" s="22"/>
      <c r="B557" s="10" t="s">
        <v>11</v>
      </c>
      <c r="C557" s="11">
        <f>((((((((+C558+C559))))))))</f>
        <v>24721.4</v>
      </c>
      <c r="D557" s="11">
        <f>((((((((+D558+D559))))))))</f>
        <v>18754.886429999991</v>
      </c>
      <c r="E557" s="11">
        <f>((((((((+E558+E559))))))))</f>
        <v>18754.893709999997</v>
      </c>
    </row>
    <row r="558" spans="1:5" ht="15" x14ac:dyDescent="0.25">
      <c r="A558" s="21"/>
      <c r="B558" s="36" t="s">
        <v>6</v>
      </c>
      <c r="C558" s="13">
        <v>24721.4</v>
      </c>
      <c r="D558" s="13">
        <v>18754.886429999991</v>
      </c>
      <c r="E558" s="13">
        <v>18754.893709999997</v>
      </c>
    </row>
    <row r="559" spans="1:5" ht="15" x14ac:dyDescent="0.25">
      <c r="A559" s="21"/>
      <c r="B559" s="36" t="s">
        <v>7</v>
      </c>
      <c r="C559" s="13">
        <v>0</v>
      </c>
      <c r="D559" s="13">
        <v>0</v>
      </c>
      <c r="E559" s="13">
        <v>0</v>
      </c>
    </row>
    <row r="560" spans="1:5" ht="15" x14ac:dyDescent="0.25">
      <c r="A560" s="22" t="s">
        <v>226</v>
      </c>
      <c r="B560" s="10"/>
      <c r="C560" s="11">
        <f>((((+C561))))</f>
        <v>259330.45699999999</v>
      </c>
      <c r="D560" s="11">
        <f>((((+D561))))</f>
        <v>259330.45699999999</v>
      </c>
      <c r="E560" s="11">
        <f>((((+E561))))</f>
        <v>253153.323</v>
      </c>
    </row>
    <row r="561" spans="1:5" ht="15" x14ac:dyDescent="0.25">
      <c r="A561" s="22"/>
      <c r="B561" s="10" t="s">
        <v>11</v>
      </c>
      <c r="C561" s="11">
        <f>((((((((+C562+C563))))))))</f>
        <v>259330.45699999999</v>
      </c>
      <c r="D561" s="11">
        <f>((((((((+D562+D563))))))))</f>
        <v>259330.45699999999</v>
      </c>
      <c r="E561" s="11">
        <f>((((((((+E562+E563))))))))</f>
        <v>253153.323</v>
      </c>
    </row>
    <row r="562" spans="1:5" ht="15" x14ac:dyDescent="0.25">
      <c r="A562" s="21"/>
      <c r="B562" s="36" t="s">
        <v>6</v>
      </c>
      <c r="C562" s="13">
        <v>238781.81599999999</v>
      </c>
      <c r="D562" s="13">
        <v>238781.81599999999</v>
      </c>
      <c r="E562" s="13">
        <v>235398.489</v>
      </c>
    </row>
    <row r="563" spans="1:5" ht="15" x14ac:dyDescent="0.25">
      <c r="A563" s="21"/>
      <c r="B563" s="36" t="s">
        <v>7</v>
      </c>
      <c r="C563" s="13">
        <v>20548.641</v>
      </c>
      <c r="D563" s="13">
        <v>20548.641</v>
      </c>
      <c r="E563" s="13">
        <v>17754.833999999999</v>
      </c>
    </row>
    <row r="564" spans="1:5" ht="15" x14ac:dyDescent="0.25">
      <c r="A564" s="22" t="s">
        <v>146</v>
      </c>
      <c r="B564" s="10"/>
      <c r="C564" s="11">
        <f>((((+C565))))</f>
        <v>107217.77739</v>
      </c>
      <c r="D564" s="11">
        <f>((((+D565))))</f>
        <v>65034.630409999998</v>
      </c>
      <c r="E564" s="11">
        <f>((((+E565))))</f>
        <v>65034.630409999998</v>
      </c>
    </row>
    <row r="565" spans="1:5" ht="15" x14ac:dyDescent="0.25">
      <c r="A565" s="22"/>
      <c r="B565" s="10" t="s">
        <v>11</v>
      </c>
      <c r="C565" s="11">
        <f>((((((((+C566+C567))))))))</f>
        <v>107217.77739</v>
      </c>
      <c r="D565" s="11">
        <f>((((((((+D566+D567))))))))</f>
        <v>65034.630409999998</v>
      </c>
      <c r="E565" s="11">
        <f>((((((((+E566+E567))))))))</f>
        <v>65034.630409999998</v>
      </c>
    </row>
    <row r="566" spans="1:5" ht="15" x14ac:dyDescent="0.25">
      <c r="A566" s="20"/>
      <c r="B566" s="37" t="s">
        <v>6</v>
      </c>
      <c r="C566" s="15">
        <v>107217.77739</v>
      </c>
      <c r="D566" s="15">
        <v>65034.630409999998</v>
      </c>
      <c r="E566" s="15">
        <v>65034.630409999998</v>
      </c>
    </row>
    <row r="567" spans="1:5" ht="15" x14ac:dyDescent="0.25">
      <c r="A567" s="21"/>
      <c r="B567" s="36" t="s">
        <v>7</v>
      </c>
      <c r="C567" s="13">
        <v>0</v>
      </c>
      <c r="D567" s="13">
        <v>0</v>
      </c>
      <c r="E567" s="13">
        <v>0</v>
      </c>
    </row>
    <row r="568" spans="1:5" ht="15" x14ac:dyDescent="0.25">
      <c r="A568" s="22" t="s">
        <v>213</v>
      </c>
      <c r="B568" s="10"/>
      <c r="C568" s="11">
        <f>((((+C569))))</f>
        <v>12493269.430229999</v>
      </c>
      <c r="D568" s="11">
        <f>((((+D569))))</f>
        <v>11716611.363509998</v>
      </c>
      <c r="E568" s="11">
        <f>((((+E569))))</f>
        <v>11702559.967529997</v>
      </c>
    </row>
    <row r="569" spans="1:5" ht="15" x14ac:dyDescent="0.25">
      <c r="A569" s="22"/>
      <c r="B569" s="10" t="s">
        <v>11</v>
      </c>
      <c r="C569" s="11">
        <f>((((((((+C570+C571))))))))</f>
        <v>12493269.430229999</v>
      </c>
      <c r="D569" s="11">
        <f>((((((((+D570+D571))))))))</f>
        <v>11716611.363509998</v>
      </c>
      <c r="E569" s="11">
        <f>((((((((+E570+E571))))))))</f>
        <v>11702559.967529997</v>
      </c>
    </row>
    <row r="570" spans="1:5" ht="15" x14ac:dyDescent="0.25">
      <c r="A570" s="21"/>
      <c r="B570" s="36" t="s">
        <v>6</v>
      </c>
      <c r="C570" s="13">
        <v>12493269.430229999</v>
      </c>
      <c r="D570" s="13">
        <v>11716611.363509998</v>
      </c>
      <c r="E570" s="13">
        <v>11702559.967529997</v>
      </c>
    </row>
    <row r="571" spans="1:5" ht="15" x14ac:dyDescent="0.25">
      <c r="A571" s="21"/>
      <c r="B571" s="36" t="s">
        <v>7</v>
      </c>
      <c r="C571" s="13">
        <v>0</v>
      </c>
      <c r="D571" s="13">
        <v>0</v>
      </c>
      <c r="E571" s="13">
        <v>0</v>
      </c>
    </row>
    <row r="572" spans="1:5" ht="15" x14ac:dyDescent="0.25">
      <c r="A572" s="22" t="s">
        <v>147</v>
      </c>
      <c r="B572" s="10"/>
      <c r="C572" s="11">
        <f>((((+C573))))</f>
        <v>6918.1</v>
      </c>
      <c r="D572" s="11">
        <f>((((+D573))))</f>
        <v>6918.14</v>
      </c>
      <c r="E572" s="11">
        <f>((((+E573))))</f>
        <v>3541.2550000000001</v>
      </c>
    </row>
    <row r="573" spans="1:5" ht="15" x14ac:dyDescent="0.25">
      <c r="A573" s="22"/>
      <c r="B573" s="10" t="s">
        <v>11</v>
      </c>
      <c r="C573" s="11">
        <f>((((((((+C574+C575))))))))</f>
        <v>6918.1</v>
      </c>
      <c r="D573" s="11">
        <f>((((((((+D574+D575))))))))</f>
        <v>6918.14</v>
      </c>
      <c r="E573" s="11">
        <f>((((((((+E574+E575))))))))</f>
        <v>3541.2550000000001</v>
      </c>
    </row>
    <row r="574" spans="1:5" ht="15" x14ac:dyDescent="0.25">
      <c r="A574" s="21"/>
      <c r="B574" s="36" t="s">
        <v>6</v>
      </c>
      <c r="C574" s="13">
        <v>6918.1</v>
      </c>
      <c r="D574" s="13">
        <v>6918.14</v>
      </c>
      <c r="E574" s="13">
        <v>3541.2550000000001</v>
      </c>
    </row>
    <row r="575" spans="1:5" ht="15" x14ac:dyDescent="0.25">
      <c r="A575" s="21"/>
      <c r="B575" s="36" t="s">
        <v>7</v>
      </c>
      <c r="C575" s="13">
        <v>0</v>
      </c>
      <c r="D575" s="13">
        <v>0</v>
      </c>
      <c r="E575" s="13">
        <v>0</v>
      </c>
    </row>
    <row r="576" spans="1:5" ht="15" x14ac:dyDescent="0.25">
      <c r="A576" s="23" t="s">
        <v>148</v>
      </c>
      <c r="B576" s="7"/>
      <c r="C576" s="8">
        <f>(+C577+C580+C583+C586+C589+C592+C595+C598+C601+C604+C607+C610+C613+C616+C619+C622+C625+C628+C631+C634+C637+C640+C643+C646)</f>
        <v>459639.81830278726</v>
      </c>
      <c r="D576" s="8">
        <f>(+D577+D580+D583+D586+D589+D592+D595+D598+D601+D604+D607+D610+D613+D616+D619+D622+D625+D628+D631+D634+D637+D640+D643+D646)</f>
        <v>432141.4287698582</v>
      </c>
      <c r="E576" s="8">
        <f>(+E577+E580+E583+E586+E589+E592+E595+E598+E601+E604+E607+E610+E613+E616+E619+E622+E625+E628+E631+E634+E637+E640+E643+E646)</f>
        <v>380498.36596985807</v>
      </c>
    </row>
    <row r="577" spans="1:5" ht="15" x14ac:dyDescent="0.25">
      <c r="A577" s="22"/>
      <c r="B577" s="10" t="s">
        <v>149</v>
      </c>
      <c r="C577" s="11">
        <f>((((((((+C578+C579))))))))</f>
        <v>648.01611000000003</v>
      </c>
      <c r="D577" s="11">
        <f>((((((((+D578+D579))))))))</f>
        <v>600.88558999999998</v>
      </c>
      <c r="E577" s="11">
        <f>((((((((+E578+E579))))))))</f>
        <v>600.88558999999998</v>
      </c>
    </row>
    <row r="578" spans="1:5" ht="15" x14ac:dyDescent="0.25">
      <c r="A578" s="21"/>
      <c r="B578" s="36" t="s">
        <v>6</v>
      </c>
      <c r="C578" s="13">
        <v>648.01611000000003</v>
      </c>
      <c r="D578" s="13">
        <v>600.88558999999998</v>
      </c>
      <c r="E578" s="13">
        <v>600.88558999999998</v>
      </c>
    </row>
    <row r="579" spans="1:5" ht="15" x14ac:dyDescent="0.25">
      <c r="A579" s="21"/>
      <c r="B579" s="36" t="s">
        <v>7</v>
      </c>
      <c r="C579" s="13">
        <v>0</v>
      </c>
      <c r="D579" s="13">
        <v>0</v>
      </c>
      <c r="E579" s="13">
        <v>0</v>
      </c>
    </row>
    <row r="580" spans="1:5" ht="15" x14ac:dyDescent="0.25">
      <c r="A580" s="22"/>
      <c r="B580" s="10" t="s">
        <v>150</v>
      </c>
      <c r="C580" s="11">
        <f>((((((((+C581+C582))))))))</f>
        <v>38205.902000000002</v>
      </c>
      <c r="D580" s="11">
        <f>((((((((+D581+D582))))))))</f>
        <v>38205.902000000002</v>
      </c>
      <c r="E580" s="11">
        <f>((((((((+E581+E582))))))))</f>
        <v>29125.297999999999</v>
      </c>
    </row>
    <row r="581" spans="1:5" ht="15" x14ac:dyDescent="0.25">
      <c r="A581" s="21"/>
      <c r="B581" s="36" t="s">
        <v>6</v>
      </c>
      <c r="C581" s="13">
        <v>38205.902000000002</v>
      </c>
      <c r="D581" s="13">
        <v>38205.902000000002</v>
      </c>
      <c r="E581" s="13">
        <v>29125.297999999999</v>
      </c>
    </row>
    <row r="582" spans="1:5" ht="15" x14ac:dyDescent="0.25">
      <c r="A582" s="21"/>
      <c r="B582" s="36" t="s">
        <v>7</v>
      </c>
      <c r="C582" s="13">
        <v>0</v>
      </c>
      <c r="D582" s="13">
        <v>0</v>
      </c>
      <c r="E582" s="13">
        <v>0</v>
      </c>
    </row>
    <row r="583" spans="1:5" ht="15" x14ac:dyDescent="0.25">
      <c r="A583" s="22"/>
      <c r="B583" s="10" t="s">
        <v>151</v>
      </c>
      <c r="C583" s="11">
        <f>((((((((+C584+C585))))))))</f>
        <v>5648.6109999999999</v>
      </c>
      <c r="D583" s="11">
        <f>((((((((+D584+D585))))))))</f>
        <v>3579.9459999999999</v>
      </c>
      <c r="E583" s="11">
        <f>((((((((+E584+E585))))))))</f>
        <v>3579.9459999999999</v>
      </c>
    </row>
    <row r="584" spans="1:5" ht="15" x14ac:dyDescent="0.25">
      <c r="A584" s="21"/>
      <c r="B584" s="36" t="s">
        <v>6</v>
      </c>
      <c r="C584" s="13">
        <v>5648.6109999999999</v>
      </c>
      <c r="D584" s="13">
        <v>3579.9459999999999</v>
      </c>
      <c r="E584" s="13">
        <v>3579.9459999999999</v>
      </c>
    </row>
    <row r="585" spans="1:5" ht="15" x14ac:dyDescent="0.25">
      <c r="A585" s="21"/>
      <c r="B585" s="36" t="s">
        <v>7</v>
      </c>
      <c r="C585" s="13">
        <v>0</v>
      </c>
      <c r="D585" s="13">
        <v>0</v>
      </c>
      <c r="E585" s="13">
        <v>0</v>
      </c>
    </row>
    <row r="586" spans="1:5" ht="15" x14ac:dyDescent="0.25">
      <c r="A586" s="22"/>
      <c r="B586" s="10" t="s">
        <v>152</v>
      </c>
      <c r="C586" s="11">
        <f>(+C587+C588)</f>
        <v>4265.4896500000004</v>
      </c>
      <c r="D586" s="11">
        <f>((((((((+D587+D588))))))))</f>
        <v>4265.4896500000004</v>
      </c>
      <c r="E586" s="11">
        <f>((((((((+E587+E588))))))))</f>
        <v>4265.4896500000004</v>
      </c>
    </row>
    <row r="587" spans="1:5" ht="15" x14ac:dyDescent="0.25">
      <c r="A587" s="21"/>
      <c r="B587" s="36" t="s">
        <v>6</v>
      </c>
      <c r="C587" s="13">
        <v>4265.4896500000004</v>
      </c>
      <c r="D587" s="13">
        <v>4265.4896500000004</v>
      </c>
      <c r="E587" s="13">
        <v>4265.4896500000004</v>
      </c>
    </row>
    <row r="588" spans="1:5" ht="15" x14ac:dyDescent="0.25">
      <c r="A588" s="21"/>
      <c r="B588" s="36" t="s">
        <v>7</v>
      </c>
      <c r="C588" s="13">
        <v>0</v>
      </c>
      <c r="D588" s="13">
        <v>0</v>
      </c>
      <c r="E588" s="13">
        <v>0</v>
      </c>
    </row>
    <row r="589" spans="1:5" ht="25.5" x14ac:dyDescent="0.25">
      <c r="A589" s="22"/>
      <c r="B589" s="10" t="s">
        <v>153</v>
      </c>
      <c r="C589" s="11">
        <f>((((((((+C590+C591))))))))</f>
        <v>75953.902891987193</v>
      </c>
      <c r="D589" s="11">
        <f>((((((((+D590+D591))))))))</f>
        <v>67359.555978258068</v>
      </c>
      <c r="E589" s="11">
        <f>((((((((+E590+E591))))))))</f>
        <v>67067.931968258083</v>
      </c>
    </row>
    <row r="590" spans="1:5" ht="15" x14ac:dyDescent="0.25">
      <c r="A590" s="21"/>
      <c r="B590" s="36" t="s">
        <v>6</v>
      </c>
      <c r="C590" s="13">
        <v>75953.902891987193</v>
      </c>
      <c r="D590" s="13">
        <v>67359.555978258068</v>
      </c>
      <c r="E590" s="13">
        <v>67067.931968258083</v>
      </c>
    </row>
    <row r="591" spans="1:5" ht="15" x14ac:dyDescent="0.25">
      <c r="A591" s="21"/>
      <c r="B591" s="36" t="s">
        <v>7</v>
      </c>
      <c r="C591" s="13">
        <v>0</v>
      </c>
      <c r="D591" s="13">
        <v>0</v>
      </c>
      <c r="E591" s="13">
        <v>0</v>
      </c>
    </row>
    <row r="592" spans="1:5" ht="25.5" x14ac:dyDescent="0.25">
      <c r="A592" s="22"/>
      <c r="B592" s="10" t="s">
        <v>154</v>
      </c>
      <c r="C592" s="11">
        <f>((((((((+C593+C594))))))))</f>
        <v>3208.346</v>
      </c>
      <c r="D592" s="11">
        <f>((((((((+D593+D594))))))))</f>
        <v>3208.346</v>
      </c>
      <c r="E592" s="11">
        <f>((((((((+E593+E594))))))))</f>
        <v>3113.5230000000001</v>
      </c>
    </row>
    <row r="593" spans="1:5" ht="15" x14ac:dyDescent="0.25">
      <c r="A593" s="21"/>
      <c r="B593" s="36" t="s">
        <v>6</v>
      </c>
      <c r="C593" s="13">
        <v>3208.346</v>
      </c>
      <c r="D593" s="13">
        <v>3208.346</v>
      </c>
      <c r="E593" s="13">
        <v>3113.5230000000001</v>
      </c>
    </row>
    <row r="594" spans="1:5" ht="15" x14ac:dyDescent="0.25">
      <c r="A594" s="21"/>
      <c r="B594" s="36" t="s">
        <v>7</v>
      </c>
      <c r="C594" s="13">
        <v>0</v>
      </c>
      <c r="D594" s="13">
        <v>0</v>
      </c>
      <c r="E594" s="13">
        <v>0</v>
      </c>
    </row>
    <row r="595" spans="1:5" ht="15" x14ac:dyDescent="0.25">
      <c r="A595" s="22"/>
      <c r="B595" s="10" t="s">
        <v>155</v>
      </c>
      <c r="C595" s="11">
        <f>((((((((+C596+C597))))))))</f>
        <v>36398.300000000003</v>
      </c>
      <c r="D595" s="11">
        <f>((((((((+D596+D597))))))))</f>
        <v>27525.713619999999</v>
      </c>
      <c r="E595" s="11">
        <f>((((((((+E596+E597))))))))</f>
        <v>17107.448620000003</v>
      </c>
    </row>
    <row r="596" spans="1:5" ht="15" x14ac:dyDescent="0.25">
      <c r="A596" s="21"/>
      <c r="B596" s="36" t="s">
        <v>6</v>
      </c>
      <c r="C596" s="13">
        <v>36398.300000000003</v>
      </c>
      <c r="D596" s="13">
        <v>27525.713619999999</v>
      </c>
      <c r="E596" s="13">
        <v>17107.448620000003</v>
      </c>
    </row>
    <row r="597" spans="1:5" ht="15" x14ac:dyDescent="0.25">
      <c r="A597" s="21"/>
      <c r="B597" s="36" t="s">
        <v>7</v>
      </c>
      <c r="C597" s="13">
        <v>0</v>
      </c>
      <c r="D597" s="13">
        <v>0</v>
      </c>
      <c r="E597" s="13">
        <v>0</v>
      </c>
    </row>
    <row r="598" spans="1:5" ht="15" x14ac:dyDescent="0.25">
      <c r="A598" s="22"/>
      <c r="B598" s="10" t="s">
        <v>156</v>
      </c>
      <c r="C598" s="11">
        <f>((((((((+C599+C600))))))))</f>
        <v>7631.4189716000001</v>
      </c>
      <c r="D598" s="11">
        <f>((((((((+D599+D600))))))))</f>
        <v>7631.4189716000001</v>
      </c>
      <c r="E598" s="11">
        <f>((((((((+E599+E600))))))))</f>
        <v>7631.4189516000006</v>
      </c>
    </row>
    <row r="599" spans="1:5" ht="15" x14ac:dyDescent="0.25">
      <c r="A599" s="21"/>
      <c r="B599" s="36" t="s">
        <v>6</v>
      </c>
      <c r="C599" s="13">
        <v>7631.4189716000001</v>
      </c>
      <c r="D599" s="13">
        <v>7631.4189716000001</v>
      </c>
      <c r="E599" s="13">
        <v>7631.4189516000006</v>
      </c>
    </row>
    <row r="600" spans="1:5" ht="15" x14ac:dyDescent="0.25">
      <c r="A600" s="21"/>
      <c r="B600" s="36" t="s">
        <v>7</v>
      </c>
      <c r="C600" s="13">
        <v>0</v>
      </c>
      <c r="D600" s="13">
        <v>0</v>
      </c>
      <c r="E600" s="13">
        <v>0</v>
      </c>
    </row>
    <row r="601" spans="1:5" ht="15" x14ac:dyDescent="0.25">
      <c r="A601" s="22"/>
      <c r="B601" s="10" t="s">
        <v>157</v>
      </c>
      <c r="C601" s="11">
        <f>((((((((+C602+C603))))))))</f>
        <v>9369.8176407999999</v>
      </c>
      <c r="D601" s="11">
        <f>((((((((+D602+D603))))))))</f>
        <v>9369.8176400000011</v>
      </c>
      <c r="E601" s="11">
        <f>((((((((+E602+E603))))))))</f>
        <v>9146.6056900000003</v>
      </c>
    </row>
    <row r="602" spans="1:5" ht="15" x14ac:dyDescent="0.25">
      <c r="A602" s="21"/>
      <c r="B602" s="36" t="s">
        <v>6</v>
      </c>
      <c r="C602" s="13">
        <v>9369.8176407999999</v>
      </c>
      <c r="D602" s="13">
        <v>9369.8176400000011</v>
      </c>
      <c r="E602" s="13">
        <v>9146.6056900000003</v>
      </c>
    </row>
    <row r="603" spans="1:5" ht="15" x14ac:dyDescent="0.25">
      <c r="A603" s="21"/>
      <c r="B603" s="36" t="s">
        <v>7</v>
      </c>
      <c r="C603" s="13">
        <v>0</v>
      </c>
      <c r="D603" s="13">
        <v>0</v>
      </c>
      <c r="E603" s="13">
        <v>0</v>
      </c>
    </row>
    <row r="604" spans="1:5" ht="15" x14ac:dyDescent="0.25">
      <c r="A604" s="22"/>
      <c r="B604" s="10" t="s">
        <v>158</v>
      </c>
      <c r="C604" s="11">
        <f>((((((((+C605+C606))))))))</f>
        <v>2360.3919999999998</v>
      </c>
      <c r="D604" s="11">
        <f>((((((((+D605+D606))))))))</f>
        <v>2360.3919999999998</v>
      </c>
      <c r="E604" s="11">
        <f>((((((((+E605+E606))))))))</f>
        <v>1998.7263700000001</v>
      </c>
    </row>
    <row r="605" spans="1:5" ht="15" x14ac:dyDescent="0.25">
      <c r="A605" s="21"/>
      <c r="B605" s="36" t="s">
        <v>6</v>
      </c>
      <c r="C605" s="13">
        <v>2360.3919999999998</v>
      </c>
      <c r="D605" s="13">
        <v>2360.3919999999998</v>
      </c>
      <c r="E605" s="13">
        <v>1998.7263700000001</v>
      </c>
    </row>
    <row r="606" spans="1:5" ht="15" x14ac:dyDescent="0.25">
      <c r="A606" s="21"/>
      <c r="B606" s="36" t="s">
        <v>7</v>
      </c>
      <c r="C606" s="13">
        <v>0</v>
      </c>
      <c r="D606" s="13">
        <v>0</v>
      </c>
      <c r="E606" s="13">
        <v>0</v>
      </c>
    </row>
    <row r="607" spans="1:5" ht="15" x14ac:dyDescent="0.25">
      <c r="A607" s="22"/>
      <c r="B607" s="10" t="s">
        <v>159</v>
      </c>
      <c r="C607" s="11">
        <f>((((((((+C608+C609))))))))</f>
        <v>41947.240119999995</v>
      </c>
      <c r="D607" s="11">
        <f>((((((((+D608+D609))))))))</f>
        <v>41947.24</v>
      </c>
      <c r="E607" s="11">
        <f>((((((((+E608+E609))))))))</f>
        <v>30293.614710000002</v>
      </c>
    </row>
    <row r="608" spans="1:5" ht="15" x14ac:dyDescent="0.25">
      <c r="A608" s="21"/>
      <c r="B608" s="36" t="s">
        <v>6</v>
      </c>
      <c r="C608" s="13">
        <v>41947.240119999995</v>
      </c>
      <c r="D608" s="13">
        <v>41947.24</v>
      </c>
      <c r="E608" s="13">
        <v>30293.614710000002</v>
      </c>
    </row>
    <row r="609" spans="1:5" ht="15" x14ac:dyDescent="0.25">
      <c r="A609" s="21"/>
      <c r="B609" s="36" t="s">
        <v>7</v>
      </c>
      <c r="C609" s="13">
        <v>0</v>
      </c>
      <c r="D609" s="13">
        <v>0</v>
      </c>
      <c r="E609" s="13">
        <v>0</v>
      </c>
    </row>
    <row r="610" spans="1:5" ht="15" x14ac:dyDescent="0.25">
      <c r="A610" s="22"/>
      <c r="B610" s="10" t="s">
        <v>160</v>
      </c>
      <c r="C610" s="11">
        <f>((((((((+C611+C612))))))))</f>
        <v>2020.56</v>
      </c>
      <c r="D610" s="11">
        <f>((((((((+D611+D612))))))))</f>
        <v>2020.56</v>
      </c>
      <c r="E610" s="11">
        <f>((((((((+E611+E612))))))))</f>
        <v>1795.414</v>
      </c>
    </row>
    <row r="611" spans="1:5" ht="15" x14ac:dyDescent="0.25">
      <c r="A611" s="21"/>
      <c r="B611" s="36" t="s">
        <v>6</v>
      </c>
      <c r="C611" s="13">
        <v>2020.56</v>
      </c>
      <c r="D611" s="13">
        <v>2020.56</v>
      </c>
      <c r="E611" s="13">
        <v>1795.414</v>
      </c>
    </row>
    <row r="612" spans="1:5" ht="15" x14ac:dyDescent="0.25">
      <c r="A612" s="21"/>
      <c r="B612" s="36" t="s">
        <v>7</v>
      </c>
      <c r="C612" s="13">
        <v>0</v>
      </c>
      <c r="D612" s="13">
        <v>0</v>
      </c>
      <c r="E612" s="13">
        <v>0</v>
      </c>
    </row>
    <row r="613" spans="1:5" ht="15" x14ac:dyDescent="0.25">
      <c r="A613" s="22"/>
      <c r="B613" s="10" t="s">
        <v>161</v>
      </c>
      <c r="C613" s="11">
        <f>((((((((+C614+C615))))))))</f>
        <v>2020.9</v>
      </c>
      <c r="D613" s="11">
        <f>((((((((+D614+D615))))))))</f>
        <v>1420.329</v>
      </c>
      <c r="E613" s="11">
        <f>((((((((+E614+E615))))))))</f>
        <v>1420.329</v>
      </c>
    </row>
    <row r="614" spans="1:5" ht="15" x14ac:dyDescent="0.25">
      <c r="A614" s="21"/>
      <c r="B614" s="36" t="s">
        <v>6</v>
      </c>
      <c r="C614" s="13">
        <v>2020.9</v>
      </c>
      <c r="D614" s="13">
        <v>1420.329</v>
      </c>
      <c r="E614" s="13">
        <v>1420.329</v>
      </c>
    </row>
    <row r="615" spans="1:5" ht="15" x14ac:dyDescent="0.25">
      <c r="A615" s="21"/>
      <c r="B615" s="36" t="s">
        <v>7</v>
      </c>
      <c r="C615" s="13">
        <v>0</v>
      </c>
      <c r="D615" s="13">
        <v>0</v>
      </c>
      <c r="E615" s="13">
        <v>0</v>
      </c>
    </row>
    <row r="616" spans="1:5" ht="15" x14ac:dyDescent="0.25">
      <c r="A616" s="47"/>
      <c r="B616" s="44" t="s">
        <v>162</v>
      </c>
      <c r="C616" s="45">
        <f>((((((((+C617+C618))))))))</f>
        <v>6620.8104199999998</v>
      </c>
      <c r="D616" s="45">
        <f>((((((((+D617+D618))))))))</f>
        <v>6620.8104199999998</v>
      </c>
      <c r="E616" s="45">
        <f>((((((((+E617+E618))))))))</f>
        <v>6157.8595600000008</v>
      </c>
    </row>
    <row r="617" spans="1:5" ht="15" x14ac:dyDescent="0.25">
      <c r="A617" s="21"/>
      <c r="B617" s="36" t="s">
        <v>6</v>
      </c>
      <c r="C617" s="13">
        <v>6620.8104199999998</v>
      </c>
      <c r="D617" s="13">
        <v>6620.8104199999998</v>
      </c>
      <c r="E617" s="13">
        <v>6157.8595600000008</v>
      </c>
    </row>
    <row r="618" spans="1:5" ht="15" x14ac:dyDescent="0.25">
      <c r="A618" s="21"/>
      <c r="B618" s="36" t="s">
        <v>7</v>
      </c>
      <c r="C618" s="13">
        <v>0</v>
      </c>
      <c r="D618" s="13">
        <v>0</v>
      </c>
      <c r="E618" s="13">
        <v>0</v>
      </c>
    </row>
    <row r="619" spans="1:5" ht="15" x14ac:dyDescent="0.25">
      <c r="A619" s="22"/>
      <c r="B619" s="10" t="s">
        <v>163</v>
      </c>
      <c r="C619" s="11">
        <f>((((((((+C620+C621))))))))</f>
        <v>14784.751</v>
      </c>
      <c r="D619" s="11">
        <f>((((((((+D620+D621))))))))</f>
        <v>3781.39401</v>
      </c>
      <c r="E619" s="11">
        <f>((((((((+E620+E621))))))))</f>
        <v>3621.4392200000002</v>
      </c>
    </row>
    <row r="620" spans="1:5" ht="15" x14ac:dyDescent="0.25">
      <c r="A620" s="21"/>
      <c r="B620" s="36" t="s">
        <v>6</v>
      </c>
      <c r="C620" s="13">
        <v>14784.751</v>
      </c>
      <c r="D620" s="13">
        <v>3781.39401</v>
      </c>
      <c r="E620" s="13">
        <v>3621.4392200000002</v>
      </c>
    </row>
    <row r="621" spans="1:5" ht="15" x14ac:dyDescent="0.25">
      <c r="A621" s="21"/>
      <c r="B621" s="36" t="s">
        <v>7</v>
      </c>
      <c r="C621" s="13">
        <v>0</v>
      </c>
      <c r="D621" s="13">
        <v>0</v>
      </c>
      <c r="E621" s="13">
        <v>0</v>
      </c>
    </row>
    <row r="622" spans="1:5" ht="15" x14ac:dyDescent="0.25">
      <c r="A622" s="22"/>
      <c r="B622" s="10" t="s">
        <v>164</v>
      </c>
      <c r="C622" s="11">
        <f>((((((((+C623+C624))))))))</f>
        <v>6873.9346199999991</v>
      </c>
      <c r="D622" s="11">
        <f>((((((((+D623+D624))))))))</f>
        <v>6589.829700000002</v>
      </c>
      <c r="E622" s="11">
        <f>((((((((+E623+E624))))))))</f>
        <v>4957.528659999999</v>
      </c>
    </row>
    <row r="623" spans="1:5" ht="15" x14ac:dyDescent="0.25">
      <c r="A623" s="21"/>
      <c r="B623" s="36" t="s">
        <v>6</v>
      </c>
      <c r="C623" s="13">
        <v>6873.9346199999991</v>
      </c>
      <c r="D623" s="13">
        <v>6589.829700000002</v>
      </c>
      <c r="E623" s="13">
        <v>4957.528659999999</v>
      </c>
    </row>
    <row r="624" spans="1:5" ht="15" x14ac:dyDescent="0.25">
      <c r="A624" s="21"/>
      <c r="B624" s="36" t="s">
        <v>7</v>
      </c>
      <c r="C624" s="13">
        <v>0</v>
      </c>
      <c r="D624" s="13">
        <v>0</v>
      </c>
      <c r="E624" s="13">
        <v>0</v>
      </c>
    </row>
    <row r="625" spans="1:5" ht="15" x14ac:dyDescent="0.25">
      <c r="A625" s="22"/>
      <c r="B625" s="10" t="s">
        <v>165</v>
      </c>
      <c r="C625" s="11">
        <f>((((((((+C626+C627))))))))</f>
        <v>4287.97145</v>
      </c>
      <c r="D625" s="11">
        <f>((((((((+D626+D627))))))))</f>
        <v>4287.97145</v>
      </c>
      <c r="E625" s="11">
        <f>((((((((+E626+E627))))))))</f>
        <v>4287.97145</v>
      </c>
    </row>
    <row r="626" spans="1:5" ht="15" x14ac:dyDescent="0.25">
      <c r="A626" s="21"/>
      <c r="B626" s="36" t="s">
        <v>6</v>
      </c>
      <c r="C626" s="13">
        <v>4287.97145</v>
      </c>
      <c r="D626" s="13">
        <v>4287.97145</v>
      </c>
      <c r="E626" s="13">
        <v>4287.97145</v>
      </c>
    </row>
    <row r="627" spans="1:5" ht="15" x14ac:dyDescent="0.25">
      <c r="A627" s="21"/>
      <c r="B627" s="36" t="s">
        <v>7</v>
      </c>
      <c r="C627" s="13">
        <v>0</v>
      </c>
      <c r="D627" s="13">
        <v>0</v>
      </c>
      <c r="E627" s="13">
        <v>0</v>
      </c>
    </row>
    <row r="628" spans="1:5" ht="15" x14ac:dyDescent="0.25">
      <c r="A628" s="22"/>
      <c r="B628" s="10" t="s">
        <v>166</v>
      </c>
      <c r="C628" s="11">
        <f>((((((((+C629+C630))))))))</f>
        <v>160310.96902000002</v>
      </c>
      <c r="D628" s="11">
        <f>((((((((+D629+D630))))))))</f>
        <v>160310.96902000002</v>
      </c>
      <c r="E628" s="11">
        <f>((((((((+E629+E630))))))))</f>
        <v>149733.35532999999</v>
      </c>
    </row>
    <row r="629" spans="1:5" ht="15" x14ac:dyDescent="0.25">
      <c r="A629" s="21"/>
      <c r="B629" s="36" t="s">
        <v>6</v>
      </c>
      <c r="C629" s="13">
        <v>160310.96902000002</v>
      </c>
      <c r="D629" s="13">
        <v>160310.96902000002</v>
      </c>
      <c r="E629" s="13">
        <v>149733.35532999999</v>
      </c>
    </row>
    <row r="630" spans="1:5" ht="15" x14ac:dyDescent="0.25">
      <c r="A630" s="21"/>
      <c r="B630" s="36" t="s">
        <v>7</v>
      </c>
      <c r="C630" s="13">
        <v>0</v>
      </c>
      <c r="D630" s="13">
        <v>0</v>
      </c>
      <c r="E630" s="13">
        <v>0</v>
      </c>
    </row>
    <row r="631" spans="1:5" ht="25.5" x14ac:dyDescent="0.25">
      <c r="A631" s="22"/>
      <c r="B631" s="10" t="s">
        <v>167</v>
      </c>
      <c r="C631" s="11">
        <f>((((((((+C632+C633))))))))</f>
        <v>6351.3779999999997</v>
      </c>
      <c r="D631" s="11">
        <f>((((((((+D632+D633))))))))</f>
        <v>6351.3779999999997</v>
      </c>
      <c r="E631" s="11">
        <f>((((((((+E632+E633))))))))</f>
        <v>6351.3779999999997</v>
      </c>
    </row>
    <row r="632" spans="1:5" ht="15" x14ac:dyDescent="0.25">
      <c r="A632" s="21"/>
      <c r="B632" s="36" t="s">
        <v>6</v>
      </c>
      <c r="C632" s="13">
        <v>6351.3779999999997</v>
      </c>
      <c r="D632" s="13">
        <v>6351.3779999999997</v>
      </c>
      <c r="E632" s="13">
        <v>6351.3779999999997</v>
      </c>
    </row>
    <row r="633" spans="1:5" ht="15" x14ac:dyDescent="0.25">
      <c r="A633" s="21"/>
      <c r="B633" s="36" t="s">
        <v>7</v>
      </c>
      <c r="C633" s="13">
        <v>0</v>
      </c>
      <c r="D633" s="13">
        <v>0</v>
      </c>
      <c r="E633" s="13">
        <v>0</v>
      </c>
    </row>
    <row r="634" spans="1:5" ht="25.5" x14ac:dyDescent="0.25">
      <c r="A634" s="22"/>
      <c r="B634" s="10" t="s">
        <v>199</v>
      </c>
      <c r="C634" s="11">
        <f>((((((((+C635+C636))))))))</f>
        <v>892.31988999999999</v>
      </c>
      <c r="D634" s="11">
        <f>(((+D635+D636)))</f>
        <v>737.78655000000003</v>
      </c>
      <c r="E634" s="11">
        <f>((((((((+E635+E636))))))))</f>
        <v>686.67416000000003</v>
      </c>
    </row>
    <row r="635" spans="1:5" ht="15" x14ac:dyDescent="0.25">
      <c r="A635" s="21"/>
      <c r="B635" s="36" t="s">
        <v>6</v>
      </c>
      <c r="C635" s="13">
        <v>892.31988999999999</v>
      </c>
      <c r="D635" s="13">
        <v>737.78655000000003</v>
      </c>
      <c r="E635" s="13">
        <v>686.67416000000003</v>
      </c>
    </row>
    <row r="636" spans="1:5" ht="15" x14ac:dyDescent="0.25">
      <c r="A636" s="21"/>
      <c r="B636" s="36" t="s">
        <v>7</v>
      </c>
      <c r="C636" s="13">
        <v>0</v>
      </c>
      <c r="D636" s="13">
        <v>0</v>
      </c>
      <c r="E636" s="13">
        <v>0</v>
      </c>
    </row>
    <row r="637" spans="1:5" ht="14.25" customHeight="1" x14ac:dyDescent="0.25">
      <c r="A637" s="22"/>
      <c r="B637" s="10" t="s">
        <v>214</v>
      </c>
      <c r="C637" s="11">
        <f>((((((((+C638+C639))))))))</f>
        <v>2126.3289599999998</v>
      </c>
      <c r="D637" s="11">
        <f>(((+D638+D639)))</f>
        <v>2126.3289599999998</v>
      </c>
      <c r="E637" s="11">
        <f>((((((((+E638+E639))))))))</f>
        <v>1709.2583499999998</v>
      </c>
    </row>
    <row r="638" spans="1:5" ht="15" x14ac:dyDescent="0.25">
      <c r="A638" s="21"/>
      <c r="B638" s="36" t="s">
        <v>6</v>
      </c>
      <c r="C638" s="13">
        <v>2126.3289599999998</v>
      </c>
      <c r="D638" s="35">
        <v>2126.3289599999998</v>
      </c>
      <c r="E638" s="13">
        <v>1709.2583499999998</v>
      </c>
    </row>
    <row r="639" spans="1:5" ht="15" x14ac:dyDescent="0.25">
      <c r="A639" s="21"/>
      <c r="B639" s="36" t="s">
        <v>7</v>
      </c>
      <c r="C639" s="13">
        <v>0</v>
      </c>
      <c r="D639" s="13">
        <v>0</v>
      </c>
      <c r="E639" s="13">
        <v>0</v>
      </c>
    </row>
    <row r="640" spans="1:5" ht="13.5" customHeight="1" x14ac:dyDescent="0.25">
      <c r="A640" s="22"/>
      <c r="B640" s="10" t="s">
        <v>227</v>
      </c>
      <c r="C640" s="11">
        <f>((((((((+C641+C642))))))))</f>
        <v>1657.2611259999999</v>
      </c>
      <c r="D640" s="11">
        <f>(((+D641+D642)))</f>
        <v>1442.0855799999999</v>
      </c>
      <c r="E640" s="11">
        <f>((((((((+E641+E642))))))))</f>
        <v>1442.0855799999999</v>
      </c>
    </row>
    <row r="641" spans="1:5" ht="15" x14ac:dyDescent="0.25">
      <c r="A641" s="21"/>
      <c r="B641" s="36" t="s">
        <v>6</v>
      </c>
      <c r="C641" s="13">
        <v>1657.2611259999999</v>
      </c>
      <c r="D641" s="35">
        <v>1442.0855799999999</v>
      </c>
      <c r="E641" s="13">
        <v>1442.0855799999999</v>
      </c>
    </row>
    <row r="642" spans="1:5" ht="15" x14ac:dyDescent="0.25">
      <c r="A642" s="21"/>
      <c r="B642" s="36" t="s">
        <v>7</v>
      </c>
      <c r="C642" s="13">
        <v>0</v>
      </c>
      <c r="D642" s="13">
        <v>0</v>
      </c>
      <c r="E642" s="13">
        <v>0</v>
      </c>
    </row>
    <row r="643" spans="1:5" ht="13.5" customHeight="1" x14ac:dyDescent="0.25">
      <c r="A643" s="22"/>
      <c r="B643" s="10" t="s">
        <v>240</v>
      </c>
      <c r="C643" s="11">
        <f>((((((((+C644+C645))))))))</f>
        <v>9356.9853599999988</v>
      </c>
      <c r="D643" s="11">
        <f>(((+D644+D645)))</f>
        <v>14148.841729999998</v>
      </c>
      <c r="E643" s="11">
        <f>((((((((+E644+E645))))))))</f>
        <v>9356.9853599999988</v>
      </c>
    </row>
    <row r="644" spans="1:5" ht="15" x14ac:dyDescent="0.25">
      <c r="A644" s="21"/>
      <c r="B644" s="36" t="s">
        <v>6</v>
      </c>
      <c r="C644" s="13">
        <v>9356.9853599999988</v>
      </c>
      <c r="D644" s="35">
        <v>14148.841729999998</v>
      </c>
      <c r="E644" s="13">
        <v>9356.9853599999988</v>
      </c>
    </row>
    <row r="645" spans="1:5" ht="15" x14ac:dyDescent="0.25">
      <c r="A645" s="21"/>
      <c r="B645" s="36" t="s">
        <v>7</v>
      </c>
      <c r="C645" s="13">
        <v>0</v>
      </c>
      <c r="D645" s="13">
        <v>0</v>
      </c>
      <c r="E645" s="13">
        <v>0</v>
      </c>
    </row>
    <row r="646" spans="1:5" ht="13.5" customHeight="1" x14ac:dyDescent="0.25">
      <c r="A646" s="22"/>
      <c r="B646" s="10" t="s">
        <v>242</v>
      </c>
      <c r="C646" s="11">
        <f>((((((((+C647+C648))))))))</f>
        <v>16698.212072400001</v>
      </c>
      <c r="D646" s="11">
        <f>(((+D647+D648)))</f>
        <v>16248.436900000001</v>
      </c>
      <c r="E646" s="11">
        <f>((((((((+E647+E648))))))))</f>
        <v>15047.19875</v>
      </c>
    </row>
    <row r="647" spans="1:5" ht="15" x14ac:dyDescent="0.25">
      <c r="A647" s="21"/>
      <c r="B647" s="36" t="s">
        <v>6</v>
      </c>
      <c r="C647" s="13">
        <v>16698.212072400001</v>
      </c>
      <c r="D647" s="35">
        <v>16248.436900000001</v>
      </c>
      <c r="E647" s="13">
        <v>15047.19875</v>
      </c>
    </row>
    <row r="648" spans="1:5" ht="15" x14ac:dyDescent="0.25">
      <c r="A648" s="21"/>
      <c r="B648" s="36" t="s">
        <v>7</v>
      </c>
      <c r="C648" s="13">
        <v>0</v>
      </c>
      <c r="D648" s="13">
        <v>0</v>
      </c>
      <c r="E648" s="13">
        <v>0</v>
      </c>
    </row>
    <row r="649" spans="1:5" ht="15" x14ac:dyDescent="0.25">
      <c r="A649" s="22" t="s">
        <v>168</v>
      </c>
      <c r="B649" s="10"/>
      <c r="C649" s="11">
        <f>((((+C650))))</f>
        <v>95289.316640000005</v>
      </c>
      <c r="D649" s="11">
        <f>((((+D650))))</f>
        <v>95289.317139999999</v>
      </c>
      <c r="E649" s="11">
        <f>((((+E650))))</f>
        <v>87030.077269999994</v>
      </c>
    </row>
    <row r="650" spans="1:5" ht="15" x14ac:dyDescent="0.25">
      <c r="A650" s="22"/>
      <c r="B650" s="10" t="s">
        <v>11</v>
      </c>
      <c r="C650" s="11">
        <f>((((((((+C651+C652))))))))</f>
        <v>95289.316640000005</v>
      </c>
      <c r="D650" s="11">
        <f>((((((((+D651+D652))))))))</f>
        <v>95289.317139999999</v>
      </c>
      <c r="E650" s="11">
        <f>((((((((+E651+E652))))))))</f>
        <v>87030.077269999994</v>
      </c>
    </row>
    <row r="651" spans="1:5" ht="15" x14ac:dyDescent="0.25">
      <c r="A651" s="21"/>
      <c r="B651" s="36" t="s">
        <v>6</v>
      </c>
      <c r="C651" s="13">
        <v>95289.316640000005</v>
      </c>
      <c r="D651" s="13">
        <v>95289.317139999999</v>
      </c>
      <c r="E651" s="13">
        <v>87030.077269999994</v>
      </c>
    </row>
    <row r="652" spans="1:5" ht="15" x14ac:dyDescent="0.25">
      <c r="A652" s="21"/>
      <c r="B652" s="36" t="s">
        <v>7</v>
      </c>
      <c r="C652" s="13">
        <v>0</v>
      </c>
      <c r="D652" s="13">
        <v>0</v>
      </c>
      <c r="E652" s="13">
        <v>0</v>
      </c>
    </row>
    <row r="653" spans="1:5" ht="15" x14ac:dyDescent="0.25">
      <c r="A653" s="23" t="s">
        <v>169</v>
      </c>
      <c r="B653" s="7"/>
      <c r="C653" s="8">
        <f>((((+C654))))</f>
        <v>434722.1588620001</v>
      </c>
      <c r="D653" s="8">
        <f>((((+D654))))</f>
        <v>332295.90698999999</v>
      </c>
      <c r="E653" s="8">
        <f>((((+E654))))</f>
        <v>332295.90698999999</v>
      </c>
    </row>
    <row r="654" spans="1:5" ht="15" x14ac:dyDescent="0.25">
      <c r="A654" s="22"/>
      <c r="B654" s="10" t="s">
        <v>11</v>
      </c>
      <c r="C654" s="11">
        <f>((((((((+C655+C656))))))))</f>
        <v>434722.1588620001</v>
      </c>
      <c r="D654" s="11">
        <f>((((((((+D655+D656))))))))</f>
        <v>332295.90698999999</v>
      </c>
      <c r="E654" s="11">
        <f>((((((((+E655+E656))))))))</f>
        <v>332295.90698999999</v>
      </c>
    </row>
    <row r="655" spans="1:5" ht="15" x14ac:dyDescent="0.25">
      <c r="A655" s="21"/>
      <c r="B655" s="36" t="s">
        <v>6</v>
      </c>
      <c r="C655" s="13">
        <v>434722.1588620001</v>
      </c>
      <c r="D655" s="13">
        <v>332295.90698999999</v>
      </c>
      <c r="E655" s="13">
        <v>332295.90698999999</v>
      </c>
    </row>
    <row r="656" spans="1:5" ht="15" x14ac:dyDescent="0.25">
      <c r="A656" s="21"/>
      <c r="B656" s="36" t="s">
        <v>7</v>
      </c>
      <c r="C656" s="13">
        <v>0</v>
      </c>
      <c r="D656" s="13">
        <v>0</v>
      </c>
      <c r="E656" s="13">
        <v>0</v>
      </c>
    </row>
    <row r="657" spans="1:5" ht="22.5" customHeight="1" x14ac:dyDescent="0.25">
      <c r="A657" s="59" t="s">
        <v>170</v>
      </c>
      <c r="B657" s="59"/>
      <c r="C657" s="8">
        <f>((((+C658))))</f>
        <v>75449.681360000002</v>
      </c>
      <c r="D657" s="8">
        <f>((((+D658))))</f>
        <v>75449.681360000002</v>
      </c>
      <c r="E657" s="8">
        <f>((((+E658))))</f>
        <v>75449.681360000002</v>
      </c>
    </row>
    <row r="658" spans="1:5" ht="15" x14ac:dyDescent="0.25">
      <c r="A658" s="22"/>
      <c r="B658" s="10" t="s">
        <v>11</v>
      </c>
      <c r="C658" s="11">
        <f>((((((((+C659+C660))))))))</f>
        <v>75449.681360000002</v>
      </c>
      <c r="D658" s="11">
        <f>((((((((+D659+D660))))))))</f>
        <v>75449.681360000002</v>
      </c>
      <c r="E658" s="11">
        <f>((((((((+E659+E660))))))))</f>
        <v>75449.681360000002</v>
      </c>
    </row>
    <row r="659" spans="1:5" ht="15" x14ac:dyDescent="0.25">
      <c r="A659" s="21"/>
      <c r="B659" s="36" t="s">
        <v>6</v>
      </c>
      <c r="C659" s="13">
        <v>25117.781079999997</v>
      </c>
      <c r="D659" s="13">
        <v>25117.781079999997</v>
      </c>
      <c r="E659" s="13">
        <v>25117.781079999997</v>
      </c>
    </row>
    <row r="660" spans="1:5" ht="15" x14ac:dyDescent="0.25">
      <c r="A660" s="21"/>
      <c r="B660" s="36" t="s">
        <v>7</v>
      </c>
      <c r="C660" s="13">
        <v>50331.900280000002</v>
      </c>
      <c r="D660" s="13">
        <v>50331.900280000002</v>
      </c>
      <c r="E660" s="13">
        <v>50331.900280000002</v>
      </c>
    </row>
    <row r="661" spans="1:5" ht="15" x14ac:dyDescent="0.25">
      <c r="A661" s="23" t="s">
        <v>171</v>
      </c>
      <c r="B661" s="7"/>
      <c r="C661" s="8">
        <f>((((+C662))))</f>
        <v>21046</v>
      </c>
      <c r="D661" s="8">
        <f>((((+D662))))</f>
        <v>21332.118999999999</v>
      </c>
      <c r="E661" s="8">
        <f>((((+E662))))</f>
        <v>20307.262999999999</v>
      </c>
    </row>
    <row r="662" spans="1:5" ht="15" x14ac:dyDescent="0.25">
      <c r="A662" s="22"/>
      <c r="B662" s="10" t="s">
        <v>11</v>
      </c>
      <c r="C662" s="11">
        <f>((((((((+C663+C664))))))))</f>
        <v>21046</v>
      </c>
      <c r="D662" s="11">
        <f>((((((((+D663+D664))))))))</f>
        <v>21332.118999999999</v>
      </c>
      <c r="E662" s="11">
        <f>((((((((+E663+E664))))))))</f>
        <v>20307.262999999999</v>
      </c>
    </row>
    <row r="663" spans="1:5" ht="15" x14ac:dyDescent="0.25">
      <c r="A663" s="21"/>
      <c r="B663" s="36" t="s">
        <v>6</v>
      </c>
      <c r="C663" s="13">
        <v>21046</v>
      </c>
      <c r="D663" s="13">
        <v>21332.118999999999</v>
      </c>
      <c r="E663" s="13">
        <v>20307.262999999999</v>
      </c>
    </row>
    <row r="664" spans="1:5" ht="15" x14ac:dyDescent="0.25">
      <c r="A664" s="21"/>
      <c r="B664" s="36" t="s">
        <v>7</v>
      </c>
      <c r="C664" s="13">
        <v>0</v>
      </c>
      <c r="D664" s="13">
        <v>0</v>
      </c>
      <c r="E664" s="13">
        <v>0</v>
      </c>
    </row>
    <row r="665" spans="1:5" ht="15" x14ac:dyDescent="0.25">
      <c r="A665" s="23" t="s">
        <v>172</v>
      </c>
      <c r="B665" s="7"/>
      <c r="C665" s="8">
        <f>((((+C666))))</f>
        <v>235359.345</v>
      </c>
      <c r="D665" s="8">
        <f>((((+D666))))</f>
        <v>210633.071</v>
      </c>
      <c r="E665" s="8">
        <f>((((+E666))))</f>
        <v>210633.071</v>
      </c>
    </row>
    <row r="666" spans="1:5" ht="15" x14ac:dyDescent="0.25">
      <c r="A666" s="47"/>
      <c r="B666" s="44" t="s">
        <v>11</v>
      </c>
      <c r="C666" s="45">
        <f>((((((((+C667+C668))))))))</f>
        <v>235359.345</v>
      </c>
      <c r="D666" s="45">
        <f>((((((((+D667+D668))))))))</f>
        <v>210633.071</v>
      </c>
      <c r="E666" s="45">
        <f>((((((((+E667+E668))))))))</f>
        <v>210633.071</v>
      </c>
    </row>
    <row r="667" spans="1:5" ht="15" x14ac:dyDescent="0.25">
      <c r="A667" s="21"/>
      <c r="B667" s="36" t="s">
        <v>6</v>
      </c>
      <c r="C667" s="13">
        <v>235359.345</v>
      </c>
      <c r="D667" s="13">
        <v>210633.071</v>
      </c>
      <c r="E667" s="13">
        <v>210633.071</v>
      </c>
    </row>
    <row r="668" spans="1:5" ht="15" x14ac:dyDescent="0.25">
      <c r="A668" s="21"/>
      <c r="B668" s="36" t="s">
        <v>7</v>
      </c>
      <c r="C668" s="13">
        <v>0</v>
      </c>
      <c r="D668" s="13">
        <v>0</v>
      </c>
      <c r="E668" s="13">
        <v>0</v>
      </c>
    </row>
    <row r="669" spans="1:5" ht="15" x14ac:dyDescent="0.25">
      <c r="A669" s="23" t="s">
        <v>173</v>
      </c>
      <c r="B669" s="10"/>
      <c r="C669" s="11">
        <f>(+C670+C673+C676+C679+C682+C685+C694+C688+C691+C697+C700)</f>
        <v>332208.31709999999</v>
      </c>
      <c r="D669" s="11">
        <f>(+D670+D673+D676+D679+D682+D685+D694+D688+D691+D697+D700)</f>
        <v>320173.80644000001</v>
      </c>
      <c r="E669" s="11">
        <f>(+E670+E673+E676+E679+E682+E685+E694+E688+E691+E697+E700)</f>
        <v>273203.68567876198</v>
      </c>
    </row>
    <row r="670" spans="1:5" ht="15" x14ac:dyDescent="0.25">
      <c r="A670" s="22"/>
      <c r="B670" s="10" t="s">
        <v>216</v>
      </c>
      <c r="C670" s="11">
        <f>((((((((+C671+C672))))))))</f>
        <v>82855.766229999994</v>
      </c>
      <c r="D670" s="11">
        <f>((((((((+D671+D672))))))))</f>
        <v>82855.766229999994</v>
      </c>
      <c r="E670" s="11">
        <f>((((((((+E671+E672))))))))</f>
        <v>82705.040110000002</v>
      </c>
    </row>
    <row r="671" spans="1:5" ht="15" x14ac:dyDescent="0.25">
      <c r="A671" s="21"/>
      <c r="B671" s="36" t="s">
        <v>6</v>
      </c>
      <c r="C671" s="13">
        <v>82855.766229999994</v>
      </c>
      <c r="D671" s="13">
        <v>82855.766229999994</v>
      </c>
      <c r="E671" s="13">
        <v>82705.040110000002</v>
      </c>
    </row>
    <row r="672" spans="1:5" ht="15" x14ac:dyDescent="0.25">
      <c r="A672" s="21"/>
      <c r="B672" s="36" t="s">
        <v>7</v>
      </c>
      <c r="C672" s="13">
        <v>0</v>
      </c>
      <c r="D672" s="13">
        <v>0</v>
      </c>
      <c r="E672" s="13">
        <v>0</v>
      </c>
    </row>
    <row r="673" spans="1:5" ht="15" x14ac:dyDescent="0.25">
      <c r="A673" s="22"/>
      <c r="B673" s="10" t="s">
        <v>174</v>
      </c>
      <c r="C673" s="11">
        <f>((((((((+C674+C675))))))))</f>
        <v>21219.3</v>
      </c>
      <c r="D673" s="11">
        <f>((((((((+D674+D675))))))))</f>
        <v>9185.0460000000003</v>
      </c>
      <c r="E673" s="11">
        <f>((((((((+E674+E675))))))))</f>
        <v>7753.7</v>
      </c>
    </row>
    <row r="674" spans="1:5" ht="15" x14ac:dyDescent="0.25">
      <c r="A674" s="21"/>
      <c r="B674" s="36" t="s">
        <v>6</v>
      </c>
      <c r="C674" s="13">
        <v>21219.3</v>
      </c>
      <c r="D674" s="13">
        <v>9185.0460000000003</v>
      </c>
      <c r="E674" s="13">
        <v>7753.7</v>
      </c>
    </row>
    <row r="675" spans="1:5" ht="15" x14ac:dyDescent="0.25">
      <c r="A675" s="21"/>
      <c r="B675" s="36" t="s">
        <v>7</v>
      </c>
      <c r="C675" s="13">
        <v>0</v>
      </c>
      <c r="D675" s="13">
        <v>0</v>
      </c>
      <c r="E675" s="13">
        <v>0</v>
      </c>
    </row>
    <row r="676" spans="1:5" ht="15" x14ac:dyDescent="0.25">
      <c r="A676" s="22"/>
      <c r="B676" s="10" t="s">
        <v>175</v>
      </c>
      <c r="C676" s="11">
        <f>((((((((+C677+C678))))))))</f>
        <v>65707.199999999997</v>
      </c>
      <c r="D676" s="11">
        <f>((((((((+D677+D678))))))))</f>
        <v>65707.248000000007</v>
      </c>
      <c r="E676" s="11">
        <f>((((((((+E677+E678))))))))</f>
        <v>65707.248000000007</v>
      </c>
    </row>
    <row r="677" spans="1:5" ht="15" x14ac:dyDescent="0.25">
      <c r="A677" s="21"/>
      <c r="B677" s="36" t="s">
        <v>6</v>
      </c>
      <c r="C677" s="13">
        <v>65707.199999999997</v>
      </c>
      <c r="D677" s="13">
        <v>65707.248000000007</v>
      </c>
      <c r="E677" s="13">
        <v>65707.248000000007</v>
      </c>
    </row>
    <row r="678" spans="1:5" ht="15" x14ac:dyDescent="0.25">
      <c r="A678" s="21"/>
      <c r="B678" s="36" t="s">
        <v>7</v>
      </c>
      <c r="C678" s="13">
        <v>0</v>
      </c>
      <c r="D678" s="13">
        <v>0</v>
      </c>
      <c r="E678" s="13">
        <v>0</v>
      </c>
    </row>
    <row r="679" spans="1:5" ht="15" x14ac:dyDescent="0.25">
      <c r="A679" s="22"/>
      <c r="B679" s="10" t="s">
        <v>176</v>
      </c>
      <c r="C679" s="11">
        <f>((((((((+C680+C681))))))))</f>
        <v>19911</v>
      </c>
      <c r="D679" s="11">
        <f>((((((((+D680+D681))))))))</f>
        <v>19910.99452</v>
      </c>
      <c r="E679" s="11">
        <f>((((((((+E680+E681))))))))</f>
        <v>13752.008708761994</v>
      </c>
    </row>
    <row r="680" spans="1:5" ht="15" x14ac:dyDescent="0.25">
      <c r="A680" s="21"/>
      <c r="B680" s="36" t="s">
        <v>6</v>
      </c>
      <c r="C680" s="13">
        <v>19911</v>
      </c>
      <c r="D680" s="13">
        <v>19910.99452</v>
      </c>
      <c r="E680" s="13">
        <v>13752.008708761994</v>
      </c>
    </row>
    <row r="681" spans="1:5" ht="15" x14ac:dyDescent="0.25">
      <c r="A681" s="21"/>
      <c r="B681" s="36" t="s">
        <v>7</v>
      </c>
      <c r="C681" s="13">
        <v>0</v>
      </c>
      <c r="D681" s="13">
        <v>0</v>
      </c>
      <c r="E681" s="13">
        <v>0</v>
      </c>
    </row>
    <row r="682" spans="1:5" ht="15" x14ac:dyDescent="0.25">
      <c r="A682" s="22"/>
      <c r="B682" s="10" t="s">
        <v>177</v>
      </c>
      <c r="C682" s="11">
        <f>((((((((+C683+C684))))))))</f>
        <v>4997.3</v>
      </c>
      <c r="D682" s="11">
        <f>((((((((+D683+D684))))))))</f>
        <v>4997</v>
      </c>
      <c r="E682" s="11">
        <f>((((((((+E683+E684))))))))</f>
        <v>4997</v>
      </c>
    </row>
    <row r="683" spans="1:5" ht="15" x14ac:dyDescent="0.25">
      <c r="A683" s="21"/>
      <c r="B683" s="36" t="s">
        <v>6</v>
      </c>
      <c r="C683" s="13">
        <v>4997.3</v>
      </c>
      <c r="D683" s="13">
        <v>4997</v>
      </c>
      <c r="E683" s="13">
        <v>4997</v>
      </c>
    </row>
    <row r="684" spans="1:5" ht="15" x14ac:dyDescent="0.25">
      <c r="A684" s="21"/>
      <c r="B684" s="36" t="s">
        <v>7</v>
      </c>
      <c r="C684" s="13">
        <v>0</v>
      </c>
      <c r="D684" s="13">
        <v>0</v>
      </c>
      <c r="E684" s="13">
        <v>0</v>
      </c>
    </row>
    <row r="685" spans="1:5" ht="15" x14ac:dyDescent="0.25">
      <c r="A685" s="22"/>
      <c r="B685" s="10" t="s">
        <v>178</v>
      </c>
      <c r="C685" s="11">
        <f>((((((((+C686+C687))))))))</f>
        <v>10223</v>
      </c>
      <c r="D685" s="11">
        <f>((((((((+D686+D687))))))))</f>
        <v>10223.01548</v>
      </c>
      <c r="E685" s="11">
        <f>((((((((+E686+E687))))))))</f>
        <v>2557.5449499999995</v>
      </c>
    </row>
    <row r="686" spans="1:5" ht="15" x14ac:dyDescent="0.25">
      <c r="A686" s="21"/>
      <c r="B686" s="36" t="s">
        <v>6</v>
      </c>
      <c r="C686" s="13">
        <v>10223</v>
      </c>
      <c r="D686" s="13">
        <v>10223.01548</v>
      </c>
      <c r="E686" s="13">
        <v>2557.5449499999995</v>
      </c>
    </row>
    <row r="687" spans="1:5" ht="15" x14ac:dyDescent="0.25">
      <c r="A687" s="21"/>
      <c r="B687" s="36" t="s">
        <v>7</v>
      </c>
      <c r="C687" s="13">
        <v>0</v>
      </c>
      <c r="D687" s="13">
        <v>0</v>
      </c>
      <c r="E687" s="13">
        <v>0</v>
      </c>
    </row>
    <row r="688" spans="1:5" ht="15" x14ac:dyDescent="0.25">
      <c r="A688" s="22"/>
      <c r="B688" s="10" t="s">
        <v>218</v>
      </c>
      <c r="C688" s="11">
        <f>((((((((+C689+C690))))))))</f>
        <v>99363</v>
      </c>
      <c r="D688" s="11">
        <f>((((((((+D689+D690))))))))</f>
        <v>99362.99437</v>
      </c>
      <c r="E688" s="11">
        <f>((((((((+E689+E690))))))))</f>
        <v>67799.402069999996</v>
      </c>
    </row>
    <row r="689" spans="1:5" ht="15" x14ac:dyDescent="0.25">
      <c r="A689" s="21"/>
      <c r="B689" s="36" t="s">
        <v>6</v>
      </c>
      <c r="C689" s="13">
        <v>99363</v>
      </c>
      <c r="D689" s="13">
        <v>99362.99437</v>
      </c>
      <c r="E689" s="13">
        <v>67799.402069999996</v>
      </c>
    </row>
    <row r="690" spans="1:5" ht="15" x14ac:dyDescent="0.25">
      <c r="A690" s="21"/>
      <c r="B690" s="36" t="s">
        <v>7</v>
      </c>
      <c r="C690" s="13">
        <v>0</v>
      </c>
      <c r="D690" s="13">
        <v>0</v>
      </c>
      <c r="E690" s="13">
        <v>0</v>
      </c>
    </row>
    <row r="691" spans="1:5" ht="15" x14ac:dyDescent="0.25">
      <c r="A691" s="22"/>
      <c r="B691" s="10" t="s">
        <v>57</v>
      </c>
      <c r="C691" s="11">
        <f>((((((((+C692+C693))))))))</f>
        <v>11674.45563</v>
      </c>
      <c r="D691" s="11">
        <f>((((((((+D692+D693))))))))</f>
        <v>11674.45563</v>
      </c>
      <c r="E691" s="11">
        <f>((((((((+E692+E693))))))))</f>
        <v>11674.45563</v>
      </c>
    </row>
    <row r="692" spans="1:5" ht="15" x14ac:dyDescent="0.25">
      <c r="A692" s="21"/>
      <c r="B692" s="36" t="s">
        <v>6</v>
      </c>
      <c r="C692" s="13">
        <v>11674.45563</v>
      </c>
      <c r="D692" s="13">
        <v>11674.45563</v>
      </c>
      <c r="E692" s="13">
        <v>11674.45563</v>
      </c>
    </row>
    <row r="693" spans="1:5" ht="15" x14ac:dyDescent="0.25">
      <c r="A693" s="21"/>
      <c r="B693" s="36" t="s">
        <v>7</v>
      </c>
      <c r="C693" s="13">
        <v>0</v>
      </c>
      <c r="D693" s="13">
        <v>0</v>
      </c>
      <c r="E693" s="13">
        <v>0</v>
      </c>
    </row>
    <row r="694" spans="1:5" ht="15" x14ac:dyDescent="0.25">
      <c r="A694" s="22"/>
      <c r="B694" s="10" t="s">
        <v>207</v>
      </c>
      <c r="C694" s="11">
        <f>((((((((+C695+C696))))))))</f>
        <v>15053.4</v>
      </c>
      <c r="D694" s="11">
        <f>((((((((+D695+D696))))))))</f>
        <v>15053.36312</v>
      </c>
      <c r="E694" s="11">
        <f>((((((((+E695+E696))))))))</f>
        <v>15053.36312</v>
      </c>
    </row>
    <row r="695" spans="1:5" ht="15" x14ac:dyDescent="0.25">
      <c r="A695" s="21"/>
      <c r="B695" s="36" t="s">
        <v>6</v>
      </c>
      <c r="C695" s="13">
        <v>15053.4</v>
      </c>
      <c r="D695" s="13">
        <v>15053.36312</v>
      </c>
      <c r="E695" s="13">
        <v>15053.36312</v>
      </c>
    </row>
    <row r="696" spans="1:5" ht="15" x14ac:dyDescent="0.25">
      <c r="A696" s="21"/>
      <c r="B696" s="36" t="s">
        <v>7</v>
      </c>
      <c r="C696" s="13">
        <v>0</v>
      </c>
      <c r="D696" s="13">
        <v>0</v>
      </c>
      <c r="E696" s="13">
        <v>0</v>
      </c>
    </row>
    <row r="697" spans="1:5" ht="15" x14ac:dyDescent="0.25">
      <c r="A697" s="22"/>
      <c r="B697" s="10" t="s">
        <v>228</v>
      </c>
      <c r="C697" s="11">
        <f>((((((((+C698+C699))))))))</f>
        <v>1202.3952400000001</v>
      </c>
      <c r="D697" s="11">
        <f>((((((((+D698+D699))))))))</f>
        <v>1202.3952400000001</v>
      </c>
      <c r="E697" s="11">
        <f>((((((((+E698+E699))))))))</f>
        <v>1202.3952400000001</v>
      </c>
    </row>
    <row r="698" spans="1:5" ht="15" x14ac:dyDescent="0.25">
      <c r="A698" s="21"/>
      <c r="B698" s="36" t="s">
        <v>6</v>
      </c>
      <c r="C698" s="13">
        <v>1202.3952400000001</v>
      </c>
      <c r="D698" s="13">
        <v>1202.3952400000001</v>
      </c>
      <c r="E698" s="13">
        <v>1202.3952400000001</v>
      </c>
    </row>
    <row r="699" spans="1:5" ht="15" x14ac:dyDescent="0.25">
      <c r="A699" s="21"/>
      <c r="B699" s="36" t="s">
        <v>7</v>
      </c>
      <c r="C699" s="13">
        <v>0</v>
      </c>
      <c r="D699" s="13">
        <v>0</v>
      </c>
      <c r="E699" s="13">
        <v>0</v>
      </c>
    </row>
    <row r="700" spans="1:5" ht="15" x14ac:dyDescent="0.25">
      <c r="A700" s="22"/>
      <c r="B700" s="10" t="s">
        <v>248</v>
      </c>
      <c r="C700" s="11">
        <f>((((((((+C701+C702))))))))</f>
        <v>1.5</v>
      </c>
      <c r="D700" s="11">
        <f>((((((((+D701+D702))))))))</f>
        <v>1.5278499999999999</v>
      </c>
      <c r="E700" s="11">
        <f>((((((((+E701+E702))))))))</f>
        <v>1.5278499999999999</v>
      </c>
    </row>
    <row r="701" spans="1:5" ht="15" x14ac:dyDescent="0.25">
      <c r="A701" s="21"/>
      <c r="B701" s="36" t="s">
        <v>6</v>
      </c>
      <c r="C701" s="13">
        <v>1.5</v>
      </c>
      <c r="D701" s="13">
        <v>1.5278499999999999</v>
      </c>
      <c r="E701" s="13">
        <v>1.5278499999999999</v>
      </c>
    </row>
    <row r="702" spans="1:5" ht="15" x14ac:dyDescent="0.25">
      <c r="A702" s="21"/>
      <c r="B702" s="36" t="s">
        <v>7</v>
      </c>
      <c r="C702" s="13">
        <v>0</v>
      </c>
      <c r="D702" s="13">
        <v>0</v>
      </c>
      <c r="E702" s="13">
        <v>0</v>
      </c>
    </row>
    <row r="703" spans="1:5" ht="15" x14ac:dyDescent="0.25">
      <c r="A703" s="23" t="s">
        <v>179</v>
      </c>
      <c r="B703" s="10"/>
      <c r="C703" s="11">
        <f>(+C704+C707+C710+C713+C716+C719+C722+C725+C728+C731+C734+C737)</f>
        <v>211033.7947</v>
      </c>
      <c r="D703" s="11">
        <f>(+D704+D707+D710+D713+D716+D719+D722+D725+D728+D731+D734+D737)</f>
        <v>135729.74502</v>
      </c>
      <c r="E703" s="11">
        <f>(+E704+E707+E710+E713+E716+E719+E722+E725+E728+E731+E734+E737)</f>
        <v>109359.08340999999</v>
      </c>
    </row>
    <row r="704" spans="1:5" ht="15" x14ac:dyDescent="0.25">
      <c r="A704" s="22"/>
      <c r="B704" s="10" t="s">
        <v>11</v>
      </c>
      <c r="C704" s="11">
        <f>((((((((+C705+C706))))))))</f>
        <v>108022.94906</v>
      </c>
      <c r="D704" s="11">
        <f>((((((((+D705+D706))))))))</f>
        <v>53839.074260000001</v>
      </c>
      <c r="E704" s="11">
        <f>((((((((+E705+E706))))))))</f>
        <v>37276.827219999999</v>
      </c>
    </row>
    <row r="705" spans="1:5" ht="15" x14ac:dyDescent="0.25">
      <c r="A705" s="21"/>
      <c r="B705" s="36" t="s">
        <v>6</v>
      </c>
      <c r="C705" s="13">
        <v>108022.94906</v>
      </c>
      <c r="D705" s="13">
        <v>53839.074260000001</v>
      </c>
      <c r="E705" s="13">
        <v>37276.827219999999</v>
      </c>
    </row>
    <row r="706" spans="1:5" ht="15" x14ac:dyDescent="0.25">
      <c r="A706" s="21"/>
      <c r="B706" s="36" t="s">
        <v>7</v>
      </c>
      <c r="C706" s="13">
        <v>0</v>
      </c>
      <c r="D706" s="13">
        <v>0</v>
      </c>
      <c r="E706" s="13">
        <v>0</v>
      </c>
    </row>
    <row r="707" spans="1:5" ht="15" x14ac:dyDescent="0.25">
      <c r="A707" s="22"/>
      <c r="B707" s="10" t="s">
        <v>194</v>
      </c>
      <c r="C707" s="11">
        <f>((((((((+C708+C709))))))))</f>
        <v>19646.007000000001</v>
      </c>
      <c r="D707" s="11">
        <f>((((((((+D708+D709))))))))</f>
        <v>19646.007000000001</v>
      </c>
      <c r="E707" s="11">
        <f>((((((((+E708+E709))))))))</f>
        <v>19646.007000000001</v>
      </c>
    </row>
    <row r="708" spans="1:5" ht="15" x14ac:dyDescent="0.25">
      <c r="A708" s="21"/>
      <c r="B708" s="36" t="s">
        <v>6</v>
      </c>
      <c r="C708" s="13">
        <v>19646.007000000001</v>
      </c>
      <c r="D708" s="13">
        <v>19646.007000000001</v>
      </c>
      <c r="E708" s="13">
        <v>19646.007000000001</v>
      </c>
    </row>
    <row r="709" spans="1:5" ht="15" x14ac:dyDescent="0.25">
      <c r="A709" s="21"/>
      <c r="B709" s="36" t="s">
        <v>7</v>
      </c>
      <c r="C709" s="13">
        <v>0</v>
      </c>
      <c r="D709" s="13">
        <v>0</v>
      </c>
      <c r="E709" s="13">
        <v>0</v>
      </c>
    </row>
    <row r="710" spans="1:5" ht="15" x14ac:dyDescent="0.25">
      <c r="A710" s="22"/>
      <c r="B710" s="10" t="s">
        <v>180</v>
      </c>
      <c r="C710" s="11">
        <f>((((((((+C711+C712))))))))</f>
        <v>35836.875260000001</v>
      </c>
      <c r="D710" s="11">
        <f>((((((((+D711+D712))))))))</f>
        <v>17770.445179999999</v>
      </c>
      <c r="E710" s="11">
        <f>((((((((+E711+E712))))))))</f>
        <v>15690.24965</v>
      </c>
    </row>
    <row r="711" spans="1:5" ht="15" x14ac:dyDescent="0.25">
      <c r="A711" s="21"/>
      <c r="B711" s="36" t="s">
        <v>6</v>
      </c>
      <c r="C711" s="13">
        <v>35836.875260000001</v>
      </c>
      <c r="D711" s="13">
        <v>17770.445179999999</v>
      </c>
      <c r="E711" s="13">
        <v>15690.24965</v>
      </c>
    </row>
    <row r="712" spans="1:5" ht="15" x14ac:dyDescent="0.25">
      <c r="A712" s="21"/>
      <c r="B712" s="36" t="s">
        <v>7</v>
      </c>
      <c r="C712" s="13">
        <v>0</v>
      </c>
      <c r="D712" s="13">
        <v>0</v>
      </c>
      <c r="E712" s="13">
        <v>0</v>
      </c>
    </row>
    <row r="713" spans="1:5" ht="15" x14ac:dyDescent="0.25">
      <c r="A713" s="22"/>
      <c r="B713" s="10" t="s">
        <v>181</v>
      </c>
      <c r="C713" s="11">
        <f>((((((((+C714+C715))))))))</f>
        <v>655.48125000000005</v>
      </c>
      <c r="D713" s="11">
        <f>((((((((+D714+D715))))))))</f>
        <v>472.70197999999999</v>
      </c>
      <c r="E713" s="11">
        <f>((((((((+E714+E715))))))))</f>
        <v>472.70197999999999</v>
      </c>
    </row>
    <row r="714" spans="1:5" ht="15" x14ac:dyDescent="0.25">
      <c r="A714" s="21"/>
      <c r="B714" s="36" t="s">
        <v>6</v>
      </c>
      <c r="C714" s="13">
        <v>655.48125000000005</v>
      </c>
      <c r="D714" s="13">
        <v>472.70197999999999</v>
      </c>
      <c r="E714" s="13">
        <v>472.70197999999999</v>
      </c>
    </row>
    <row r="715" spans="1:5" ht="15" x14ac:dyDescent="0.25">
      <c r="A715" s="21"/>
      <c r="B715" s="36" t="s">
        <v>7</v>
      </c>
      <c r="C715" s="13">
        <v>0</v>
      </c>
      <c r="D715" s="13">
        <v>0</v>
      </c>
      <c r="E715" s="13">
        <v>0</v>
      </c>
    </row>
    <row r="716" spans="1:5" ht="15" x14ac:dyDescent="0.25">
      <c r="A716" s="22"/>
      <c r="B716" s="10" t="s">
        <v>182</v>
      </c>
      <c r="C716" s="11">
        <f>((((((((+C717+C718))))))))</f>
        <v>511.72575000000001</v>
      </c>
      <c r="D716" s="11">
        <f>((((((((+D717+D718))))))))</f>
        <v>492.73302000000001</v>
      </c>
      <c r="E716" s="11">
        <f>((((((((+E717+E718))))))))</f>
        <v>492.73302000000001</v>
      </c>
    </row>
    <row r="717" spans="1:5" ht="15" x14ac:dyDescent="0.25">
      <c r="A717" s="21"/>
      <c r="B717" s="36" t="s">
        <v>6</v>
      </c>
      <c r="C717" s="13">
        <v>511.72575000000001</v>
      </c>
      <c r="D717" s="13">
        <v>492.73302000000001</v>
      </c>
      <c r="E717" s="13">
        <v>492.73302000000001</v>
      </c>
    </row>
    <row r="718" spans="1:5" ht="15" x14ac:dyDescent="0.25">
      <c r="A718" s="20"/>
      <c r="B718" s="37" t="s">
        <v>7</v>
      </c>
      <c r="C718" s="15">
        <v>0</v>
      </c>
      <c r="D718" s="15">
        <v>0</v>
      </c>
      <c r="E718" s="15">
        <v>0</v>
      </c>
    </row>
    <row r="719" spans="1:5" ht="15" customHeight="1" x14ac:dyDescent="0.25">
      <c r="A719" s="22"/>
      <c r="B719" s="10" t="s">
        <v>183</v>
      </c>
      <c r="C719" s="11">
        <f>((((((((+C720+C721))))))))</f>
        <v>321.23200000000003</v>
      </c>
      <c r="D719" s="11">
        <f>((((((((+D720+D721))))))))</f>
        <v>139.16730999999999</v>
      </c>
      <c r="E719" s="11">
        <f>((((((((+E720+E721))))))))</f>
        <v>139.16730999999999</v>
      </c>
    </row>
    <row r="720" spans="1:5" ht="15" x14ac:dyDescent="0.25">
      <c r="A720" s="21"/>
      <c r="B720" s="36" t="s">
        <v>6</v>
      </c>
      <c r="C720" s="13">
        <v>321.23200000000003</v>
      </c>
      <c r="D720" s="13">
        <v>139.16730999999999</v>
      </c>
      <c r="E720" s="13">
        <v>139.16730999999999</v>
      </c>
    </row>
    <row r="721" spans="1:5" ht="15" x14ac:dyDescent="0.25">
      <c r="A721" s="21"/>
      <c r="B721" s="36" t="s">
        <v>7</v>
      </c>
      <c r="C721" s="13">
        <v>0</v>
      </c>
      <c r="D721" s="13">
        <v>0</v>
      </c>
      <c r="E721" s="13">
        <v>0</v>
      </c>
    </row>
    <row r="722" spans="1:5" ht="15" x14ac:dyDescent="0.25">
      <c r="A722" s="22"/>
      <c r="B722" s="10" t="s">
        <v>184</v>
      </c>
      <c r="C722" s="11">
        <f>((((((((+C723+C724))))))))</f>
        <v>9522.7999999999993</v>
      </c>
      <c r="D722" s="11">
        <f>((((((((+D723+D724))))))))</f>
        <v>9522.7999999999993</v>
      </c>
      <c r="E722" s="11">
        <f>((((((((+E723+E724))))))))</f>
        <v>7601.3686500000003</v>
      </c>
    </row>
    <row r="723" spans="1:5" ht="15" x14ac:dyDescent="0.25">
      <c r="A723" s="21"/>
      <c r="B723" s="36" t="s">
        <v>6</v>
      </c>
      <c r="C723" s="13">
        <v>9522.7999999999993</v>
      </c>
      <c r="D723" s="13">
        <v>9522.7999999999993</v>
      </c>
      <c r="E723" s="13">
        <v>7601.3686500000003</v>
      </c>
    </row>
    <row r="724" spans="1:5" ht="15" x14ac:dyDescent="0.25">
      <c r="A724" s="21"/>
      <c r="B724" s="36" t="s">
        <v>7</v>
      </c>
      <c r="C724" s="13">
        <v>0</v>
      </c>
      <c r="D724" s="13">
        <v>0</v>
      </c>
      <c r="E724" s="13">
        <v>0</v>
      </c>
    </row>
    <row r="725" spans="1:5" ht="15" x14ac:dyDescent="0.25">
      <c r="A725" s="22"/>
      <c r="B725" s="10" t="s">
        <v>211</v>
      </c>
      <c r="C725" s="11">
        <f>((((((((+C726+C727))))))))</f>
        <v>274.75200000000001</v>
      </c>
      <c r="D725" s="11">
        <f>((((((((+D726+D727))))))))</f>
        <v>139.75200000000001</v>
      </c>
      <c r="E725" s="11">
        <f>((((((((+E726+E727))))))))</f>
        <v>139.75200000000001</v>
      </c>
    </row>
    <row r="726" spans="1:5" ht="15" x14ac:dyDescent="0.25">
      <c r="A726" s="21"/>
      <c r="B726" s="36" t="s">
        <v>6</v>
      </c>
      <c r="C726" s="13">
        <v>274.75200000000001</v>
      </c>
      <c r="D726" s="13">
        <v>139.75200000000001</v>
      </c>
      <c r="E726" s="13">
        <v>139.75200000000001</v>
      </c>
    </row>
    <row r="727" spans="1:5" ht="15" x14ac:dyDescent="0.25">
      <c r="A727" s="21"/>
      <c r="B727" s="36" t="s">
        <v>7</v>
      </c>
      <c r="C727" s="13">
        <v>0</v>
      </c>
      <c r="D727" s="13">
        <v>0</v>
      </c>
      <c r="E727" s="13">
        <v>0</v>
      </c>
    </row>
    <row r="728" spans="1:5" ht="15" x14ac:dyDescent="0.25">
      <c r="A728" s="22"/>
      <c r="B728" s="10" t="s">
        <v>185</v>
      </c>
      <c r="C728" s="11">
        <f>((((((((+C729+C730))))))))</f>
        <v>413.10226999999998</v>
      </c>
      <c r="D728" s="11">
        <f>((((((((+D729+D730))))))))</f>
        <v>413.10226999999998</v>
      </c>
      <c r="E728" s="11">
        <f>((((((((+E729+E730))))))))</f>
        <v>413.10226999999998</v>
      </c>
    </row>
    <row r="729" spans="1:5" ht="15" x14ac:dyDescent="0.25">
      <c r="A729" s="21"/>
      <c r="B729" s="36" t="s">
        <v>6</v>
      </c>
      <c r="C729" s="13">
        <v>413.10226999999998</v>
      </c>
      <c r="D729" s="13">
        <v>413.10226999999998</v>
      </c>
      <c r="E729" s="13">
        <v>413.10226999999998</v>
      </c>
    </row>
    <row r="730" spans="1:5" ht="15" x14ac:dyDescent="0.25">
      <c r="A730" s="21"/>
      <c r="B730" s="36" t="s">
        <v>7</v>
      </c>
      <c r="C730" s="13">
        <v>0</v>
      </c>
      <c r="D730" s="13">
        <v>0</v>
      </c>
      <c r="E730" s="13">
        <v>0</v>
      </c>
    </row>
    <row r="731" spans="1:5" ht="15" x14ac:dyDescent="0.25">
      <c r="A731" s="22"/>
      <c r="B731" s="10" t="s">
        <v>186</v>
      </c>
      <c r="C731" s="11">
        <f>((((((((+C732+C733))))))))</f>
        <v>9350.2771099999991</v>
      </c>
      <c r="D731" s="11">
        <f>((((((((+D732+D733))))))))</f>
        <v>9350.277</v>
      </c>
      <c r="E731" s="11">
        <f>((((((((+E732+E733))))))))</f>
        <v>3992.90031</v>
      </c>
    </row>
    <row r="732" spans="1:5" ht="15" x14ac:dyDescent="0.25">
      <c r="A732" s="21"/>
      <c r="B732" s="36" t="s">
        <v>6</v>
      </c>
      <c r="C732" s="13">
        <v>9350.2771099999991</v>
      </c>
      <c r="D732" s="13">
        <v>9350.277</v>
      </c>
      <c r="E732" s="13">
        <v>3992.90031</v>
      </c>
    </row>
    <row r="733" spans="1:5" ht="15" x14ac:dyDescent="0.25">
      <c r="A733" s="21"/>
      <c r="B733" s="36" t="s">
        <v>7</v>
      </c>
      <c r="C733" s="13">
        <v>0</v>
      </c>
      <c r="D733" s="13">
        <v>0</v>
      </c>
      <c r="E733" s="13">
        <v>0</v>
      </c>
    </row>
    <row r="734" spans="1:5" ht="15" x14ac:dyDescent="0.25">
      <c r="A734" s="22"/>
      <c r="B734" s="10" t="s">
        <v>187</v>
      </c>
      <c r="C734" s="11">
        <f>((((((((+C735+C736))))))))</f>
        <v>22195.084999999999</v>
      </c>
      <c r="D734" s="11">
        <f>((((((((+D735+D736))))))))</f>
        <v>22195.084999999999</v>
      </c>
      <c r="E734" s="11">
        <f>((((((((+E735+E736))))))))</f>
        <v>21850.931</v>
      </c>
    </row>
    <row r="735" spans="1:5" ht="15" x14ac:dyDescent="0.25">
      <c r="A735" s="21"/>
      <c r="B735" s="36" t="s">
        <v>6</v>
      </c>
      <c r="C735" s="13">
        <v>22195.084999999999</v>
      </c>
      <c r="D735" s="13">
        <v>22195.084999999999</v>
      </c>
      <c r="E735" s="13">
        <v>21850.931</v>
      </c>
    </row>
    <row r="736" spans="1:5" ht="15" x14ac:dyDescent="0.25">
      <c r="A736" s="21"/>
      <c r="B736" s="36" t="s">
        <v>7</v>
      </c>
      <c r="C736" s="13">
        <v>0</v>
      </c>
      <c r="D736" s="13">
        <v>0</v>
      </c>
      <c r="E736" s="13">
        <v>0</v>
      </c>
    </row>
    <row r="737" spans="1:5" ht="15" x14ac:dyDescent="0.25">
      <c r="A737" s="22"/>
      <c r="B737" s="10" t="s">
        <v>249</v>
      </c>
      <c r="C737" s="11">
        <f>((((((((+C738+C739))))))))</f>
        <v>4283.5079999999998</v>
      </c>
      <c r="D737" s="11">
        <f>((((((((+D738+D739))))))))</f>
        <v>1748.6</v>
      </c>
      <c r="E737" s="11">
        <f>((((((((+E738+E739))))))))</f>
        <v>1643.3430000000001</v>
      </c>
    </row>
    <row r="738" spans="1:5" ht="15" x14ac:dyDescent="0.25">
      <c r="A738" s="21"/>
      <c r="B738" s="36" t="s">
        <v>6</v>
      </c>
      <c r="C738" s="13">
        <v>4283.5079999999998</v>
      </c>
      <c r="D738" s="13">
        <v>1748.6</v>
      </c>
      <c r="E738" s="13">
        <v>1643.3430000000001</v>
      </c>
    </row>
    <row r="739" spans="1:5" ht="15" x14ac:dyDescent="0.25">
      <c r="A739" s="21"/>
      <c r="B739" s="36" t="s">
        <v>7</v>
      </c>
      <c r="C739" s="13">
        <v>0</v>
      </c>
      <c r="D739" s="13">
        <v>0</v>
      </c>
      <c r="E739" s="13">
        <v>0</v>
      </c>
    </row>
    <row r="740" spans="1:5" ht="15" x14ac:dyDescent="0.25">
      <c r="A740" s="23" t="s">
        <v>225</v>
      </c>
      <c r="B740" s="10"/>
      <c r="C740" s="11">
        <f>(+C741+C744)</f>
        <v>2687498.7710897638</v>
      </c>
      <c r="D740" s="11">
        <f>(+D741+D744)</f>
        <v>2687498.7710897638</v>
      </c>
      <c r="E740" s="11">
        <f>(+E741+E744)</f>
        <v>1699636.2742400002</v>
      </c>
    </row>
    <row r="741" spans="1:5" ht="15" x14ac:dyDescent="0.25">
      <c r="A741" s="22"/>
      <c r="B741" s="10" t="s">
        <v>11</v>
      </c>
      <c r="C741" s="11">
        <f>((((((((+C742+C743))))))))</f>
        <v>2683369.4204297638</v>
      </c>
      <c r="D741" s="11">
        <f>((((((((+D742+D743))))))))</f>
        <v>2683369.4204297638</v>
      </c>
      <c r="E741" s="11">
        <f>((((((((+E742+E743))))))))</f>
        <v>1695506.9235800002</v>
      </c>
    </row>
    <row r="742" spans="1:5" ht="15" x14ac:dyDescent="0.25">
      <c r="A742" s="21"/>
      <c r="B742" s="36" t="s">
        <v>6</v>
      </c>
      <c r="C742" s="13">
        <v>2613369.4204297638</v>
      </c>
      <c r="D742" s="13">
        <v>2613369.4204297638</v>
      </c>
      <c r="E742" s="13">
        <v>1695506.9235800002</v>
      </c>
    </row>
    <row r="743" spans="1:5" ht="15" x14ac:dyDescent="0.25">
      <c r="A743" s="21"/>
      <c r="B743" s="36" t="s">
        <v>7</v>
      </c>
      <c r="C743" s="13">
        <v>70000</v>
      </c>
      <c r="D743" s="13">
        <v>70000</v>
      </c>
      <c r="E743" s="13">
        <v>0</v>
      </c>
    </row>
    <row r="744" spans="1:5" ht="15" x14ac:dyDescent="0.25">
      <c r="A744" s="22"/>
      <c r="B744" s="10" t="s">
        <v>224</v>
      </c>
      <c r="C744" s="11">
        <f>((((((((+C745+C746))))))))</f>
        <v>4129.3506600000001</v>
      </c>
      <c r="D744" s="11">
        <f>((((((((+D745+D746))))))))</f>
        <v>4129.3506600000001</v>
      </c>
      <c r="E744" s="11">
        <f>((((((((+E745+E746))))))))</f>
        <v>4129.3506600000001</v>
      </c>
    </row>
    <row r="745" spans="1:5" ht="15" x14ac:dyDescent="0.25">
      <c r="A745" s="21"/>
      <c r="B745" s="36" t="s">
        <v>6</v>
      </c>
      <c r="C745" s="13">
        <v>4129.3506600000001</v>
      </c>
      <c r="D745" s="13">
        <v>4129.3506600000001</v>
      </c>
      <c r="E745" s="13">
        <v>4129.3506600000001</v>
      </c>
    </row>
    <row r="746" spans="1:5" ht="15" x14ac:dyDescent="0.25">
      <c r="A746" s="21"/>
      <c r="B746" s="36" t="s">
        <v>7</v>
      </c>
      <c r="C746" s="13">
        <v>0</v>
      </c>
      <c r="D746" s="13">
        <v>0</v>
      </c>
      <c r="E746" s="13">
        <v>0</v>
      </c>
    </row>
    <row r="747" spans="1:5" ht="15" x14ac:dyDescent="0.25">
      <c r="A747" s="23" t="s">
        <v>201</v>
      </c>
      <c r="B747" s="7"/>
      <c r="C747" s="8">
        <f>((((+C748+C749))))</f>
        <v>20334546.979399998</v>
      </c>
      <c r="D747" s="8">
        <f>((((+D748+D749))))</f>
        <v>17584752.001801994</v>
      </c>
      <c r="E747" s="8">
        <f>((((+E748+E749))))</f>
        <v>16046274.98572378</v>
      </c>
    </row>
    <row r="748" spans="1:5" ht="15" x14ac:dyDescent="0.25">
      <c r="A748" s="21"/>
      <c r="B748" s="36" t="s">
        <v>6</v>
      </c>
      <c r="C748" s="13">
        <v>19414027.844399996</v>
      </c>
      <c r="D748" s="18">
        <v>16664232.866801994</v>
      </c>
      <c r="E748" s="18">
        <v>15253828.55072378</v>
      </c>
    </row>
    <row r="749" spans="1:5" ht="15" x14ac:dyDescent="0.25">
      <c r="A749" s="21"/>
      <c r="B749" s="36" t="s">
        <v>7</v>
      </c>
      <c r="C749" s="13">
        <v>920519.13500000001</v>
      </c>
      <c r="D749" s="18">
        <v>920519.13500000001</v>
      </c>
      <c r="E749" s="18">
        <v>792446.43500000006</v>
      </c>
    </row>
    <row r="750" spans="1:5" ht="15" x14ac:dyDescent="0.25">
      <c r="A750" s="23" t="s">
        <v>202</v>
      </c>
      <c r="B750" s="7"/>
      <c r="C750" s="8">
        <f>((((+C751+C752))))</f>
        <v>4077.8420000000001</v>
      </c>
      <c r="D750" s="8">
        <f>((((+D751+D752))))</f>
        <v>4006.3270000000002</v>
      </c>
      <c r="E750" s="8">
        <f>((((+E751+E752))))</f>
        <v>4004.4989999999998</v>
      </c>
    </row>
    <row r="751" spans="1:5" ht="15" x14ac:dyDescent="0.25">
      <c r="A751" s="21"/>
      <c r="B751" s="36" t="s">
        <v>6</v>
      </c>
      <c r="C751" s="13">
        <v>4077.8420000000001</v>
      </c>
      <c r="D751" s="27">
        <v>4006.3270000000002</v>
      </c>
      <c r="E751" s="27">
        <v>4004.4989999999998</v>
      </c>
    </row>
    <row r="752" spans="1:5" ht="15" x14ac:dyDescent="0.25">
      <c r="A752" s="21"/>
      <c r="B752" s="36" t="s">
        <v>7</v>
      </c>
      <c r="C752" s="13">
        <v>0</v>
      </c>
      <c r="D752" s="13">
        <v>0</v>
      </c>
      <c r="E752" s="13">
        <v>0</v>
      </c>
    </row>
    <row r="753" spans="1:5" ht="15" x14ac:dyDescent="0.25">
      <c r="A753" s="23" t="s">
        <v>203</v>
      </c>
      <c r="B753" s="10"/>
      <c r="C753" s="11">
        <f>(+C754+C757+C760+C763)</f>
        <v>266193097.3452042</v>
      </c>
      <c r="D753" s="11">
        <f>(+D754+D757+D760+D763)</f>
        <v>263241172.93063104</v>
      </c>
      <c r="E753" s="11">
        <f>(+E754+E757+E760+E763)</f>
        <v>255309468.1748313</v>
      </c>
    </row>
    <row r="754" spans="1:5" ht="15" x14ac:dyDescent="0.25">
      <c r="A754" s="22"/>
      <c r="B754" s="10" t="s">
        <v>188</v>
      </c>
      <c r="C754" s="11">
        <f>((((((((+C755+C756))))))))</f>
        <v>228067490.12199998</v>
      </c>
      <c r="D754" s="11">
        <f>((((((((+D755+D756))))))))</f>
        <v>228067490.12199998</v>
      </c>
      <c r="E754" s="11">
        <f>((((((((+E755+E756))))))))</f>
        <v>228067490.12199998</v>
      </c>
    </row>
    <row r="755" spans="1:5" ht="15" x14ac:dyDescent="0.25">
      <c r="A755" s="21"/>
      <c r="B755" s="36" t="s">
        <v>6</v>
      </c>
      <c r="C755" s="13">
        <v>6196769.1509999996</v>
      </c>
      <c r="D755" s="13">
        <v>6196769.1509999996</v>
      </c>
      <c r="E755" s="13">
        <v>6196769.1509999996</v>
      </c>
    </row>
    <row r="756" spans="1:5" ht="15" x14ac:dyDescent="0.25">
      <c r="A756" s="21"/>
      <c r="B756" s="36" t="s">
        <v>7</v>
      </c>
      <c r="C756" s="13">
        <v>221870720.97099999</v>
      </c>
      <c r="D756" s="13">
        <v>221870720.97099999</v>
      </c>
      <c r="E756" s="13">
        <v>221870720.97099999</v>
      </c>
    </row>
    <row r="757" spans="1:5" ht="15" x14ac:dyDescent="0.25">
      <c r="A757" s="22"/>
      <c r="B757" s="10" t="s">
        <v>189</v>
      </c>
      <c r="C757" s="11">
        <f>((((((((+C758+C759))))))))</f>
        <v>6112442.7300031595</v>
      </c>
      <c r="D757" s="11">
        <f>((((((((+D758+D759))))))))</f>
        <v>3540023.0610199999</v>
      </c>
      <c r="E757" s="11">
        <f>((((((((+E758+E759))))))))</f>
        <v>3317841.0687399991</v>
      </c>
    </row>
    <row r="758" spans="1:5" ht="15" x14ac:dyDescent="0.25">
      <c r="A758" s="21"/>
      <c r="B758" s="36" t="s">
        <v>6</v>
      </c>
      <c r="C758" s="13">
        <v>3547210.2208672445</v>
      </c>
      <c r="D758" s="13">
        <v>1602290.30324</v>
      </c>
      <c r="E758" s="13">
        <v>1469485.5233499985</v>
      </c>
    </row>
    <row r="759" spans="1:5" ht="15" x14ac:dyDescent="0.25">
      <c r="A759" s="21"/>
      <c r="B759" s="36" t="s">
        <v>7</v>
      </c>
      <c r="C759" s="13">
        <v>2565232.5091359154</v>
      </c>
      <c r="D759" s="13">
        <v>1937732.7577799999</v>
      </c>
      <c r="E759" s="13">
        <v>1848355.5453900008</v>
      </c>
    </row>
    <row r="760" spans="1:5" ht="15" x14ac:dyDescent="0.25">
      <c r="A760" s="22"/>
      <c r="B760" s="10" t="s">
        <v>190</v>
      </c>
      <c r="C760" s="11">
        <f>((((((((+C761+C762))))))))</f>
        <v>20896069.55491</v>
      </c>
      <c r="D760" s="11">
        <f>((((((((+D761+D762))))))))</f>
        <v>20516564.809319999</v>
      </c>
      <c r="E760" s="11">
        <f>((((((((+E761+E762))))))))</f>
        <v>20516564.809319999</v>
      </c>
    </row>
    <row r="761" spans="1:5" ht="15" x14ac:dyDescent="0.25">
      <c r="A761" s="21"/>
      <c r="B761" s="36" t="s">
        <v>6</v>
      </c>
      <c r="C761" s="13">
        <v>7346109.3513100008</v>
      </c>
      <c r="D761" s="13">
        <v>7040370.2388699995</v>
      </c>
      <c r="E761" s="13">
        <v>7040370.2388699995</v>
      </c>
    </row>
    <row r="762" spans="1:5" ht="15" x14ac:dyDescent="0.25">
      <c r="A762" s="21"/>
      <c r="B762" s="36" t="s">
        <v>7</v>
      </c>
      <c r="C762" s="14">
        <v>13549960.203600001</v>
      </c>
      <c r="D762" s="13">
        <v>13476194.57045</v>
      </c>
      <c r="E762" s="13">
        <v>13476194.57045</v>
      </c>
    </row>
    <row r="763" spans="1:5" ht="15" x14ac:dyDescent="0.25">
      <c r="A763" s="22"/>
      <c r="B763" s="10" t="s">
        <v>191</v>
      </c>
      <c r="C763" s="11">
        <f>((((((((+C764+C765))))))))</f>
        <v>11117094.93829106</v>
      </c>
      <c r="D763" s="11">
        <f>((((((((+D764+D765))))))))</f>
        <v>11117094.93829106</v>
      </c>
      <c r="E763" s="11">
        <f>((((((((+E764+E765))))))))</f>
        <v>3407572.174771314</v>
      </c>
    </row>
    <row r="764" spans="1:5" ht="15" x14ac:dyDescent="0.25">
      <c r="A764" s="21"/>
      <c r="B764" s="36" t="s">
        <v>6</v>
      </c>
      <c r="C764" s="13">
        <v>10708880.457181141</v>
      </c>
      <c r="D764" s="13">
        <v>10708880.457181141</v>
      </c>
      <c r="E764" s="13">
        <v>3214621.2447613142</v>
      </c>
    </row>
    <row r="765" spans="1:5" ht="15" x14ac:dyDescent="0.25">
      <c r="A765" s="21"/>
      <c r="B765" s="36" t="s">
        <v>7</v>
      </c>
      <c r="C765" s="13">
        <v>408214.48110991897</v>
      </c>
      <c r="D765" s="13">
        <v>408214.48110991897</v>
      </c>
      <c r="E765" s="13">
        <v>192950.93000999998</v>
      </c>
    </row>
    <row r="766" spans="1:5" ht="15" x14ac:dyDescent="0.25">
      <c r="A766" s="23" t="s">
        <v>204</v>
      </c>
      <c r="B766" s="7"/>
      <c r="C766" s="8">
        <f>((((+C767+C768))))</f>
        <v>104523049.352</v>
      </c>
      <c r="D766" s="8">
        <f>((((+D767+D768))))</f>
        <v>98758357.084999993</v>
      </c>
      <c r="E766" s="8">
        <f>((((+E767+E768))))</f>
        <v>31979860.030000001</v>
      </c>
    </row>
    <row r="767" spans="1:5" ht="15" x14ac:dyDescent="0.25">
      <c r="A767" s="21"/>
      <c r="B767" s="36" t="s">
        <v>6</v>
      </c>
      <c r="C767" s="13">
        <v>97652135.300999999</v>
      </c>
      <c r="D767" s="18">
        <v>95781277.129999995</v>
      </c>
      <c r="E767" s="18">
        <v>29054567.199000001</v>
      </c>
    </row>
    <row r="768" spans="1:5" ht="15.75" thickBot="1" x14ac:dyDescent="0.3">
      <c r="A768" s="49"/>
      <c r="B768" s="50" t="s">
        <v>7</v>
      </c>
      <c r="C768" s="51">
        <v>6870914.051</v>
      </c>
      <c r="D768" s="51">
        <v>2977079.9550000001</v>
      </c>
      <c r="E768" s="51">
        <v>2925292.8309999998</v>
      </c>
    </row>
    <row r="769" spans="1:5" ht="12" customHeight="1" x14ac:dyDescent="0.25">
      <c r="A769" s="60" t="s">
        <v>241</v>
      </c>
      <c r="B769" s="61"/>
      <c r="C769" s="61"/>
      <c r="D769" s="61"/>
      <c r="E769" s="61"/>
    </row>
    <row r="770" spans="1:5" ht="12" customHeight="1" x14ac:dyDescent="0.25">
      <c r="A770" s="60" t="s">
        <v>233</v>
      </c>
      <c r="B770" s="61"/>
      <c r="C770" s="61"/>
      <c r="D770" s="61"/>
      <c r="E770" s="61"/>
    </row>
    <row r="773" spans="1:5" ht="18.75" customHeight="1" x14ac:dyDescent="0.35"/>
  </sheetData>
  <mergeCells count="10">
    <mergeCell ref="A548:B548"/>
    <mergeCell ref="A657:B657"/>
    <mergeCell ref="A769:E769"/>
    <mergeCell ref="A770:E770"/>
    <mergeCell ref="A1:C1"/>
    <mergeCell ref="A2:E2"/>
    <mergeCell ref="A3:E3"/>
    <mergeCell ref="A5:B6"/>
    <mergeCell ref="C5:C6"/>
    <mergeCell ref="D5:E5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&amp;R&amp;P de &amp;N</oddFooter>
  </headerFooter>
  <ignoredErrors>
    <ignoredError sqref="D634 D646 D643 D637 D6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4T_2021</vt:lpstr>
      <vt:lpstr>'4T_2021'!Área_de_impresión</vt:lpstr>
      <vt:lpstr>'4T_2021'!Títulos_a_imprimir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prueba</cp:lastModifiedBy>
  <cp:lastPrinted>2022-01-26T00:15:52Z</cp:lastPrinted>
  <dcterms:created xsi:type="dcterms:W3CDTF">2018-01-26T18:51:24Z</dcterms:created>
  <dcterms:modified xsi:type="dcterms:W3CDTF">2022-01-27T18:56:15Z</dcterms:modified>
</cp:coreProperties>
</file>