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Trabajo\Trimestrales\2021\1T\Plurianuales\Revisados\"/>
    </mc:Choice>
  </mc:AlternateContent>
  <xr:revisionPtr revIDLastSave="0" documentId="13_ncr:1_{3594D271-DC35-4E7A-AF6F-90EFBEC4F5E5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1T_2021" sheetId="1" r:id="rId1"/>
  </sheets>
  <definedNames>
    <definedName name="_xlnm._FilterDatabase" localSheetId="0" hidden="1">'1T_2021'!$A$11:$I$714</definedName>
    <definedName name="_xlnm.Print_Titles" localSheetId="0">'1T_2021'!$1:$10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1" i="1" l="1"/>
  <c r="E711" i="1"/>
  <c r="D695" i="1"/>
  <c r="E695" i="1"/>
  <c r="D692" i="1"/>
  <c r="E692" i="1"/>
  <c r="E392" i="1" l="1"/>
  <c r="D392" i="1"/>
  <c r="C392" i="1"/>
  <c r="E409" i="1" l="1"/>
  <c r="D409" i="1"/>
  <c r="C409" i="1"/>
  <c r="C711" i="1" l="1"/>
  <c r="E708" i="1"/>
  <c r="D708" i="1"/>
  <c r="C708" i="1"/>
  <c r="E705" i="1"/>
  <c r="D705" i="1"/>
  <c r="C705" i="1"/>
  <c r="E702" i="1"/>
  <c r="D702" i="1"/>
  <c r="C702" i="1"/>
  <c r="E699" i="1"/>
  <c r="D699" i="1"/>
  <c r="D698" i="1" s="1"/>
  <c r="C699" i="1"/>
  <c r="C695" i="1"/>
  <c r="C692" i="1"/>
  <c r="E689" i="1"/>
  <c r="D689" i="1"/>
  <c r="C689" i="1"/>
  <c r="E686" i="1"/>
  <c r="D686" i="1"/>
  <c r="D685" i="1" s="1"/>
  <c r="C686" i="1"/>
  <c r="E682" i="1"/>
  <c r="D682" i="1"/>
  <c r="C682" i="1"/>
  <c r="E679" i="1"/>
  <c r="D679" i="1"/>
  <c r="C679" i="1"/>
  <c r="E676" i="1"/>
  <c r="D676" i="1"/>
  <c r="C676" i="1"/>
  <c r="E673" i="1"/>
  <c r="D673" i="1"/>
  <c r="C673" i="1"/>
  <c r="E670" i="1"/>
  <c r="D670" i="1"/>
  <c r="C670" i="1"/>
  <c r="E667" i="1"/>
  <c r="D667" i="1"/>
  <c r="C667" i="1"/>
  <c r="E664" i="1"/>
  <c r="D664" i="1"/>
  <c r="C664" i="1"/>
  <c r="E661" i="1"/>
  <c r="D661" i="1"/>
  <c r="C661" i="1"/>
  <c r="E658" i="1"/>
  <c r="D658" i="1"/>
  <c r="C658" i="1"/>
  <c r="E655" i="1"/>
  <c r="D655" i="1"/>
  <c r="C655" i="1"/>
  <c r="E652" i="1"/>
  <c r="D652" i="1"/>
  <c r="C652" i="1"/>
  <c r="E648" i="1"/>
  <c r="D648" i="1"/>
  <c r="C648" i="1"/>
  <c r="E645" i="1"/>
  <c r="D645" i="1"/>
  <c r="C645" i="1"/>
  <c r="E642" i="1"/>
  <c r="D642" i="1"/>
  <c r="C642" i="1"/>
  <c r="E639" i="1"/>
  <c r="D639" i="1"/>
  <c r="C639" i="1"/>
  <c r="E636" i="1"/>
  <c r="D636" i="1"/>
  <c r="C636" i="1"/>
  <c r="E633" i="1"/>
  <c r="D633" i="1"/>
  <c r="C633" i="1"/>
  <c r="E630" i="1"/>
  <c r="D630" i="1"/>
  <c r="C630" i="1"/>
  <c r="E627" i="1"/>
  <c r="D627" i="1"/>
  <c r="C627" i="1"/>
  <c r="E624" i="1"/>
  <c r="D624" i="1"/>
  <c r="C624" i="1"/>
  <c r="E621" i="1"/>
  <c r="D621" i="1"/>
  <c r="C621" i="1"/>
  <c r="E617" i="1"/>
  <c r="E616" i="1" s="1"/>
  <c r="D617" i="1"/>
  <c r="D616" i="1" s="1"/>
  <c r="C617" i="1"/>
  <c r="C616" i="1" s="1"/>
  <c r="E613" i="1"/>
  <c r="E612" i="1" s="1"/>
  <c r="D613" i="1"/>
  <c r="D612" i="1" s="1"/>
  <c r="C613" i="1"/>
  <c r="C612" i="1" s="1"/>
  <c r="E609" i="1"/>
  <c r="E608" i="1" s="1"/>
  <c r="D609" i="1"/>
  <c r="D608" i="1" s="1"/>
  <c r="C609" i="1"/>
  <c r="C608" i="1" s="1"/>
  <c r="E605" i="1"/>
  <c r="E604" i="1" s="1"/>
  <c r="D605" i="1"/>
  <c r="D604" i="1" s="1"/>
  <c r="C605" i="1"/>
  <c r="C604" i="1" s="1"/>
  <c r="E601" i="1"/>
  <c r="E600" i="1" s="1"/>
  <c r="D601" i="1"/>
  <c r="D600" i="1" s="1"/>
  <c r="C601" i="1"/>
  <c r="C600" i="1" s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8" i="1"/>
  <c r="D558" i="1"/>
  <c r="C558" i="1"/>
  <c r="E555" i="1"/>
  <c r="D555" i="1"/>
  <c r="C555" i="1"/>
  <c r="E552" i="1"/>
  <c r="D552" i="1"/>
  <c r="C552" i="1"/>
  <c r="E549" i="1"/>
  <c r="D549" i="1"/>
  <c r="C549" i="1"/>
  <c r="E546" i="1"/>
  <c r="D546" i="1"/>
  <c r="C546" i="1"/>
  <c r="E543" i="1"/>
  <c r="D543" i="1"/>
  <c r="C543" i="1"/>
  <c r="E540" i="1"/>
  <c r="D540" i="1"/>
  <c r="C540" i="1"/>
  <c r="E537" i="1"/>
  <c r="D537" i="1"/>
  <c r="C537" i="1"/>
  <c r="E534" i="1"/>
  <c r="D534" i="1"/>
  <c r="C534" i="1"/>
  <c r="E530" i="1"/>
  <c r="E529" i="1" s="1"/>
  <c r="D530" i="1"/>
  <c r="D529" i="1" s="1"/>
  <c r="C530" i="1"/>
  <c r="C529" i="1" s="1"/>
  <c r="E526" i="1"/>
  <c r="E525" i="1" s="1"/>
  <c r="D526" i="1"/>
  <c r="D525" i="1" s="1"/>
  <c r="C526" i="1"/>
  <c r="C525" i="1" s="1"/>
  <c r="E522" i="1"/>
  <c r="E521" i="1" s="1"/>
  <c r="D522" i="1"/>
  <c r="D521" i="1" s="1"/>
  <c r="C522" i="1"/>
  <c r="C521" i="1" s="1"/>
  <c r="E518" i="1"/>
  <c r="E517" i="1" s="1"/>
  <c r="D518" i="1"/>
  <c r="D517" i="1" s="1"/>
  <c r="C518" i="1"/>
  <c r="C517" i="1" s="1"/>
  <c r="E514" i="1"/>
  <c r="E513" i="1" s="1"/>
  <c r="D514" i="1"/>
  <c r="D513" i="1" s="1"/>
  <c r="C514" i="1"/>
  <c r="C513" i="1" s="1"/>
  <c r="E510" i="1"/>
  <c r="E509" i="1" s="1"/>
  <c r="D510" i="1"/>
  <c r="D509" i="1" s="1"/>
  <c r="C510" i="1"/>
  <c r="E506" i="1"/>
  <c r="E505" i="1" s="1"/>
  <c r="D506" i="1"/>
  <c r="D505" i="1" s="1"/>
  <c r="C506" i="1"/>
  <c r="C505" i="1" s="1"/>
  <c r="E502" i="1"/>
  <c r="E501" i="1" s="1"/>
  <c r="D502" i="1"/>
  <c r="D501" i="1" s="1"/>
  <c r="C502" i="1"/>
  <c r="C501" i="1" s="1"/>
  <c r="E498" i="1"/>
  <c r="D498" i="1"/>
  <c r="C498" i="1"/>
  <c r="E495" i="1"/>
  <c r="D495" i="1"/>
  <c r="C495" i="1"/>
  <c r="E491" i="1"/>
  <c r="D491" i="1"/>
  <c r="C491" i="1"/>
  <c r="E488" i="1"/>
  <c r="D488" i="1"/>
  <c r="C488" i="1"/>
  <c r="E485" i="1"/>
  <c r="D485" i="1"/>
  <c r="C485" i="1"/>
  <c r="E482" i="1"/>
  <c r="D482" i="1"/>
  <c r="C482" i="1"/>
  <c r="E479" i="1"/>
  <c r="D479" i="1"/>
  <c r="C479" i="1"/>
  <c r="E476" i="1"/>
  <c r="D476" i="1"/>
  <c r="D475" i="1" s="1"/>
  <c r="C476" i="1"/>
  <c r="E472" i="1"/>
  <c r="D472" i="1"/>
  <c r="C472" i="1"/>
  <c r="E469" i="1"/>
  <c r="D469" i="1"/>
  <c r="C469" i="1"/>
  <c r="E466" i="1"/>
  <c r="D466" i="1"/>
  <c r="C466" i="1"/>
  <c r="E463" i="1"/>
  <c r="D463" i="1"/>
  <c r="C463" i="1"/>
  <c r="E460" i="1"/>
  <c r="D460" i="1"/>
  <c r="C460" i="1"/>
  <c r="E457" i="1"/>
  <c r="D457" i="1"/>
  <c r="C457" i="1"/>
  <c r="E454" i="1"/>
  <c r="D454" i="1"/>
  <c r="C454" i="1"/>
  <c r="E451" i="1"/>
  <c r="D451" i="1"/>
  <c r="C451" i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5" i="1"/>
  <c r="D435" i="1"/>
  <c r="C435" i="1"/>
  <c r="E432" i="1"/>
  <c r="D432" i="1"/>
  <c r="C432" i="1"/>
  <c r="E429" i="1"/>
  <c r="D429" i="1"/>
  <c r="C429" i="1"/>
  <c r="E426" i="1"/>
  <c r="D426" i="1"/>
  <c r="C426" i="1"/>
  <c r="E422" i="1"/>
  <c r="D422" i="1"/>
  <c r="C422" i="1"/>
  <c r="E419" i="1"/>
  <c r="D419" i="1"/>
  <c r="C419" i="1"/>
  <c r="E416" i="1"/>
  <c r="D416" i="1"/>
  <c r="C416" i="1"/>
  <c r="E413" i="1"/>
  <c r="E412" i="1" s="1"/>
  <c r="D413" i="1"/>
  <c r="C413" i="1"/>
  <c r="E406" i="1"/>
  <c r="D406" i="1"/>
  <c r="C406" i="1"/>
  <c r="E403" i="1"/>
  <c r="D403" i="1"/>
  <c r="C403" i="1"/>
  <c r="E400" i="1"/>
  <c r="E399" i="1" s="1"/>
  <c r="D400" i="1"/>
  <c r="C400" i="1"/>
  <c r="E396" i="1"/>
  <c r="E395" i="1" s="1"/>
  <c r="D396" i="1"/>
  <c r="D395" i="1" s="1"/>
  <c r="C396" i="1"/>
  <c r="C395" i="1" s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20" i="1"/>
  <c r="D320" i="1"/>
  <c r="C320" i="1"/>
  <c r="E317" i="1"/>
  <c r="D317" i="1"/>
  <c r="D316" i="1" s="1"/>
  <c r="C317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3" i="1"/>
  <c r="D253" i="1"/>
  <c r="C253" i="1"/>
  <c r="E250" i="1"/>
  <c r="D250" i="1"/>
  <c r="C250" i="1"/>
  <c r="E246" i="1"/>
  <c r="D246" i="1"/>
  <c r="C246" i="1"/>
  <c r="E243" i="1"/>
  <c r="D243" i="1"/>
  <c r="C243" i="1"/>
  <c r="E240" i="1"/>
  <c r="D240" i="1"/>
  <c r="C240" i="1"/>
  <c r="E237" i="1"/>
  <c r="D237" i="1"/>
  <c r="C237" i="1"/>
  <c r="E234" i="1"/>
  <c r="D234" i="1"/>
  <c r="C234" i="1"/>
  <c r="E231" i="1"/>
  <c r="D231" i="1"/>
  <c r="C231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7" i="1"/>
  <c r="D167" i="1"/>
  <c r="C167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D108" i="1"/>
  <c r="D107" i="1" s="1"/>
  <c r="C108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D45" i="1" s="1"/>
  <c r="C46" i="1"/>
  <c r="E42" i="1"/>
  <c r="D42" i="1"/>
  <c r="C42" i="1"/>
  <c r="E39" i="1"/>
  <c r="D39" i="1"/>
  <c r="C39" i="1"/>
  <c r="E36" i="1"/>
  <c r="E35" i="1" s="1"/>
  <c r="D36" i="1"/>
  <c r="D35" i="1" s="1"/>
  <c r="C36" i="1"/>
  <c r="E32" i="1"/>
  <c r="D32" i="1"/>
  <c r="C32" i="1"/>
  <c r="E29" i="1"/>
  <c r="D29" i="1"/>
  <c r="C29" i="1"/>
  <c r="E26" i="1"/>
  <c r="E25" i="1" s="1"/>
  <c r="D26" i="1"/>
  <c r="D25" i="1" s="1"/>
  <c r="C26" i="1"/>
  <c r="E22" i="1"/>
  <c r="E21" i="1" s="1"/>
  <c r="D22" i="1"/>
  <c r="D21" i="1" s="1"/>
  <c r="C22" i="1"/>
  <c r="C21" i="1" s="1"/>
  <c r="E18" i="1"/>
  <c r="D18" i="1"/>
  <c r="C18" i="1"/>
  <c r="E15" i="1"/>
  <c r="D15" i="1"/>
  <c r="C15" i="1"/>
  <c r="E12" i="1"/>
  <c r="E11" i="1" s="1"/>
  <c r="D12" i="1"/>
  <c r="C12" i="1"/>
  <c r="E249" i="1" l="1"/>
  <c r="D412" i="1"/>
  <c r="E316" i="1"/>
  <c r="D11" i="1"/>
  <c r="D114" i="1"/>
  <c r="D651" i="1"/>
  <c r="D49" i="1"/>
  <c r="E114" i="1"/>
  <c r="D425" i="1"/>
  <c r="D450" i="1"/>
  <c r="D533" i="1"/>
  <c r="E651" i="1"/>
  <c r="E49" i="1"/>
  <c r="D230" i="1"/>
  <c r="E425" i="1"/>
  <c r="E450" i="1"/>
  <c r="E475" i="1"/>
  <c r="E533" i="1"/>
  <c r="D620" i="1"/>
  <c r="E685" i="1"/>
  <c r="E698" i="1"/>
  <c r="E107" i="1"/>
  <c r="D166" i="1"/>
  <c r="E230" i="1"/>
  <c r="C249" i="1"/>
  <c r="C399" i="1"/>
  <c r="D494" i="1"/>
  <c r="E620" i="1"/>
  <c r="E166" i="1"/>
  <c r="D249" i="1"/>
  <c r="D399" i="1"/>
  <c r="E494" i="1"/>
  <c r="C533" i="1"/>
  <c r="C316" i="1"/>
  <c r="C475" i="1"/>
  <c r="C698" i="1"/>
  <c r="C166" i="1"/>
  <c r="C114" i="1"/>
  <c r="C49" i="1"/>
  <c r="C509" i="1"/>
  <c r="C45" i="1"/>
  <c r="C35" i="1"/>
  <c r="C685" i="1"/>
  <c r="C620" i="1"/>
  <c r="C25" i="1"/>
  <c r="C412" i="1"/>
  <c r="C107" i="1"/>
  <c r="C11" i="1"/>
  <c r="C450" i="1"/>
  <c r="C494" i="1"/>
  <c r="C230" i="1"/>
  <c r="C425" i="1"/>
  <c r="C651" i="1"/>
</calcChain>
</file>

<file path=xl/sharedStrings.xml><?xml version="1.0" encoding="utf-8"?>
<sst xmlns="http://schemas.openxmlformats.org/spreadsheetml/2006/main" count="713" uniqueCount="240">
  <si>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</si>
  <si>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</si>
  <si>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</si>
  <si>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</si>
  <si>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</si>
  <si>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</si>
  <si>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</si>
  <si>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</si>
  <si>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</si>
  <si>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</si>
  <si>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</si>
  <si>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</si>
  <si>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</si>
  <si>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</si>
  <si>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</si>
  <si>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</si>
  <si>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</si>
  <si>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</si>
  <si>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</si>
  <si>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</si>
  <si>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</si>
  <si>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</si>
  <si>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</si>
  <si>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</si>
  <si>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</si>
  <si>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</si>
  <si>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</si>
  <si>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</si>
  <si>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</si>
  <si>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</si>
  <si>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</si>
  <si>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</si>
  <si>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</si>
  <si>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</si>
  <si>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</si>
  <si>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</si>
  <si>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</si>
  <si>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</si>
  <si>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</si>
  <si>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</si>
  <si>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</si>
  <si>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</si>
  <si>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</si>
  <si>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</si>
  <si>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</si>
  <si>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</si>
  <si>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</si>
  <si>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</si>
  <si>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</si>
  <si>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</si>
  <si>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</si>
  <si>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</si>
  <si>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</si>
  <si>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</si>
  <si>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</si>
  <si>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</si>
  <si>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</si>
  <si>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</si>
  <si>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</si>
  <si>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</si>
  <si>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</si>
  <si>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</si>
  <si>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</si>
  <si>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</si>
  <si>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</si>
  <si>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</si>
  <si>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</si>
  <si>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</si>
  <si>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</si>
  <si>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</si>
  <si>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</si>
  <si>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</si>
  <si>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</si>
  <si>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</si>
  <si>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</si>
  <si>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</si>
  <si>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</si>
  <si>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</si>
  <si>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</si>
  <si>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</si>
  <si>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</si>
  <si>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</si>
  <si>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</si>
  <si>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</si>
  <si>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</si>
  <si>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</si>
  <si>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</si>
  <si>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</si>
  <si>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</si>
  <si>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</si>
  <si>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</si>
  <si>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</si>
  <si>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</si>
  <si>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</si>
  <si>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</si>
  <si>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</si>
  <si>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</si>
  <si>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</si>
  <si>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</si>
  <si>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</si>
  <si>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</si>
  <si>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</si>
  <si>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</si>
  <si>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</si>
  <si>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</si>
  <si>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</si>
  <si>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</si>
  <si>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</si>
  <si>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</si>
  <si>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</si>
  <si>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</si>
  <si>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</si>
  <si>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</si>
  <si>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</si>
  <si>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</si>
  <si>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</si>
  <si>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</si>
  <si>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</si>
  <si>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</si>
  <si>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</si>
  <si>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</si>
  <si>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</si>
  <si>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</si>
  <si>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</si>
  <si>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</si>
  <si>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</si>
  <si>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</si>
  <si>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</si>
  <si>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</si>
  <si>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</si>
  <si>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</si>
  <si>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</si>
  <si>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</si>
  <si>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</si>
  <si>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</si>
  <si>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</si>
  <si>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</si>
  <si>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</si>
  <si>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</si>
  <si>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</si>
  <si>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Consejo Nacional para el Desarrollo y la Inclusión de las Personas con Discapacidad</t>
  </si>
  <si>
    <t>21 Turismo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</si>
  <si>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</si>
  <si>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</si>
  <si>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</si>
  <si>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</si>
  <si>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</si>
  <si>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</si>
  <si>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</si>
  <si>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</si>
  <si>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</si>
  <si>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</si>
  <si>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</si>
  <si>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Ingeniería y Desarrollo Industrial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</si>
  <si>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</si>
  <si>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</si>
  <si>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</si>
  <si>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</si>
  <si>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</si>
  <si>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</si>
  <si>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</si>
  <si>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</si>
  <si>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</si>
  <si>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</si>
  <si>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</si>
  <si>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</si>
  <si>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</si>
  <si>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</si>
  <si>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</si>
  <si>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</si>
  <si>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</si>
  <si>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</si>
  <si>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</si>
  <si>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</si>
  <si>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</si>
  <si>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</si>
  <si>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</si>
  <si>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</si>
  <si>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</si>
  <si>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</si>
  <si>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</si>
  <si>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</si>
  <si>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</si>
  <si>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</si>
  <si>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</si>
  <si>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</si>
  <si>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</si>
  <si>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</si>
  <si>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</si>
  <si>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</si>
  <si>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</si>
  <si>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</si>
  <si>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</si>
  <si>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</si>
  <si>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</si>
  <si>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</si>
  <si>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</si>
  <si>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</si>
  <si>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</si>
  <si>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</si>
  <si>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</si>
  <si>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</si>
  <si>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</si>
  <si>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</si>
  <si>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</si>
  <si>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</si>
  <si>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</si>
  <si>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</si>
  <si>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</si>
  <si>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</si>
  <si>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</si>
  <si>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</si>
  <si>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</si>
  <si>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</si>
  <si>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</si>
  <si>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Administración Portuaria Integral de Mazatlán, S.A. de C.V. </t>
  </si>
  <si>
    <t xml:space="preserve">36 Seguridad y Protección Ciudadana         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</si>
  <si>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</si>
  <si>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</si>
  <si>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</si>
  <si>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</si>
  <si>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</si>
  <si>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</si>
  <si>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</si>
  <si>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</si>
  <si>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</si>
  <si>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</si>
  <si>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 xml:space="preserve">Instituto Nacional de Ciencias Penales           </t>
  </si>
  <si>
    <t>49 Fiscalía General de la República</t>
  </si>
  <si>
    <t>32 Tribunal Federal de Justicia Administrativa</t>
  </si>
  <si>
    <t>Centro de Investigación en Ciencias de Información Geoespacial, A.C.</t>
  </si>
  <si>
    <t>Corredor Interoceánico del Istmo de Tehuantepec</t>
  </si>
  <si>
    <t>Instituto para Devolverle al Pueblo lo Robado</t>
  </si>
  <si>
    <t>Centro Federal de Conciliación y Registro Laboral</t>
  </si>
  <si>
    <t>Primer Trimestre de 2021</t>
  </si>
  <si>
    <t>Monto anual autorizado o modificado
 2021</t>
  </si>
  <si>
    <r>
      <t xml:space="preserve">MONTO EROGADO SOBRE CONTRATOS PLURIANUALES DE OBRA, ADQUISICIONES Y ARRENDAMIENTOS O SERVICIOS
Enero-marzo de 2021
</t>
    </r>
    <r>
      <rPr>
        <sz val="10"/>
        <rFont val="Montserrat"/>
      </rPr>
      <t>(Miles de pesos)</t>
    </r>
  </si>
  <si>
    <t>Instituto de Salud para el Bienestar</t>
  </si>
  <si>
    <t>Enero-marzo</t>
  </si>
  <si>
    <t>Fuente: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</si>
</sst>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6" fillId="5" borderId="0" xfId="1" applyNumberFormat="1" applyFont="1" applyFill="1" applyBorder="1" applyAlignment="1">
      <alignment vertical="top"/>
    </xf>
    <xf numFmtId="164" fontId="6" fillId="5" borderId="0" xfId="0" applyNumberFormat="1" applyFont="1" applyFill="1" applyBorder="1" applyAlignment="1">
      <alignment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horizontal="right" vertical="top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" fontId="5" fillId="5" borderId="0" xfId="0" applyNumberFormat="1" applyFont="1" applyFill="1" applyBorder="1" applyAlignment="1">
      <alignment vertical="center" wrapText="1"/>
    </xf>
    <xf numFmtId="164" fontId="20" fillId="6" borderId="0" xfId="8" applyNumberFormat="1" applyFont="1" applyFill="1" applyBorder="1" applyAlignment="1" applyProtection="1">
      <alignment horizontal="righ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 applyProtection="1">
      <alignment horizontal="right" vertical="top" wrapText="1"/>
      <protection locked="0"/>
    </xf>
    <xf numFmtId="3" fontId="6" fillId="5" borderId="0" xfId="13" applyNumberFormat="1" applyFont="1" applyFill="1" applyBorder="1" applyAlignment="1">
      <alignment horizontal="right" vertical="top"/>
    </xf>
    <xf numFmtId="3" fontId="6" fillId="5" borderId="0" xfId="1" applyNumberFormat="1" applyFont="1" applyFill="1" applyBorder="1" applyAlignment="1">
      <alignment horizontal="right" vertical="top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left" vertical="top"/>
    </xf>
    <xf numFmtId="49" fontId="5" fillId="5" borderId="5" xfId="0" applyNumberFormat="1" applyFont="1" applyFill="1" applyBorder="1" applyAlignment="1">
      <alignment vertical="top" wrapText="1"/>
    </xf>
    <xf numFmtId="164" fontId="5" fillId="5" borderId="5" xfId="1" applyNumberFormat="1" applyFont="1" applyFill="1" applyBorder="1" applyAlignment="1">
      <alignment horizontal="right" vertical="top"/>
    </xf>
    <xf numFmtId="165" fontId="6" fillId="5" borderId="5" xfId="0" applyNumberFormat="1" applyFont="1" applyFill="1" applyBorder="1" applyAlignment="1">
      <alignment horizontal="left" vertical="top" indent="2"/>
    </xf>
    <xf numFmtId="49" fontId="6" fillId="5" borderId="5" xfId="0" applyNumberFormat="1" applyFont="1" applyFill="1" applyBorder="1" applyAlignment="1">
      <alignment horizontal="left" vertical="top" wrapText="1"/>
    </xf>
    <xf numFmtId="164" fontId="6" fillId="5" borderId="5" xfId="1" applyNumberFormat="1" applyFont="1" applyFill="1" applyBorder="1" applyAlignment="1">
      <alignment horizontal="right" vertical="top"/>
    </xf>
    <xf numFmtId="1" fontId="6" fillId="5" borderId="5" xfId="0" applyNumberFormat="1" applyFont="1" applyFill="1" applyBorder="1" applyAlignment="1">
      <alignment horizontal="left" vertical="top" indent="2"/>
    </xf>
    <xf numFmtId="164" fontId="6" fillId="5" borderId="5" xfId="1" applyNumberFormat="1" applyFont="1" applyFill="1" applyBorder="1" applyAlignment="1">
      <alignment horizontal="right" vertical="top" wrapText="1"/>
    </xf>
    <xf numFmtId="164" fontId="4" fillId="5" borderId="5" xfId="1" applyNumberFormat="1" applyFont="1" applyFill="1" applyBorder="1" applyAlignment="1" applyProtection="1">
      <alignment horizontal="right" vertical="top"/>
      <protection locked="0"/>
    </xf>
    <xf numFmtId="1" fontId="5" fillId="5" borderId="5" xfId="0" applyNumberFormat="1" applyFont="1" applyFill="1" applyBorder="1" applyAlignment="1">
      <alignment horizontal="left" vertical="top"/>
    </xf>
  </cellXfs>
  <cellStyles count="14">
    <cellStyle name="Millares" xfId="1" builtinId="3"/>
    <cellStyle name="Millares 2" xfId="13" xr:uid="{00000000-0005-0000-0000-000001000000}"/>
    <cellStyle name="Millares 2 2" xfId="7" xr:uid="{00000000-0005-0000-0000-000002000000}"/>
    <cellStyle name="Millares 2 2 2" xfId="10" xr:uid="{00000000-0005-0000-0000-000003000000}"/>
    <cellStyle name="Millares 5" xfId="4" xr:uid="{00000000-0005-0000-0000-000004000000}"/>
    <cellStyle name="Normal" xfId="0" builtinId="0"/>
    <cellStyle name="Normal 11" xfId="3" xr:uid="{00000000-0005-0000-0000-000006000000}"/>
    <cellStyle name="Normal 11 11" xfId="6" xr:uid="{00000000-0005-0000-0000-000007000000}"/>
    <cellStyle name="Normal 2" xfId="9" xr:uid="{00000000-0005-0000-0000-000008000000}"/>
    <cellStyle name="Normal 2 10" xfId="2" xr:uid="{00000000-0005-0000-0000-000009000000}"/>
    <cellStyle name="Normal 2 2" xfId="12" xr:uid="{00000000-0005-0000-0000-00000A000000}"/>
    <cellStyle name="Normal 3" xfId="11" xr:uid="{00000000-0005-0000-0000-00000B000000}"/>
    <cellStyle name="Normal 5" xfId="5" xr:uid="{00000000-0005-0000-0000-00000C000000}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717"/>
  <sheetViews>
    <sheetView showGridLines="0" tabSelected="1" topLeftCell="A42" zoomScaleNormal="100" zoomScaleSheetLayoutView="115" workbookViewId="0">
      <selection activeCell="D399" sqref="D399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52" t="s">
        <v>0</v>
      </c>
      <c r="B1" s="52"/>
      <c r="C1" s="52"/>
      <c r="D1" s="30" t="s">
        <v>234</v>
      </c>
      <c r="E1" s="3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53" t="s">
        <v>213</v>
      </c>
      <c r="B3" s="53"/>
      <c r="C3" s="53"/>
      <c r="D3" s="53"/>
      <c r="E3" s="53"/>
    </row>
    <row r="4" spans="1:5" ht="6.75" customHeight="1" x14ac:dyDescent="0.35">
      <c r="A4" s="54"/>
      <c r="B4" s="54"/>
      <c r="C4" s="54"/>
      <c r="D4" s="54"/>
      <c r="E4" s="54"/>
    </row>
    <row r="5" spans="1:5" ht="49.5" customHeight="1" thickBot="1" x14ac:dyDescent="0.3">
      <c r="A5" s="55" t="s">
        <v>236</v>
      </c>
      <c r="B5" s="55"/>
      <c r="C5" s="55"/>
      <c r="D5" s="55"/>
      <c r="E5" s="55"/>
    </row>
    <row r="6" spans="1:5" ht="3.95" customHeight="1" x14ac:dyDescent="0.25">
      <c r="A6" s="8"/>
      <c r="B6" s="8"/>
      <c r="C6" s="8"/>
      <c r="D6" s="8"/>
      <c r="E6" s="8"/>
    </row>
    <row r="7" spans="1:5" ht="18.75" customHeight="1" x14ac:dyDescent="0.25">
      <c r="A7" s="56" t="s">
        <v>1</v>
      </c>
      <c r="B7" s="56"/>
      <c r="C7" s="57" t="s">
        <v>235</v>
      </c>
      <c r="D7" s="58" t="s">
        <v>238</v>
      </c>
      <c r="E7" s="58"/>
    </row>
    <row r="8" spans="1:5" ht="37.5" customHeight="1" x14ac:dyDescent="0.25">
      <c r="A8" s="56"/>
      <c r="B8" s="56"/>
      <c r="C8" s="57"/>
      <c r="D8" s="44" t="s">
        <v>2</v>
      </c>
      <c r="E8" s="44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95" customHeight="1" thickBot="1" x14ac:dyDescent="0.3">
      <c r="A10" s="34"/>
      <c r="B10" s="34"/>
      <c r="C10" s="35"/>
      <c r="D10" s="35"/>
      <c r="E10" s="35"/>
    </row>
    <row r="11" spans="1:5" ht="15" customHeight="1" x14ac:dyDescent="0.25">
      <c r="A11" s="36" t="s">
        <v>4</v>
      </c>
      <c r="B11" s="37"/>
      <c r="C11" s="38">
        <f>C12+C15+C18</f>
        <v>473759.21782999998</v>
      </c>
      <c r="D11" s="38">
        <f t="shared" ref="D11:E11" si="0">D12+D15+D18</f>
        <v>239178.68271000002</v>
      </c>
      <c r="E11" s="38">
        <f t="shared" si="0"/>
        <v>71049.111489999996</v>
      </c>
    </row>
    <row r="12" spans="1:5" ht="15" x14ac:dyDescent="0.25">
      <c r="A12" s="12"/>
      <c r="B12" s="13" t="s">
        <v>5</v>
      </c>
      <c r="C12" s="14">
        <f>((((+C13+C14))))</f>
        <v>160340.13483</v>
      </c>
      <c r="D12" s="14">
        <f>((((+D13+D14))))</f>
        <v>160340.13483</v>
      </c>
      <c r="E12" s="14">
        <f>((((+E13+E14))))</f>
        <v>13873.195159999997</v>
      </c>
    </row>
    <row r="13" spans="1:5" ht="15" x14ac:dyDescent="0.25">
      <c r="A13" s="15"/>
      <c r="B13" s="40" t="s">
        <v>6</v>
      </c>
      <c r="C13" s="16">
        <v>55687.247550000007</v>
      </c>
      <c r="D13" s="16">
        <v>55687.247550000007</v>
      </c>
      <c r="E13" s="16">
        <v>7445.7896599999985</v>
      </c>
    </row>
    <row r="14" spans="1:5" ht="15" x14ac:dyDescent="0.25">
      <c r="A14" s="15"/>
      <c r="B14" s="40" t="s">
        <v>7</v>
      </c>
      <c r="C14" s="16">
        <v>104652.88728</v>
      </c>
      <c r="D14" s="16">
        <v>104652.88728</v>
      </c>
      <c r="E14" s="16">
        <v>6427.4054999999989</v>
      </c>
    </row>
    <row r="15" spans="1:5" ht="15" x14ac:dyDescent="0.25">
      <c r="A15" s="12"/>
      <c r="B15" s="13" t="s">
        <v>8</v>
      </c>
      <c r="C15" s="14">
        <f>((C16+C17))</f>
        <v>190289.29200000002</v>
      </c>
      <c r="D15" s="14">
        <f>((((((((+D16+D17))))))))</f>
        <v>41593.621830000004</v>
      </c>
      <c r="E15" s="14">
        <f>((((((((+E16+E17))))))))</f>
        <v>31273.31033</v>
      </c>
    </row>
    <row r="16" spans="1:5" ht="15" x14ac:dyDescent="0.25">
      <c r="A16" s="15"/>
      <c r="B16" s="40" t="s">
        <v>6</v>
      </c>
      <c r="C16" s="16">
        <v>153710.27600000001</v>
      </c>
      <c r="D16" s="16">
        <v>26641.65958</v>
      </c>
      <c r="E16" s="16">
        <v>26641.65958</v>
      </c>
    </row>
    <row r="17" spans="1:5" ht="15" x14ac:dyDescent="0.25">
      <c r="A17" s="15"/>
      <c r="B17" s="40" t="s">
        <v>7</v>
      </c>
      <c r="C17" s="16">
        <v>36579.016000000003</v>
      </c>
      <c r="D17" s="16">
        <v>14951.96225</v>
      </c>
      <c r="E17" s="16">
        <v>4631.6507499999998</v>
      </c>
    </row>
    <row r="18" spans="1:5" ht="15" x14ac:dyDescent="0.25">
      <c r="A18" s="12"/>
      <c r="B18" s="13" t="s">
        <v>9</v>
      </c>
      <c r="C18" s="14">
        <f>((((((((+C19+C20))))))))</f>
        <v>123129.791</v>
      </c>
      <c r="D18" s="14">
        <f>((((((((+D19+D20))))))))</f>
        <v>37244.926050000002</v>
      </c>
      <c r="E18" s="14">
        <f>((((((((+E19+E20))))))))</f>
        <v>25902.606</v>
      </c>
    </row>
    <row r="19" spans="1:5" ht="15" x14ac:dyDescent="0.25">
      <c r="A19" s="15"/>
      <c r="B19" s="40" t="s">
        <v>6</v>
      </c>
      <c r="C19" s="16">
        <v>123129.791</v>
      </c>
      <c r="D19" s="16">
        <v>37244.926050000002</v>
      </c>
      <c r="E19" s="16">
        <v>25902.606</v>
      </c>
    </row>
    <row r="20" spans="1:5" ht="15" x14ac:dyDescent="0.25">
      <c r="A20" s="15"/>
      <c r="B20" s="40" t="s">
        <v>7</v>
      </c>
      <c r="C20" s="16">
        <v>0</v>
      </c>
      <c r="D20" s="16">
        <v>0</v>
      </c>
      <c r="E20" s="16">
        <v>0</v>
      </c>
    </row>
    <row r="21" spans="1:5" ht="15" x14ac:dyDescent="0.25">
      <c r="A21" s="9" t="s">
        <v>10</v>
      </c>
      <c r="B21" s="10"/>
      <c r="C21" s="11">
        <f>((((+C22))))</f>
        <v>3769.5003299999998</v>
      </c>
      <c r="D21" s="11">
        <f t="shared" ref="D21:E21" si="1">((((+D22))))</f>
        <v>1075</v>
      </c>
      <c r="E21" s="11">
        <f t="shared" si="1"/>
        <v>1073.0909999999999</v>
      </c>
    </row>
    <row r="22" spans="1:5" ht="15" x14ac:dyDescent="0.25">
      <c r="A22" s="12"/>
      <c r="B22" s="13" t="s">
        <v>11</v>
      </c>
      <c r="C22" s="14">
        <f>((((((((+C23+C24))))))))</f>
        <v>3769.5003299999998</v>
      </c>
      <c r="D22" s="14">
        <f>((((((((+D23+D24))))))))</f>
        <v>1075</v>
      </c>
      <c r="E22" s="14">
        <f>((((((((+E23+E24))))))))</f>
        <v>1073.0909999999999</v>
      </c>
    </row>
    <row r="23" spans="1:5" ht="15" x14ac:dyDescent="0.25">
      <c r="A23" s="15"/>
      <c r="B23" s="40" t="s">
        <v>6</v>
      </c>
      <c r="C23" s="16">
        <v>3769.5003299999998</v>
      </c>
      <c r="D23" s="16">
        <v>1075</v>
      </c>
      <c r="E23" s="16">
        <v>1073.0909999999999</v>
      </c>
    </row>
    <row r="24" spans="1:5" ht="15" x14ac:dyDescent="0.25">
      <c r="A24" s="15"/>
      <c r="B24" s="40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2144913.2740000002</v>
      </c>
      <c r="D25" s="11">
        <f t="shared" ref="D25:E25" si="2">((((+D26+D29+D32))))</f>
        <v>540145.54600000009</v>
      </c>
      <c r="E25" s="11">
        <f t="shared" si="2"/>
        <v>300062.33799999999</v>
      </c>
    </row>
    <row r="26" spans="1:5" ht="15" x14ac:dyDescent="0.25">
      <c r="A26" s="12"/>
      <c r="B26" s="13" t="s">
        <v>13</v>
      </c>
      <c r="C26" s="14">
        <f>((((((((+C27+C28))))))))</f>
        <v>189628.64499999999</v>
      </c>
      <c r="D26" s="14">
        <f>((((((((+D27+D28))))))))</f>
        <v>67727.267000000007</v>
      </c>
      <c r="E26" s="14">
        <f>((((((((+E27+E28))))))))</f>
        <v>58562.264000000003</v>
      </c>
    </row>
    <row r="27" spans="1:5" ht="15" x14ac:dyDescent="0.25">
      <c r="A27" s="15"/>
      <c r="B27" s="40" t="s">
        <v>6</v>
      </c>
      <c r="C27" s="16">
        <v>189628.64499999999</v>
      </c>
      <c r="D27" s="16">
        <v>67727.267000000007</v>
      </c>
      <c r="E27" s="16">
        <v>58562.264000000003</v>
      </c>
    </row>
    <row r="28" spans="1:5" ht="15" x14ac:dyDescent="0.25">
      <c r="A28" s="15"/>
      <c r="B28" s="40" t="s">
        <v>7</v>
      </c>
      <c r="C28" s="16">
        <v>0</v>
      </c>
      <c r="D28" s="16">
        <v>0</v>
      </c>
      <c r="E28" s="16">
        <v>0</v>
      </c>
    </row>
    <row r="29" spans="1:5" ht="15" x14ac:dyDescent="0.25">
      <c r="A29" s="12"/>
      <c r="B29" s="13" t="s">
        <v>14</v>
      </c>
      <c r="C29" s="14">
        <f>((((((((+C30+C31))))))))</f>
        <v>1915021.2390000001</v>
      </c>
      <c r="D29" s="14">
        <f>((((((((+D30+D31))))))))</f>
        <v>457551.63400000002</v>
      </c>
      <c r="E29" s="14">
        <f>((((((((+E30+E31))))))))</f>
        <v>231009.06099999999</v>
      </c>
    </row>
    <row r="30" spans="1:5" ht="15" x14ac:dyDescent="0.25">
      <c r="A30" s="15"/>
      <c r="B30" s="40" t="s">
        <v>6</v>
      </c>
      <c r="C30" s="16">
        <v>1591794.1880000001</v>
      </c>
      <c r="D30" s="16">
        <v>398497.06900000002</v>
      </c>
      <c r="E30" s="16">
        <v>230767.77299999999</v>
      </c>
    </row>
    <row r="31" spans="1:5" ht="15" x14ac:dyDescent="0.25">
      <c r="A31" s="15"/>
      <c r="B31" s="40" t="s">
        <v>7</v>
      </c>
      <c r="C31" s="16">
        <v>323227.05099999998</v>
      </c>
      <c r="D31" s="16">
        <v>59054.565000000002</v>
      </c>
      <c r="E31" s="16">
        <v>241.28800000000001</v>
      </c>
    </row>
    <row r="32" spans="1:5" ht="15" x14ac:dyDescent="0.25">
      <c r="A32" s="12"/>
      <c r="B32" s="13" t="s">
        <v>197</v>
      </c>
      <c r="C32" s="14">
        <f>((((((((+C33+C34))))))))</f>
        <v>40263.39</v>
      </c>
      <c r="D32" s="14">
        <f>((((((((+D33+D34))))))))</f>
        <v>14866.645</v>
      </c>
      <c r="E32" s="14">
        <f>((((((((+E33+E34))))))))</f>
        <v>10491.013000000001</v>
      </c>
    </row>
    <row r="33" spans="1:5" ht="15" x14ac:dyDescent="0.25">
      <c r="A33" s="15"/>
      <c r="B33" s="40" t="s">
        <v>6</v>
      </c>
      <c r="C33" s="32">
        <v>40263.39</v>
      </c>
      <c r="D33" s="32">
        <v>14866.645</v>
      </c>
      <c r="E33" s="32">
        <v>10491.013000000001</v>
      </c>
    </row>
    <row r="34" spans="1:5" ht="15" x14ac:dyDescent="0.25">
      <c r="A34" s="15"/>
      <c r="B34" s="40" t="s">
        <v>7</v>
      </c>
      <c r="C34" s="32">
        <v>0</v>
      </c>
      <c r="D34" s="32">
        <v>0</v>
      </c>
      <c r="E34" s="32">
        <v>0</v>
      </c>
    </row>
    <row r="35" spans="1:5" ht="15" x14ac:dyDescent="0.25">
      <c r="A35" s="9" t="s">
        <v>15</v>
      </c>
      <c r="B35" s="10"/>
      <c r="C35" s="11">
        <f>((((+C36+C39+C42))))</f>
        <v>183566.5</v>
      </c>
      <c r="D35" s="11">
        <f t="shared" ref="D35:E35" si="3">((((+D36+D39+D42))))</f>
        <v>10720.226000000001</v>
      </c>
      <c r="E35" s="11">
        <f t="shared" si="3"/>
        <v>10484.364080000001</v>
      </c>
    </row>
    <row r="36" spans="1:5" ht="15" x14ac:dyDescent="0.25">
      <c r="A36" s="12"/>
      <c r="B36" s="13" t="s">
        <v>11</v>
      </c>
      <c r="C36" s="14">
        <f>((((((((+C37+C38))))))))</f>
        <v>177372</v>
      </c>
      <c r="D36" s="14">
        <f>((((((((+D37+D38))))))))</f>
        <v>9221.3854900000006</v>
      </c>
      <c r="E36" s="14">
        <f>((((((((+E37+E38))))))))</f>
        <v>9221.3854900000006</v>
      </c>
    </row>
    <row r="37" spans="1:5" ht="15" x14ac:dyDescent="0.25">
      <c r="A37" s="15"/>
      <c r="B37" s="40" t="s">
        <v>6</v>
      </c>
      <c r="C37" s="16">
        <v>177372</v>
      </c>
      <c r="D37" s="16">
        <v>9221.3854900000006</v>
      </c>
      <c r="E37" s="16">
        <v>9221.3854900000006</v>
      </c>
    </row>
    <row r="38" spans="1:5" ht="15" x14ac:dyDescent="0.25">
      <c r="A38" s="15"/>
      <c r="B38" s="40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3994.3</v>
      </c>
      <c r="D39" s="14">
        <f>((((((((+D40+D41))))))))</f>
        <v>856.11851000000001</v>
      </c>
      <c r="E39" s="14">
        <f>((((((((+E40+E41))))))))</f>
        <v>856.11851000000001</v>
      </c>
    </row>
    <row r="40" spans="1:5" ht="15" x14ac:dyDescent="0.25">
      <c r="A40" s="15"/>
      <c r="B40" s="40" t="s">
        <v>6</v>
      </c>
      <c r="C40" s="16">
        <v>3994.3</v>
      </c>
      <c r="D40" s="16">
        <v>856.11851000000001</v>
      </c>
      <c r="E40" s="16">
        <v>856.11851000000001</v>
      </c>
    </row>
    <row r="41" spans="1:5" ht="15" x14ac:dyDescent="0.25">
      <c r="A41" s="15"/>
      <c r="B41" s="40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2200.1999999999998</v>
      </c>
      <c r="D42" s="14">
        <f>((((((((+D43+D44))))))))</f>
        <v>642.72199999999998</v>
      </c>
      <c r="E42" s="14">
        <f>((((((((+E43+E44))))))))</f>
        <v>406.86007999999998</v>
      </c>
    </row>
    <row r="43" spans="1:5" ht="15" x14ac:dyDescent="0.25">
      <c r="A43" s="15"/>
      <c r="B43" s="40" t="s">
        <v>6</v>
      </c>
      <c r="C43" s="16">
        <v>2200.1999999999998</v>
      </c>
      <c r="D43" s="16">
        <v>642.72199999999998</v>
      </c>
      <c r="E43" s="16">
        <v>406.86007999999998</v>
      </c>
    </row>
    <row r="44" spans="1:5" ht="15" x14ac:dyDescent="0.25">
      <c r="A44" s="15"/>
      <c r="B44" s="40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1673529.6</v>
      </c>
      <c r="D45" s="14">
        <f t="shared" ref="D45:E45" si="4">((((+D46))))</f>
        <v>438588.56575000001</v>
      </c>
      <c r="E45" s="14">
        <f t="shared" si="4"/>
        <v>438588.56575000001</v>
      </c>
    </row>
    <row r="46" spans="1:5" ht="15" x14ac:dyDescent="0.25">
      <c r="A46" s="12"/>
      <c r="B46" s="13" t="s">
        <v>11</v>
      </c>
      <c r="C46" s="14">
        <f>((((((((+C47+C48))))))))</f>
        <v>1673529.6</v>
      </c>
      <c r="D46" s="14">
        <f>((((((((+D47+D48))))))))</f>
        <v>438588.56575000001</v>
      </c>
      <c r="E46" s="14">
        <f>((((((((+E47+E48))))))))</f>
        <v>438588.56575000001</v>
      </c>
    </row>
    <row r="47" spans="1:5" ht="15" x14ac:dyDescent="0.25">
      <c r="A47" s="15"/>
      <c r="B47" s="40" t="s">
        <v>6</v>
      </c>
      <c r="C47" s="16">
        <v>1561859.3</v>
      </c>
      <c r="D47" s="16">
        <v>408822.4</v>
      </c>
      <c r="E47" s="16">
        <v>408822.4</v>
      </c>
    </row>
    <row r="48" spans="1:5" ht="15" x14ac:dyDescent="0.25">
      <c r="A48" s="15"/>
      <c r="B48" s="40" t="s">
        <v>7</v>
      </c>
      <c r="C48" s="16">
        <v>111670.3</v>
      </c>
      <c r="D48" s="16">
        <v>29766.16575</v>
      </c>
      <c r="E48" s="16">
        <v>29766.16575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(+C50+C53+C56+C59+C62+C65+C68+C71+C74+C77+C80+C83+C86+C89+C92+C95+C98+C101+C104)</f>
        <v>3760792.8959055911</v>
      </c>
      <c r="D49" s="11">
        <f t="shared" ref="D49:E49" si="5">(+D50+D53+D56+D59+D62+D65+D68+D71+D74+D77+D80+D83+D86+D89+D92+D95+D98+D101+D104)</f>
        <v>1146149.177281504</v>
      </c>
      <c r="E49" s="11">
        <f t="shared" si="5"/>
        <v>604753.68835490383</v>
      </c>
    </row>
    <row r="50" spans="1:5" ht="15" x14ac:dyDescent="0.25">
      <c r="A50" s="12"/>
      <c r="B50" s="13" t="s">
        <v>11</v>
      </c>
      <c r="C50" s="14">
        <f>((((((((+C51+C52))))))))</f>
        <v>649286.4182672</v>
      </c>
      <c r="D50" s="14">
        <f>((((((((+D51+D52))))))))</f>
        <v>334729.89985060005</v>
      </c>
      <c r="E50" s="14">
        <f>((((((((+E51+E52))))))))</f>
        <v>59571.38437</v>
      </c>
    </row>
    <row r="51" spans="1:5" ht="15" x14ac:dyDescent="0.25">
      <c r="A51" s="15"/>
      <c r="B51" s="40" t="s">
        <v>6</v>
      </c>
      <c r="C51" s="16">
        <v>649286.4182672</v>
      </c>
      <c r="D51" s="16">
        <v>334729.89985060005</v>
      </c>
      <c r="E51" s="16">
        <v>59571.38437</v>
      </c>
    </row>
    <row r="52" spans="1:5" ht="15" x14ac:dyDescent="0.25">
      <c r="A52" s="15"/>
      <c r="B52" s="40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15064.251180000001</v>
      </c>
      <c r="D53" s="14">
        <f>((((((((+D54+D55))))))))</f>
        <v>454.57857000000001</v>
      </c>
      <c r="E53" s="14">
        <f>((((((((+E54+E55))))))))</f>
        <v>454.57857000000001</v>
      </c>
    </row>
    <row r="54" spans="1:5" ht="15" x14ac:dyDescent="0.25">
      <c r="A54" s="15"/>
      <c r="B54" s="40" t="s">
        <v>6</v>
      </c>
      <c r="C54" s="16">
        <v>1818.3142800000001</v>
      </c>
      <c r="D54" s="16">
        <v>454.57857000000001</v>
      </c>
      <c r="E54" s="16">
        <v>454.57857000000001</v>
      </c>
    </row>
    <row r="55" spans="1:5" ht="15" x14ac:dyDescent="0.25">
      <c r="A55" s="15"/>
      <c r="B55" s="40" t="s">
        <v>7</v>
      </c>
      <c r="C55" s="16">
        <v>13245.936900000001</v>
      </c>
      <c r="D55" s="16">
        <v>0</v>
      </c>
      <c r="E55" s="16">
        <v>0</v>
      </c>
    </row>
    <row r="56" spans="1:5" ht="14.25" customHeight="1" x14ac:dyDescent="0.25">
      <c r="A56" s="12"/>
      <c r="B56" s="13" t="s">
        <v>21</v>
      </c>
      <c r="C56" s="14">
        <f>((((((((+C57+C58))))))))</f>
        <v>160071.70000000001</v>
      </c>
      <c r="D56" s="14">
        <f>((((((((+D57+D58))))))))</f>
        <v>46687.575958333327</v>
      </c>
      <c r="E56" s="14">
        <f>((((((((+E57+E58))))))))</f>
        <v>42648.336409999996</v>
      </c>
    </row>
    <row r="57" spans="1:5" ht="15" x14ac:dyDescent="0.25">
      <c r="A57" s="15"/>
      <c r="B57" s="40" t="s">
        <v>6</v>
      </c>
      <c r="C57" s="16">
        <v>160071.70000000001</v>
      </c>
      <c r="D57" s="16">
        <v>46687.575958333327</v>
      </c>
      <c r="E57" s="16">
        <v>42648.336409999996</v>
      </c>
    </row>
    <row r="58" spans="1:5" ht="15" x14ac:dyDescent="0.25">
      <c r="A58" s="15"/>
      <c r="B58" s="40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32460.2</v>
      </c>
      <c r="D59" s="14">
        <f>((((((((+D60+D61))))))))</f>
        <v>11280.862999999999</v>
      </c>
      <c r="E59" s="14">
        <f>((((((((+E60+E61))))))))</f>
        <v>9066.3369999999995</v>
      </c>
    </row>
    <row r="60" spans="1:5" ht="15" x14ac:dyDescent="0.25">
      <c r="A60" s="15"/>
      <c r="B60" s="40" t="s">
        <v>6</v>
      </c>
      <c r="C60" s="17">
        <v>32460.2</v>
      </c>
      <c r="D60" s="17">
        <v>11280.862999999999</v>
      </c>
      <c r="E60" s="17">
        <v>9066.3369999999995</v>
      </c>
    </row>
    <row r="61" spans="1:5" ht="15" x14ac:dyDescent="0.25">
      <c r="A61" s="15"/>
      <c r="B61" s="40" t="s">
        <v>7</v>
      </c>
      <c r="C61" s="17">
        <v>0</v>
      </c>
      <c r="D61" s="17">
        <v>0</v>
      </c>
      <c r="E61" s="17">
        <v>0</v>
      </c>
    </row>
    <row r="62" spans="1:5" ht="15" x14ac:dyDescent="0.25">
      <c r="A62" s="59"/>
      <c r="B62" s="60" t="s">
        <v>23</v>
      </c>
      <c r="C62" s="61">
        <f>((((((((+C63+C64))))))))</f>
        <v>25265.4</v>
      </c>
      <c r="D62" s="61">
        <f>((((((((+D63+D64))))))))</f>
        <v>6316.3414479999992</v>
      </c>
      <c r="E62" s="61">
        <f>((((((((+E63+E64))))))))</f>
        <v>4898.7606000000005</v>
      </c>
    </row>
    <row r="63" spans="1:5" ht="15" x14ac:dyDescent="0.25">
      <c r="A63" s="15"/>
      <c r="B63" s="40" t="s">
        <v>6</v>
      </c>
      <c r="C63" s="16">
        <v>25265.4</v>
      </c>
      <c r="D63" s="16">
        <v>6316.3414479999992</v>
      </c>
      <c r="E63" s="16">
        <v>4898.7606000000005</v>
      </c>
    </row>
    <row r="64" spans="1:5" ht="15" x14ac:dyDescent="0.25">
      <c r="A64" s="15"/>
      <c r="B64" s="40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232</v>
      </c>
      <c r="C65" s="14">
        <f>((((((((+C66+C67))))))))</f>
        <v>1199286.6998066669</v>
      </c>
      <c r="D65" s="14">
        <f>((((((((+D66+D67))))))))</f>
        <v>314083.63148000004</v>
      </c>
      <c r="E65" s="14">
        <f>((((((((+E66+E67))))))))</f>
        <v>271225.65357999998</v>
      </c>
    </row>
    <row r="66" spans="1:5" ht="15" x14ac:dyDescent="0.25">
      <c r="A66" s="15"/>
      <c r="B66" s="40" t="s">
        <v>6</v>
      </c>
      <c r="C66" s="16">
        <v>1199286.6998066669</v>
      </c>
      <c r="D66" s="16">
        <v>314083.63148000004</v>
      </c>
      <c r="E66" s="16">
        <v>271225.65357999998</v>
      </c>
    </row>
    <row r="67" spans="1:5" ht="15" x14ac:dyDescent="0.25">
      <c r="A67" s="15"/>
      <c r="B67" s="40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196</v>
      </c>
      <c r="C68" s="14">
        <f>((((((((+C69+C70))))))))</f>
        <v>117476.735</v>
      </c>
      <c r="D68" s="14">
        <f>((((((((+D69+D70))))))))</f>
        <v>32724.001</v>
      </c>
      <c r="E68" s="14">
        <f>((((((((+E69+E70))))))))</f>
        <v>10975.921</v>
      </c>
    </row>
    <row r="69" spans="1:5" ht="15" x14ac:dyDescent="0.25">
      <c r="A69" s="15"/>
      <c r="B69" s="40" t="s">
        <v>6</v>
      </c>
      <c r="C69" s="16">
        <v>117476.735</v>
      </c>
      <c r="D69" s="16">
        <v>32724.001</v>
      </c>
      <c r="E69" s="16">
        <v>10975.921</v>
      </c>
    </row>
    <row r="70" spans="1:5" ht="15" x14ac:dyDescent="0.25">
      <c r="A70" s="15"/>
      <c r="B70" s="40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24</v>
      </c>
      <c r="C71" s="14">
        <f>((((((((+C72+C73))))))))</f>
        <v>290369.48288000008</v>
      </c>
      <c r="D71" s="14">
        <f>((((((((+D72+D73))))))))</f>
        <v>72592.370720000021</v>
      </c>
      <c r="E71" s="14">
        <f>((((((((+E72+E73))))))))</f>
        <v>8940.3286800000005</v>
      </c>
    </row>
    <row r="72" spans="1:5" ht="15" x14ac:dyDescent="0.25">
      <c r="A72" s="15"/>
      <c r="B72" s="40" t="s">
        <v>6</v>
      </c>
      <c r="C72" s="16">
        <v>290369.48288000008</v>
      </c>
      <c r="D72" s="16">
        <v>72592.370720000021</v>
      </c>
      <c r="E72" s="16">
        <v>8940.3286800000005</v>
      </c>
    </row>
    <row r="73" spans="1:5" ht="15" x14ac:dyDescent="0.25">
      <c r="A73" s="15"/>
      <c r="B73" s="40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25</v>
      </c>
      <c r="C74" s="14">
        <f>((((((((+C75+C76))))))))</f>
        <v>382554.49248172413</v>
      </c>
      <c r="D74" s="14">
        <f>((((((((+D75+D76))))))))</f>
        <v>80277.011884963009</v>
      </c>
      <c r="E74" s="14">
        <f>((((((((+E75+E76))))))))</f>
        <v>76938.35033496299</v>
      </c>
    </row>
    <row r="75" spans="1:5" ht="15" x14ac:dyDescent="0.25">
      <c r="A75" s="15"/>
      <c r="B75" s="40" t="s">
        <v>6</v>
      </c>
      <c r="C75" s="16">
        <v>382554.49248172413</v>
      </c>
      <c r="D75" s="16">
        <v>80277.011884963009</v>
      </c>
      <c r="E75" s="16">
        <v>76938.35033496299</v>
      </c>
    </row>
    <row r="76" spans="1:5" ht="15" x14ac:dyDescent="0.25">
      <c r="A76" s="15"/>
      <c r="B76" s="40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220</v>
      </c>
      <c r="C77" s="14">
        <f>((((((((+C78+C79))))))))</f>
        <v>593467.71</v>
      </c>
      <c r="D77" s="14">
        <f>((((((((+D78+D79))))))))</f>
        <v>148366.92749999999</v>
      </c>
      <c r="E77" s="14">
        <f>((((((((+E78+E79))))))))</f>
        <v>64238.730179940998</v>
      </c>
    </row>
    <row r="78" spans="1:5" ht="15" x14ac:dyDescent="0.25">
      <c r="A78" s="15"/>
      <c r="B78" s="40" t="s">
        <v>6</v>
      </c>
      <c r="C78" s="16">
        <v>593467.71</v>
      </c>
      <c r="D78" s="16">
        <v>148366.92749999999</v>
      </c>
      <c r="E78" s="16">
        <v>64238.730179940998</v>
      </c>
    </row>
    <row r="79" spans="1:5" ht="15" x14ac:dyDescent="0.25">
      <c r="A79" s="15"/>
      <c r="B79" s="40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26</v>
      </c>
      <c r="C80" s="14">
        <f>((((((((+C81+C82))))))))</f>
        <v>87996.1</v>
      </c>
      <c r="D80" s="14">
        <f>((((((((+D81+D82))))))))</f>
        <v>25199.656599568963</v>
      </c>
      <c r="E80" s="14">
        <f>((((((((+E81+E82))))))))</f>
        <v>4708.9901500000005</v>
      </c>
    </row>
    <row r="81" spans="1:5" ht="15" x14ac:dyDescent="0.25">
      <c r="A81" s="15"/>
      <c r="B81" s="40" t="s">
        <v>6</v>
      </c>
      <c r="C81" s="16">
        <v>87996.1</v>
      </c>
      <c r="D81" s="16">
        <v>25199.656599568963</v>
      </c>
      <c r="E81" s="16">
        <v>4708.9901500000005</v>
      </c>
    </row>
    <row r="82" spans="1:5" ht="15" x14ac:dyDescent="0.25">
      <c r="A82" s="15"/>
      <c r="B82" s="40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222</v>
      </c>
      <c r="C83" s="14">
        <f>((((((((+C84+C85))))))))</f>
        <v>269.3</v>
      </c>
      <c r="D83" s="14">
        <f>((((((((+D84+D85))))))))</f>
        <v>168.31700000000001</v>
      </c>
      <c r="E83" s="14">
        <f>((((((((+E84+E85))))))))</f>
        <v>0</v>
      </c>
    </row>
    <row r="84" spans="1:5" ht="15" x14ac:dyDescent="0.25">
      <c r="A84" s="15"/>
      <c r="B84" s="40" t="s">
        <v>6</v>
      </c>
      <c r="C84" s="16">
        <v>269.3</v>
      </c>
      <c r="D84" s="16">
        <v>168.31700000000001</v>
      </c>
      <c r="E84" s="16">
        <v>0</v>
      </c>
    </row>
    <row r="85" spans="1:5" ht="15" x14ac:dyDescent="0.25">
      <c r="A85" s="15"/>
      <c r="B85" s="40" t="s">
        <v>7</v>
      </c>
      <c r="C85" s="16">
        <v>0</v>
      </c>
      <c r="D85" s="16">
        <v>0</v>
      </c>
      <c r="E85" s="16">
        <v>0</v>
      </c>
    </row>
    <row r="86" spans="1:5" ht="28.5" customHeight="1" x14ac:dyDescent="0.25">
      <c r="A86" s="12"/>
      <c r="B86" s="13" t="s">
        <v>27</v>
      </c>
      <c r="C86" s="14">
        <f>((((((((+C87+C88))))))))</f>
        <v>17856.454000000002</v>
      </c>
      <c r="D86" s="14">
        <f>((((((((+D87+D88))))))))</f>
        <v>5310.2430000000004</v>
      </c>
      <c r="E86" s="14">
        <f>((((((((+E87+E88))))))))</f>
        <v>5057.3739999999998</v>
      </c>
    </row>
    <row r="87" spans="1:5" ht="15" x14ac:dyDescent="0.25">
      <c r="A87" s="15"/>
      <c r="B87" s="40" t="s">
        <v>6</v>
      </c>
      <c r="C87" s="16">
        <v>17856.454000000002</v>
      </c>
      <c r="D87" s="16">
        <v>5310.2430000000004</v>
      </c>
      <c r="E87" s="16">
        <v>5057.3739999999998</v>
      </c>
    </row>
    <row r="88" spans="1:5" ht="15" x14ac:dyDescent="0.25">
      <c r="A88" s="15"/>
      <c r="B88" s="40" t="s">
        <v>7</v>
      </c>
      <c r="C88" s="16">
        <v>0</v>
      </c>
      <c r="D88" s="16">
        <v>0</v>
      </c>
      <c r="E88" s="16">
        <v>0</v>
      </c>
    </row>
    <row r="89" spans="1:5" ht="15" x14ac:dyDescent="0.25">
      <c r="A89" s="12"/>
      <c r="B89" s="13" t="s">
        <v>28</v>
      </c>
      <c r="C89" s="14">
        <f>((((((((+C90+C91))))))))</f>
        <v>7873.56477</v>
      </c>
      <c r="D89" s="14">
        <f>((((((((+D90+D91))))))))</f>
        <v>2045.0648200000001</v>
      </c>
      <c r="E89" s="14">
        <f>((((((((+E90+E91))))))))</f>
        <v>2045.0648200000001</v>
      </c>
    </row>
    <row r="90" spans="1:5" ht="15" x14ac:dyDescent="0.25">
      <c r="A90" s="15"/>
      <c r="B90" s="40" t="s">
        <v>6</v>
      </c>
      <c r="C90" s="16">
        <v>7873.56477</v>
      </c>
      <c r="D90" s="16">
        <v>2045.0648200000001</v>
      </c>
      <c r="E90" s="16">
        <v>2045.0648200000001</v>
      </c>
    </row>
    <row r="91" spans="1:5" ht="15" x14ac:dyDescent="0.25">
      <c r="A91" s="15"/>
      <c r="B91" s="40" t="s">
        <v>7</v>
      </c>
      <c r="C91" s="16">
        <v>0</v>
      </c>
      <c r="D91" s="16">
        <v>0</v>
      </c>
      <c r="E91" s="16">
        <v>0</v>
      </c>
    </row>
    <row r="92" spans="1:5" ht="25.5" x14ac:dyDescent="0.25">
      <c r="A92" s="12"/>
      <c r="B92" s="13" t="s">
        <v>29</v>
      </c>
      <c r="C92" s="14">
        <f>((((((((+C93+C94))))))))</f>
        <v>10551.54</v>
      </c>
      <c r="D92" s="14">
        <f>((((((((+D93+D94))))))))</f>
        <v>3137.87</v>
      </c>
      <c r="E92" s="14">
        <f>((((((((+E93+E94))))))))</f>
        <v>2988.4479999999999</v>
      </c>
    </row>
    <row r="93" spans="1:5" ht="15" x14ac:dyDescent="0.25">
      <c r="A93" s="15"/>
      <c r="B93" s="40" t="s">
        <v>6</v>
      </c>
      <c r="C93" s="16">
        <v>10551.54</v>
      </c>
      <c r="D93" s="16">
        <v>3137.87</v>
      </c>
      <c r="E93" s="16">
        <v>2988.4479999999999</v>
      </c>
    </row>
    <row r="94" spans="1:5" ht="15" x14ac:dyDescent="0.25">
      <c r="A94" s="15"/>
      <c r="B94" s="40" t="s">
        <v>7</v>
      </c>
      <c r="C94" s="16">
        <v>0</v>
      </c>
      <c r="D94" s="16">
        <v>0</v>
      </c>
      <c r="E94" s="16">
        <v>0</v>
      </c>
    </row>
    <row r="95" spans="1:5" ht="15" x14ac:dyDescent="0.25">
      <c r="A95" s="12"/>
      <c r="B95" s="13" t="s">
        <v>30</v>
      </c>
      <c r="C95" s="14">
        <f>((((((((+C96+C97))))))))</f>
        <v>1623.3130000000001</v>
      </c>
      <c r="D95" s="14">
        <f>((((((((+D96+D97))))))))</f>
        <v>482.74900000000002</v>
      </c>
      <c r="E95" s="14">
        <f>((((((((+E96+E97))))))))</f>
        <v>459.76100000000002</v>
      </c>
    </row>
    <row r="96" spans="1:5" ht="15" x14ac:dyDescent="0.25">
      <c r="A96" s="15"/>
      <c r="B96" s="40" t="s">
        <v>6</v>
      </c>
      <c r="C96" s="16">
        <v>1623.3130000000001</v>
      </c>
      <c r="D96" s="16">
        <v>482.74900000000002</v>
      </c>
      <c r="E96" s="16">
        <v>459.76100000000002</v>
      </c>
    </row>
    <row r="97" spans="1:5" ht="15" x14ac:dyDescent="0.25">
      <c r="A97" s="15"/>
      <c r="B97" s="40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31</v>
      </c>
      <c r="C98" s="14">
        <f>((((((((+C99+C100))))))))</f>
        <v>51134.392</v>
      </c>
      <c r="D98" s="14">
        <f>((((((((+D99+D100))))))))</f>
        <v>15206.602999999999</v>
      </c>
      <c r="E98" s="14">
        <f>((((((((+E99+E100))))))))</f>
        <v>14482.478999999999</v>
      </c>
    </row>
    <row r="99" spans="1:5" ht="15" x14ac:dyDescent="0.25">
      <c r="A99" s="15"/>
      <c r="B99" s="40" t="s">
        <v>6</v>
      </c>
      <c r="C99" s="16">
        <v>51134.392</v>
      </c>
      <c r="D99" s="16">
        <v>15206.602999999999</v>
      </c>
      <c r="E99" s="16">
        <v>14482.478999999999</v>
      </c>
    </row>
    <row r="100" spans="1:5" ht="15" x14ac:dyDescent="0.25">
      <c r="A100" s="15"/>
      <c r="B100" s="40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32</v>
      </c>
      <c r="C101" s="14">
        <f>((((((((+C102+C103))))))))</f>
        <v>429.1</v>
      </c>
      <c r="D101" s="14">
        <f>((((((((+D102+D103))))))))</f>
        <v>335.70299999999997</v>
      </c>
      <c r="E101" s="14">
        <f>((((((((+E102+E103))))))))</f>
        <v>0</v>
      </c>
    </row>
    <row r="102" spans="1:5" ht="15" x14ac:dyDescent="0.25">
      <c r="A102" s="15"/>
      <c r="B102" s="40" t="s">
        <v>6</v>
      </c>
      <c r="C102" s="19">
        <v>429.1</v>
      </c>
      <c r="D102" s="16">
        <v>335.70299999999997</v>
      </c>
      <c r="E102" s="16">
        <v>0</v>
      </c>
    </row>
    <row r="103" spans="1:5" ht="15" x14ac:dyDescent="0.25">
      <c r="A103" s="15"/>
      <c r="B103" s="40" t="s">
        <v>7</v>
      </c>
      <c r="C103" s="16">
        <v>0</v>
      </c>
      <c r="D103" s="16">
        <v>0</v>
      </c>
      <c r="E103" s="16">
        <v>0</v>
      </c>
    </row>
    <row r="104" spans="1:5" ht="25.5" x14ac:dyDescent="0.25">
      <c r="A104" s="12"/>
      <c r="B104" s="13" t="s">
        <v>208</v>
      </c>
      <c r="C104" s="14">
        <f>((((((((+C105+C106))))))))</f>
        <v>117756.04252000002</v>
      </c>
      <c r="D104" s="14">
        <f>((((((((+D105+D106))))))))</f>
        <v>46749.769450038468</v>
      </c>
      <c r="E104" s="14">
        <f>((((((((+E105+E106))))))))</f>
        <v>26053.190660000004</v>
      </c>
    </row>
    <row r="105" spans="1:5" ht="15" x14ac:dyDescent="0.25">
      <c r="A105" s="15"/>
      <c r="B105" s="40" t="s">
        <v>6</v>
      </c>
      <c r="C105" s="16">
        <v>117756.04252000002</v>
      </c>
      <c r="D105" s="16">
        <v>46749.769450038468</v>
      </c>
      <c r="E105" s="16">
        <v>26053.190660000004</v>
      </c>
    </row>
    <row r="106" spans="1:5" ht="15" x14ac:dyDescent="0.25">
      <c r="A106" s="15"/>
      <c r="B106" s="40" t="s">
        <v>7</v>
      </c>
      <c r="C106" s="16">
        <v>0</v>
      </c>
      <c r="D106" s="16">
        <v>0</v>
      </c>
      <c r="E106" s="16">
        <v>0</v>
      </c>
    </row>
    <row r="107" spans="1:5" ht="15" x14ac:dyDescent="0.25">
      <c r="A107" s="9" t="s">
        <v>33</v>
      </c>
      <c r="B107" s="10"/>
      <c r="C107" s="11">
        <f>((((((+C108+C111))))))</f>
        <v>6035638.7000000002</v>
      </c>
      <c r="D107" s="11">
        <f t="shared" ref="D107:E107" si="6">((((((+D108+D111))))))</f>
        <v>1589582.132</v>
      </c>
      <c r="E107" s="11">
        <f t="shared" si="6"/>
        <v>925206.89400000009</v>
      </c>
    </row>
    <row r="108" spans="1:5" ht="15" x14ac:dyDescent="0.25">
      <c r="A108" s="12"/>
      <c r="B108" s="13" t="s">
        <v>11</v>
      </c>
      <c r="C108" s="14">
        <f>((((((((+C109+C110))))))))</f>
        <v>5964006</v>
      </c>
      <c r="D108" s="14">
        <f>((((((((+D109+D110))))))))</f>
        <v>1546280.415</v>
      </c>
      <c r="E108" s="14">
        <f>((((((((+E109+E110))))))))</f>
        <v>886153.11900000006</v>
      </c>
    </row>
    <row r="109" spans="1:5" ht="15" x14ac:dyDescent="0.25">
      <c r="A109" s="15"/>
      <c r="B109" s="40" t="s">
        <v>6</v>
      </c>
      <c r="C109" s="16">
        <v>3278669.8</v>
      </c>
      <c r="D109" s="16">
        <v>950661.86499999999</v>
      </c>
      <c r="E109" s="16">
        <v>290534.56900000002</v>
      </c>
    </row>
    <row r="110" spans="1:5" ht="15" x14ac:dyDescent="0.25">
      <c r="A110" s="15"/>
      <c r="B110" s="40" t="s">
        <v>7</v>
      </c>
      <c r="C110" s="16">
        <v>2685336.2</v>
      </c>
      <c r="D110" s="16">
        <v>595618.55000000005</v>
      </c>
      <c r="E110" s="16">
        <v>595618.55000000005</v>
      </c>
    </row>
    <row r="111" spans="1:5" ht="15" x14ac:dyDescent="0.25">
      <c r="A111" s="12"/>
      <c r="B111" s="13" t="s">
        <v>34</v>
      </c>
      <c r="C111" s="14">
        <f>((((((((+C112+C113))))))))</f>
        <v>71632.7</v>
      </c>
      <c r="D111" s="14">
        <f>((((((((+D112+D113))))))))</f>
        <v>43301.716999999997</v>
      </c>
      <c r="E111" s="14">
        <f>((((((((+E112+E113))))))))</f>
        <v>39053.775000000001</v>
      </c>
    </row>
    <row r="112" spans="1:5" ht="15" x14ac:dyDescent="0.25">
      <c r="A112" s="62"/>
      <c r="B112" s="63" t="s">
        <v>6</v>
      </c>
      <c r="C112" s="64">
        <v>71632.7</v>
      </c>
      <c r="D112" s="64">
        <v>43301.716999999997</v>
      </c>
      <c r="E112" s="64">
        <v>39053.775000000001</v>
      </c>
    </row>
    <row r="113" spans="1:5" ht="15" x14ac:dyDescent="0.25">
      <c r="A113" s="15"/>
      <c r="B113" s="40" t="s">
        <v>7</v>
      </c>
      <c r="C113" s="16">
        <v>0</v>
      </c>
      <c r="D113" s="16">
        <v>0</v>
      </c>
      <c r="E113" s="16">
        <v>0</v>
      </c>
    </row>
    <row r="114" spans="1:5" ht="15" x14ac:dyDescent="0.25">
      <c r="A114" s="9" t="s">
        <v>210</v>
      </c>
      <c r="B114" s="10"/>
      <c r="C114" s="14">
        <f>(+C115+C118+C121+C124+C127+C130+C133+C136+C139+C142+C145+C148+C151+C154+C157+C160+C163)</f>
        <v>2232653.7027100003</v>
      </c>
      <c r="D114" s="14">
        <f t="shared" ref="D114:E114" si="7">(+D115+D118+D121+D124+D127+D130+D133+D136+D139+D142+D145+D148+D151+D154+D157+D160+D163)</f>
        <v>593325.0455275001</v>
      </c>
      <c r="E114" s="14">
        <f t="shared" si="7"/>
        <v>464487.68753519998</v>
      </c>
    </row>
    <row r="115" spans="1:5" ht="15" x14ac:dyDescent="0.25">
      <c r="A115" s="12"/>
      <c r="B115" s="13" t="s">
        <v>11</v>
      </c>
      <c r="C115" s="14">
        <f>((((((((+C116+C117))))))))</f>
        <v>115627.04147</v>
      </c>
      <c r="D115" s="14">
        <f>((((((((+D116+D117))))))))</f>
        <v>16537.26698</v>
      </c>
      <c r="E115" s="14">
        <f>((((((((+E116+E117))))))))</f>
        <v>15547.794230000001</v>
      </c>
    </row>
    <row r="116" spans="1:5" ht="15" x14ac:dyDescent="0.25">
      <c r="A116" s="15"/>
      <c r="B116" s="40" t="s">
        <v>6</v>
      </c>
      <c r="C116" s="16">
        <v>115627.04147</v>
      </c>
      <c r="D116" s="16">
        <v>16537.26698</v>
      </c>
      <c r="E116" s="16">
        <v>15547.794230000001</v>
      </c>
    </row>
    <row r="117" spans="1:5" ht="15" x14ac:dyDescent="0.25">
      <c r="A117" s="15"/>
      <c r="B117" s="40" t="s">
        <v>7</v>
      </c>
      <c r="C117" s="16">
        <v>0</v>
      </c>
      <c r="D117" s="16">
        <v>0</v>
      </c>
      <c r="E117" s="16">
        <v>0</v>
      </c>
    </row>
    <row r="118" spans="1:5" ht="15" x14ac:dyDescent="0.25">
      <c r="A118" s="12"/>
      <c r="B118" s="13" t="s">
        <v>35</v>
      </c>
      <c r="C118" s="14">
        <f>((((((((+C119+C120))))))))</f>
        <v>178445.24600000001</v>
      </c>
      <c r="D118" s="14">
        <f>((((((((+D119+D120))))))))</f>
        <v>32023.695660000001</v>
      </c>
      <c r="E118" s="14">
        <f>((((((((+E119+E120))))))))</f>
        <v>32023.695660000001</v>
      </c>
    </row>
    <row r="119" spans="1:5" ht="15" x14ac:dyDescent="0.25">
      <c r="A119" s="15"/>
      <c r="B119" s="40" t="s">
        <v>6</v>
      </c>
      <c r="C119" s="16">
        <v>178445.24600000001</v>
      </c>
      <c r="D119" s="16">
        <v>32023.695660000001</v>
      </c>
      <c r="E119" s="16">
        <v>32023.695660000001</v>
      </c>
    </row>
    <row r="120" spans="1:5" ht="15" x14ac:dyDescent="0.25">
      <c r="A120" s="15"/>
      <c r="B120" s="40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36</v>
      </c>
      <c r="C121" s="14">
        <f>((((((((+C122+C123))))))))</f>
        <v>1628.5119999999999</v>
      </c>
      <c r="D121" s="14">
        <f>((((((((+D122+D123))))))))</f>
        <v>572.16400999999996</v>
      </c>
      <c r="E121" s="14">
        <f>((((((((+E122+E123))))))))</f>
        <v>572.16400999999996</v>
      </c>
    </row>
    <row r="122" spans="1:5" ht="15" x14ac:dyDescent="0.25">
      <c r="A122" s="15"/>
      <c r="B122" s="40" t="s">
        <v>6</v>
      </c>
      <c r="C122" s="16">
        <v>1628.5119999999999</v>
      </c>
      <c r="D122" s="16">
        <v>572.16400999999996</v>
      </c>
      <c r="E122" s="16">
        <v>572.16400999999996</v>
      </c>
    </row>
    <row r="123" spans="1:5" ht="15" x14ac:dyDescent="0.25">
      <c r="A123" s="15"/>
      <c r="B123" s="40" t="s">
        <v>7</v>
      </c>
      <c r="C123" s="16">
        <v>0</v>
      </c>
      <c r="D123" s="16">
        <v>0</v>
      </c>
      <c r="E123" s="16">
        <v>0</v>
      </c>
    </row>
    <row r="124" spans="1:5" ht="25.5" x14ac:dyDescent="0.25">
      <c r="A124" s="12"/>
      <c r="B124" s="13" t="s">
        <v>37</v>
      </c>
      <c r="C124" s="14">
        <f>((((((((+C125+C126))))))))</f>
        <v>10532.054</v>
      </c>
      <c r="D124" s="14">
        <f>((((((((+D125+D126))))))))</f>
        <v>338.39378000000005</v>
      </c>
      <c r="E124" s="14">
        <f>((((((((+E125+E126))))))))</f>
        <v>337.71987999999999</v>
      </c>
    </row>
    <row r="125" spans="1:5" ht="15" x14ac:dyDescent="0.25">
      <c r="A125" s="15"/>
      <c r="B125" s="40" t="s">
        <v>6</v>
      </c>
      <c r="C125" s="16">
        <v>10532.054</v>
      </c>
      <c r="D125" s="16">
        <v>338.39378000000005</v>
      </c>
      <c r="E125" s="16">
        <v>337.71987999999999</v>
      </c>
    </row>
    <row r="126" spans="1:5" ht="15" x14ac:dyDescent="0.25">
      <c r="A126" s="15"/>
      <c r="B126" s="40" t="s">
        <v>7</v>
      </c>
      <c r="C126" s="16">
        <v>0</v>
      </c>
      <c r="D126" s="16">
        <v>0</v>
      </c>
      <c r="E126" s="16">
        <v>0</v>
      </c>
    </row>
    <row r="127" spans="1:5" ht="15" x14ac:dyDescent="0.25">
      <c r="A127" s="12"/>
      <c r="B127" s="13" t="s">
        <v>38</v>
      </c>
      <c r="C127" s="14">
        <f>((((((((+C128+C129))))))))</f>
        <v>2890.2150000000001</v>
      </c>
      <c r="D127" s="14">
        <f>((((((((+D128+D129))))))))</f>
        <v>942.24757</v>
      </c>
      <c r="E127" s="14">
        <f>((((((((+E128+E129))))))))</f>
        <v>566.50267000000008</v>
      </c>
    </row>
    <row r="128" spans="1:5" ht="15" x14ac:dyDescent="0.25">
      <c r="A128" s="15"/>
      <c r="B128" s="40" t="s">
        <v>6</v>
      </c>
      <c r="C128" s="16">
        <v>2890.2150000000001</v>
      </c>
      <c r="D128" s="16">
        <v>942.24757</v>
      </c>
      <c r="E128" s="16">
        <v>566.50267000000008</v>
      </c>
    </row>
    <row r="129" spans="1:5" ht="15" x14ac:dyDescent="0.25">
      <c r="A129" s="15"/>
      <c r="B129" s="40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39</v>
      </c>
      <c r="C130" s="14">
        <f>((((((((+C131+C132))))))))</f>
        <v>2938.6535899999999</v>
      </c>
      <c r="D130" s="14">
        <f>((((((((+D131+D132))))))))</f>
        <v>1291.60097</v>
      </c>
      <c r="E130" s="14">
        <f>((((((((+E131+E132))))))))</f>
        <v>589.60468000000003</v>
      </c>
    </row>
    <row r="131" spans="1:5" ht="15" x14ac:dyDescent="0.25">
      <c r="A131" s="15"/>
      <c r="B131" s="40" t="s">
        <v>6</v>
      </c>
      <c r="C131" s="16">
        <v>2938.6535899999999</v>
      </c>
      <c r="D131" s="16">
        <v>1291.60097</v>
      </c>
      <c r="E131" s="16">
        <v>589.60468000000003</v>
      </c>
    </row>
    <row r="132" spans="1:5" ht="15" x14ac:dyDescent="0.25">
      <c r="A132" s="15"/>
      <c r="B132" s="40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40</v>
      </c>
      <c r="C133" s="14">
        <f>((((((((+C134+C135))))))))</f>
        <v>4447.509</v>
      </c>
      <c r="D133" s="14">
        <f>((((((((+D134+D135))))))))</f>
        <v>1036.87725</v>
      </c>
      <c r="E133" s="14">
        <f>((((((((+E134+E135))))))))</f>
        <v>0</v>
      </c>
    </row>
    <row r="134" spans="1:5" ht="15" x14ac:dyDescent="0.25">
      <c r="A134" s="15"/>
      <c r="B134" s="40" t="s">
        <v>6</v>
      </c>
      <c r="C134" s="20">
        <v>4447.509</v>
      </c>
      <c r="D134" s="20">
        <v>1036.87725</v>
      </c>
      <c r="E134" s="21">
        <v>0</v>
      </c>
    </row>
    <row r="135" spans="1:5" ht="15" x14ac:dyDescent="0.25">
      <c r="A135" s="15"/>
      <c r="B135" s="40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41</v>
      </c>
      <c r="C136" s="14">
        <f>((((((((+C137+C138))))))))</f>
        <v>1598.0438100000001</v>
      </c>
      <c r="D136" s="14">
        <f>((((((((+D137+D138))))))))</f>
        <v>399.51095000000004</v>
      </c>
      <c r="E136" s="14">
        <f>((((((((+E137+E138))))))))</f>
        <v>80.275030000000001</v>
      </c>
    </row>
    <row r="137" spans="1:5" ht="15" x14ac:dyDescent="0.25">
      <c r="A137" s="15"/>
      <c r="B137" s="40" t="s">
        <v>6</v>
      </c>
      <c r="C137" s="16">
        <v>1598.0438100000001</v>
      </c>
      <c r="D137" s="16">
        <v>399.51095000000004</v>
      </c>
      <c r="E137" s="31">
        <v>80.275030000000001</v>
      </c>
    </row>
    <row r="138" spans="1:5" ht="15" x14ac:dyDescent="0.25">
      <c r="A138" s="15"/>
      <c r="B138" s="40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42</v>
      </c>
      <c r="C139" s="14">
        <f>((((((((+C140+C141))))))))</f>
        <v>91.122</v>
      </c>
      <c r="D139" s="14">
        <f>((((((((+D140+D141))))))))</f>
        <v>10045.858</v>
      </c>
      <c r="E139" s="14">
        <f>((((((((+E140+E141))))))))</f>
        <v>6085.1940000000004</v>
      </c>
    </row>
    <row r="140" spans="1:5" ht="15" x14ac:dyDescent="0.25">
      <c r="A140" s="15"/>
      <c r="B140" s="40" t="s">
        <v>6</v>
      </c>
      <c r="C140" s="16">
        <v>91.122</v>
      </c>
      <c r="D140" s="16">
        <v>10045.858</v>
      </c>
      <c r="E140" s="31">
        <v>6085.1940000000004</v>
      </c>
    </row>
    <row r="141" spans="1:5" ht="15" x14ac:dyDescent="0.25">
      <c r="A141" s="15"/>
      <c r="B141" s="40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43</v>
      </c>
      <c r="C142" s="14">
        <f>((((((((+C143+C144))))))))</f>
        <v>63266.928019999999</v>
      </c>
      <c r="D142" s="14">
        <f>((((((((+D143+D144))))))))</f>
        <v>76621.073077499997</v>
      </c>
      <c r="E142" s="14">
        <f>((((((((+E143+E144))))))))</f>
        <v>65496.583359999997</v>
      </c>
    </row>
    <row r="143" spans="1:5" ht="15" x14ac:dyDescent="0.25">
      <c r="A143" s="15"/>
      <c r="B143" s="40" t="s">
        <v>6</v>
      </c>
      <c r="C143" s="20">
        <v>63266.928019999999</v>
      </c>
      <c r="D143" s="20">
        <v>76621.073077499997</v>
      </c>
      <c r="E143" s="21">
        <v>65496.583359999997</v>
      </c>
    </row>
    <row r="144" spans="1:5" ht="15" x14ac:dyDescent="0.25">
      <c r="A144" s="15"/>
      <c r="B144" s="40" t="s">
        <v>7</v>
      </c>
      <c r="C144" s="16">
        <v>0</v>
      </c>
      <c r="D144" s="16">
        <v>0</v>
      </c>
      <c r="E144" s="16">
        <v>0</v>
      </c>
    </row>
    <row r="145" spans="1:5" ht="15" x14ac:dyDescent="0.25">
      <c r="A145" s="12"/>
      <c r="B145" s="13" t="s">
        <v>44</v>
      </c>
      <c r="C145" s="14">
        <f>((((((((+C146+C147))))))))</f>
        <v>5789.0910000000003</v>
      </c>
      <c r="D145" s="14">
        <f>((((((((+D146+D147))))))))</f>
        <v>1204.9870000000001</v>
      </c>
      <c r="E145" s="14">
        <f>((((((((+E146+E147))))))))</f>
        <v>394.911</v>
      </c>
    </row>
    <row r="146" spans="1:5" ht="15" x14ac:dyDescent="0.25">
      <c r="A146" s="15"/>
      <c r="B146" s="40" t="s">
        <v>6</v>
      </c>
      <c r="C146" s="22">
        <v>5789.0910000000003</v>
      </c>
      <c r="D146" s="22">
        <v>1204.9870000000001</v>
      </c>
      <c r="E146" s="22">
        <v>394.911</v>
      </c>
    </row>
    <row r="147" spans="1:5" ht="15" x14ac:dyDescent="0.25">
      <c r="A147" s="15"/>
      <c r="B147" s="40" t="s">
        <v>7</v>
      </c>
      <c r="C147" s="22">
        <v>0</v>
      </c>
      <c r="D147" s="22">
        <v>0</v>
      </c>
      <c r="E147" s="22">
        <v>0</v>
      </c>
    </row>
    <row r="148" spans="1:5" ht="15" x14ac:dyDescent="0.25">
      <c r="A148" s="12"/>
      <c r="B148" s="13" t="s">
        <v>207</v>
      </c>
      <c r="C148" s="14">
        <f>((((((((+C149+C150))))))))</f>
        <v>193573.16890000002</v>
      </c>
      <c r="D148" s="14">
        <f>((((((((+D149+D150))))))))</f>
        <v>48393.292225000005</v>
      </c>
      <c r="E148" s="14">
        <f>((((((((+E149+E150))))))))</f>
        <v>33903.543520000007</v>
      </c>
    </row>
    <row r="149" spans="1:5" ht="15" x14ac:dyDescent="0.25">
      <c r="A149" s="15"/>
      <c r="B149" s="40" t="s">
        <v>6</v>
      </c>
      <c r="C149" s="22">
        <v>193573.16890000002</v>
      </c>
      <c r="D149" s="22">
        <v>48393.292225000005</v>
      </c>
      <c r="E149" s="22">
        <v>33903.543520000007</v>
      </c>
    </row>
    <row r="150" spans="1:5" ht="15" x14ac:dyDescent="0.25">
      <c r="A150" s="15"/>
      <c r="B150" s="40" t="s">
        <v>7</v>
      </c>
      <c r="C150" s="22">
        <v>0</v>
      </c>
      <c r="D150" s="22">
        <v>0</v>
      </c>
      <c r="E150" s="22">
        <v>0</v>
      </c>
    </row>
    <row r="151" spans="1:5" ht="15" x14ac:dyDescent="0.25">
      <c r="A151" s="12"/>
      <c r="B151" s="13" t="s">
        <v>45</v>
      </c>
      <c r="C151" s="14">
        <f>((((((((+C152+C153))))))))</f>
        <v>186947.67800000001</v>
      </c>
      <c r="D151" s="14">
        <f>((((((((+D152+D153))))))))</f>
        <v>46736.919000000002</v>
      </c>
      <c r="E151" s="14">
        <f>((((((((+E152+E153))))))))</f>
        <v>35980.623</v>
      </c>
    </row>
    <row r="152" spans="1:5" ht="15" x14ac:dyDescent="0.25">
      <c r="A152" s="15"/>
      <c r="B152" s="40" t="s">
        <v>6</v>
      </c>
      <c r="C152" s="22">
        <v>186947.67800000001</v>
      </c>
      <c r="D152" s="22">
        <v>46736.919000000002</v>
      </c>
      <c r="E152" s="22">
        <v>35980.623</v>
      </c>
    </row>
    <row r="153" spans="1:5" ht="15" x14ac:dyDescent="0.25">
      <c r="A153" s="15"/>
      <c r="B153" s="40" t="s">
        <v>7</v>
      </c>
      <c r="C153" s="22">
        <v>0</v>
      </c>
      <c r="D153" s="22">
        <v>0</v>
      </c>
      <c r="E153" s="22">
        <v>0</v>
      </c>
    </row>
    <row r="154" spans="1:5" ht="15" x14ac:dyDescent="0.25">
      <c r="A154" s="25"/>
      <c r="B154" s="13" t="s">
        <v>138</v>
      </c>
      <c r="C154" s="14">
        <f>((((((((+C155+C156))))))))</f>
        <v>15134.284</v>
      </c>
      <c r="D154" s="14">
        <f>((((((((+D155+D156))))))))</f>
        <v>2682.6567999999997</v>
      </c>
      <c r="E154" s="14">
        <f>((((((((+E155+E156))))))))</f>
        <v>2682.6567999999997</v>
      </c>
    </row>
    <row r="155" spans="1:5" ht="15" x14ac:dyDescent="0.25">
      <c r="A155" s="24"/>
      <c r="B155" s="40" t="s">
        <v>6</v>
      </c>
      <c r="C155" s="16">
        <v>15134.284</v>
      </c>
      <c r="D155" s="16">
        <v>2682.6567999999997</v>
      </c>
      <c r="E155" s="16">
        <v>2682.6567999999997</v>
      </c>
    </row>
    <row r="156" spans="1:5" ht="15" x14ac:dyDescent="0.25">
      <c r="A156" s="24"/>
      <c r="B156" s="40" t="s">
        <v>7</v>
      </c>
      <c r="C156" s="16">
        <v>0</v>
      </c>
      <c r="D156" s="16">
        <v>0</v>
      </c>
      <c r="E156" s="16">
        <v>0</v>
      </c>
    </row>
    <row r="157" spans="1:5" ht="15" x14ac:dyDescent="0.25">
      <c r="A157" s="25"/>
      <c r="B157" s="13" t="s">
        <v>139</v>
      </c>
      <c r="C157" s="14">
        <f>((((((((+C158+C159))))))))</f>
        <v>427012.73800000001</v>
      </c>
      <c r="D157" s="14">
        <f>((((((((+D158+D159))))))))</f>
        <v>98815.648249999998</v>
      </c>
      <c r="E157" s="14">
        <f>((((((((+E158+E159))))))))</f>
        <v>61361.332865199998</v>
      </c>
    </row>
    <row r="158" spans="1:5" ht="15" x14ac:dyDescent="0.25">
      <c r="A158" s="24"/>
      <c r="B158" s="40" t="s">
        <v>6</v>
      </c>
      <c r="C158" s="16">
        <v>427012.73800000001</v>
      </c>
      <c r="D158" s="16">
        <v>98815.648249999998</v>
      </c>
      <c r="E158" s="16">
        <v>61361.332865199998</v>
      </c>
    </row>
    <row r="159" spans="1:5" ht="15" x14ac:dyDescent="0.25">
      <c r="A159" s="24"/>
      <c r="B159" s="40" t="s">
        <v>7</v>
      </c>
      <c r="C159" s="16">
        <v>0</v>
      </c>
      <c r="D159" s="16">
        <v>0</v>
      </c>
      <c r="E159" s="16">
        <v>0</v>
      </c>
    </row>
    <row r="160" spans="1:5" ht="15" x14ac:dyDescent="0.25">
      <c r="A160" s="25"/>
      <c r="B160" s="13" t="s">
        <v>223</v>
      </c>
      <c r="C160" s="14">
        <f>((((((((+C161+C162))))))))</f>
        <v>1022519.9989199999</v>
      </c>
      <c r="D160" s="14">
        <f>((((((((+D161+D162))))))))</f>
        <v>255629.99972999998</v>
      </c>
      <c r="E160" s="14">
        <f>((((((((+E161+E162))))))))</f>
        <v>208820.21815999999</v>
      </c>
    </row>
    <row r="161" spans="1:5" ht="15" x14ac:dyDescent="0.25">
      <c r="A161" s="24"/>
      <c r="B161" s="40" t="s">
        <v>6</v>
      </c>
      <c r="C161" s="16">
        <v>1022519.9989199999</v>
      </c>
      <c r="D161" s="16">
        <v>255629.99972999998</v>
      </c>
      <c r="E161" s="16">
        <v>208820.21815999999</v>
      </c>
    </row>
    <row r="162" spans="1:5" ht="15" x14ac:dyDescent="0.25">
      <c r="A162" s="24"/>
      <c r="B162" s="40" t="s">
        <v>7</v>
      </c>
      <c r="C162" s="16">
        <v>0</v>
      </c>
      <c r="D162" s="16">
        <v>0</v>
      </c>
      <c r="E162" s="16">
        <v>0</v>
      </c>
    </row>
    <row r="163" spans="1:5" ht="13.5" customHeight="1" x14ac:dyDescent="0.25">
      <c r="A163" s="25"/>
      <c r="B163" s="13" t="s">
        <v>224</v>
      </c>
      <c r="C163" s="14">
        <f>((((((((+C164+C165))))))))</f>
        <v>211.41900000000001</v>
      </c>
      <c r="D163" s="14">
        <f>((((((((+D164+D165))))))))</f>
        <v>52.854275000000001</v>
      </c>
      <c r="E163" s="14">
        <f>((((((((+E164+E165))))))))</f>
        <v>44.868670000000002</v>
      </c>
    </row>
    <row r="164" spans="1:5" ht="15" x14ac:dyDescent="0.25">
      <c r="A164" s="65"/>
      <c r="B164" s="63" t="s">
        <v>6</v>
      </c>
      <c r="C164" s="64">
        <v>211.41900000000001</v>
      </c>
      <c r="D164" s="64">
        <v>52.854275000000001</v>
      </c>
      <c r="E164" s="64">
        <v>44.868670000000002</v>
      </c>
    </row>
    <row r="165" spans="1:5" ht="15" x14ac:dyDescent="0.25">
      <c r="A165" s="24"/>
      <c r="B165" s="40" t="s">
        <v>7</v>
      </c>
      <c r="C165" s="16">
        <v>0</v>
      </c>
      <c r="D165" s="16">
        <v>0</v>
      </c>
      <c r="E165" s="16">
        <v>0</v>
      </c>
    </row>
    <row r="166" spans="1:5" ht="15" x14ac:dyDescent="0.25">
      <c r="A166" s="9" t="s">
        <v>46</v>
      </c>
      <c r="B166" s="10"/>
      <c r="C166" s="11">
        <f>(+C167+C170+C173+C176+C179+C182+C185+C188+C191+C194+C197+C200+C203+C206+C209+C212+C215+C218+C221+C224+C227)</f>
        <v>9824934.3934199978</v>
      </c>
      <c r="D166" s="11">
        <f t="shared" ref="D166:E166" si="8">(+D167+D170+D173+D176+D179+D182+D185+D188+D191+D194+D197+D200+D203+D206+D209+D212+D215+D218+D221+D224+D227)</f>
        <v>2246686.6530599995</v>
      </c>
      <c r="E166" s="11">
        <f t="shared" si="8"/>
        <v>1858272.5138599994</v>
      </c>
    </row>
    <row r="167" spans="1:5" ht="15" x14ac:dyDescent="0.25">
      <c r="A167" s="12"/>
      <c r="B167" s="13" t="s">
        <v>11</v>
      </c>
      <c r="C167" s="14">
        <f>((((((((+C168+C169))))))))</f>
        <v>7080729.3934199996</v>
      </c>
      <c r="D167" s="14">
        <f>((((((((+D168+D169))))))))</f>
        <v>1478013.44606</v>
      </c>
      <c r="E167" s="14">
        <f>((((((((+E168+E169))))))))</f>
        <v>1325952.8508600001</v>
      </c>
    </row>
    <row r="168" spans="1:5" ht="15" x14ac:dyDescent="0.25">
      <c r="A168" s="15"/>
      <c r="B168" s="40" t="s">
        <v>6</v>
      </c>
      <c r="C168" s="16">
        <v>55743.741419999998</v>
      </c>
      <c r="D168" s="16">
        <v>8716.3476899999987</v>
      </c>
      <c r="E168" s="16">
        <v>8716.3476899999987</v>
      </c>
    </row>
    <row r="169" spans="1:5" ht="15" x14ac:dyDescent="0.25">
      <c r="A169" s="15"/>
      <c r="B169" s="40" t="s">
        <v>7</v>
      </c>
      <c r="C169" s="16">
        <v>7024985.6519999998</v>
      </c>
      <c r="D169" s="16">
        <v>1469297.09837</v>
      </c>
      <c r="E169" s="16">
        <v>1317236.5031700002</v>
      </c>
    </row>
    <row r="170" spans="1:5" ht="15" x14ac:dyDescent="0.25">
      <c r="A170" s="12"/>
      <c r="B170" s="13" t="s">
        <v>47</v>
      </c>
      <c r="C170" s="14">
        <f>((((((((+C171+C172))))))))</f>
        <v>158460.6</v>
      </c>
      <c r="D170" s="14">
        <f>((((((((+D171+D172))))))))</f>
        <v>11954.13</v>
      </c>
      <c r="E170" s="14">
        <f>((((((((+E171+E172))))))))</f>
        <v>11954.13</v>
      </c>
    </row>
    <row r="171" spans="1:5" ht="15" x14ac:dyDescent="0.25">
      <c r="A171" s="15"/>
      <c r="B171" s="40" t="s">
        <v>6</v>
      </c>
      <c r="C171" s="16">
        <v>158460.6</v>
      </c>
      <c r="D171" s="16">
        <v>11954.13</v>
      </c>
      <c r="E171" s="16">
        <v>11954.13</v>
      </c>
    </row>
    <row r="172" spans="1:5" ht="15" x14ac:dyDescent="0.25">
      <c r="A172" s="15"/>
      <c r="B172" s="40" t="s">
        <v>7</v>
      </c>
      <c r="C172" s="16">
        <v>0</v>
      </c>
      <c r="D172" s="16">
        <v>0</v>
      </c>
      <c r="E172" s="16">
        <v>0</v>
      </c>
    </row>
    <row r="173" spans="1:5" ht="15" x14ac:dyDescent="0.25">
      <c r="A173" s="12"/>
      <c r="B173" s="13" t="s">
        <v>48</v>
      </c>
      <c r="C173" s="14">
        <f>((((((((+C174+C175))))))))</f>
        <v>495</v>
      </c>
      <c r="D173" s="14">
        <f>((((((((+D174+D175))))))))</f>
        <v>99.44</v>
      </c>
      <c r="E173" s="14">
        <f>((((((((+E174+E175))))))))</f>
        <v>99.44</v>
      </c>
    </row>
    <row r="174" spans="1:5" ht="15" x14ac:dyDescent="0.25">
      <c r="A174" s="15"/>
      <c r="B174" s="40" t="s">
        <v>6</v>
      </c>
      <c r="C174" s="16">
        <v>495</v>
      </c>
      <c r="D174" s="16">
        <v>99.44</v>
      </c>
      <c r="E174" s="16">
        <v>99.44</v>
      </c>
    </row>
    <row r="175" spans="1:5" ht="15" x14ac:dyDescent="0.25">
      <c r="A175" s="15"/>
      <c r="B175" s="40" t="s">
        <v>7</v>
      </c>
      <c r="C175" s="16">
        <v>0</v>
      </c>
      <c r="D175" s="16">
        <v>0</v>
      </c>
      <c r="E175" s="16">
        <v>0</v>
      </c>
    </row>
    <row r="176" spans="1:5" ht="15" x14ac:dyDescent="0.25">
      <c r="A176" s="12"/>
      <c r="B176" s="13" t="s">
        <v>49</v>
      </c>
      <c r="C176" s="14">
        <f>((((((((+C177+C178))))))))</f>
        <v>28814.3</v>
      </c>
      <c r="D176" s="14">
        <f>((((((((+D177+D178))))))))</f>
        <v>5938.8980000000001</v>
      </c>
      <c r="E176" s="14">
        <f>((((((((+E177+E178))))))))</f>
        <v>2541.203</v>
      </c>
    </row>
    <row r="177" spans="1:5" ht="15" x14ac:dyDescent="0.25">
      <c r="A177" s="15"/>
      <c r="B177" s="40" t="s">
        <v>6</v>
      </c>
      <c r="C177" s="16">
        <v>28814.3</v>
      </c>
      <c r="D177" s="16">
        <v>5938.8980000000001</v>
      </c>
      <c r="E177" s="16">
        <v>2541.203</v>
      </c>
    </row>
    <row r="178" spans="1:5" ht="15" x14ac:dyDescent="0.25">
      <c r="A178" s="15"/>
      <c r="B178" s="40" t="s">
        <v>7</v>
      </c>
      <c r="C178" s="16">
        <v>0</v>
      </c>
      <c r="D178" s="16">
        <v>0</v>
      </c>
      <c r="E178" s="16">
        <v>0</v>
      </c>
    </row>
    <row r="179" spans="1:5" ht="15" x14ac:dyDescent="0.25">
      <c r="A179" s="12"/>
      <c r="B179" s="13" t="s">
        <v>215</v>
      </c>
      <c r="C179" s="14">
        <f>((((((((+C180+C181))))))))</f>
        <v>4114.5</v>
      </c>
      <c r="D179" s="14">
        <f>((((((((+D180+D181))))))))</f>
        <v>3975.4589999999998</v>
      </c>
      <c r="E179" s="14">
        <f>((((((((+E180+E181))))))))</f>
        <v>3203.3969999999999</v>
      </c>
    </row>
    <row r="180" spans="1:5" ht="15" x14ac:dyDescent="0.25">
      <c r="A180" s="15"/>
      <c r="B180" s="40" t="s">
        <v>6</v>
      </c>
      <c r="C180" s="16">
        <v>4114.5</v>
      </c>
      <c r="D180" s="16">
        <v>3975.4589999999998</v>
      </c>
      <c r="E180" s="16">
        <v>3203.3969999999999</v>
      </c>
    </row>
    <row r="181" spans="1:5" ht="15" x14ac:dyDescent="0.25">
      <c r="A181" s="15"/>
      <c r="B181" s="40" t="s">
        <v>7</v>
      </c>
      <c r="C181" s="16">
        <v>0</v>
      </c>
      <c r="D181" s="16">
        <v>0</v>
      </c>
      <c r="E181" s="16">
        <v>0</v>
      </c>
    </row>
    <row r="182" spans="1:5" ht="15" x14ac:dyDescent="0.25">
      <c r="A182" s="12"/>
      <c r="B182" s="13" t="s">
        <v>50</v>
      </c>
      <c r="C182" s="14">
        <f>((((((((+C183+C184))))))))</f>
        <v>52828</v>
      </c>
      <c r="D182" s="14">
        <f>((((((((+D183+D184))))))))</f>
        <v>15569.7</v>
      </c>
      <c r="E182" s="14">
        <f>((((((((+E183+E184))))))))</f>
        <v>1974.4780000000001</v>
      </c>
    </row>
    <row r="183" spans="1:5" ht="15" x14ac:dyDescent="0.25">
      <c r="A183" s="15"/>
      <c r="B183" s="40" t="s">
        <v>6</v>
      </c>
      <c r="C183" s="16">
        <v>24751.1</v>
      </c>
      <c r="D183" s="16">
        <v>1722.932</v>
      </c>
      <c r="E183" s="16">
        <v>701.83600000000001</v>
      </c>
    </row>
    <row r="184" spans="1:5" ht="15" x14ac:dyDescent="0.25">
      <c r="A184" s="15"/>
      <c r="B184" s="40" t="s">
        <v>7</v>
      </c>
      <c r="C184" s="16">
        <v>28076.9</v>
      </c>
      <c r="D184" s="16">
        <v>13846.768</v>
      </c>
      <c r="E184" s="16">
        <v>1272.6420000000001</v>
      </c>
    </row>
    <row r="185" spans="1:5" ht="15" x14ac:dyDescent="0.25">
      <c r="A185" s="12"/>
      <c r="B185" s="13" t="s">
        <v>51</v>
      </c>
      <c r="C185" s="14">
        <f>((((((((+C186+C187))))))))</f>
        <v>5846.9</v>
      </c>
      <c r="D185" s="14">
        <f>((((((((+D186+D187))))))))</f>
        <v>1068.4659999999999</v>
      </c>
      <c r="E185" s="14">
        <f>((((((((+E186+E187))))))))</f>
        <v>659.41899999999998</v>
      </c>
    </row>
    <row r="186" spans="1:5" ht="15" x14ac:dyDescent="0.25">
      <c r="A186" s="15"/>
      <c r="B186" s="40" t="s">
        <v>6</v>
      </c>
      <c r="C186" s="16">
        <v>5846.9</v>
      </c>
      <c r="D186" s="16">
        <v>1068.4659999999999</v>
      </c>
      <c r="E186" s="16">
        <v>659.41899999999998</v>
      </c>
    </row>
    <row r="187" spans="1:5" ht="15" x14ac:dyDescent="0.25">
      <c r="A187" s="15"/>
      <c r="B187" s="40" t="s">
        <v>7</v>
      </c>
      <c r="C187" s="16">
        <v>0</v>
      </c>
      <c r="D187" s="16">
        <v>0</v>
      </c>
      <c r="E187" s="16">
        <v>0</v>
      </c>
    </row>
    <row r="188" spans="1:5" ht="15" x14ac:dyDescent="0.25">
      <c r="A188" s="12"/>
      <c r="B188" s="13" t="s">
        <v>52</v>
      </c>
      <c r="C188" s="14">
        <f>((((((((+C189+C190))))))))</f>
        <v>1618</v>
      </c>
      <c r="D188" s="14">
        <f>((((((((+D189+D190))))))))</f>
        <v>404.49900000000002</v>
      </c>
      <c r="E188" s="14">
        <f>((((((((+E189+E190))))))))</f>
        <v>326.66699999999997</v>
      </c>
    </row>
    <row r="189" spans="1:5" ht="15" x14ac:dyDescent="0.25">
      <c r="A189" s="15"/>
      <c r="B189" s="40" t="s">
        <v>6</v>
      </c>
      <c r="C189" s="16">
        <v>1618</v>
      </c>
      <c r="D189" s="16">
        <v>404.49900000000002</v>
      </c>
      <c r="E189" s="16">
        <v>326.66699999999997</v>
      </c>
    </row>
    <row r="190" spans="1:5" ht="15" x14ac:dyDescent="0.25">
      <c r="A190" s="15"/>
      <c r="B190" s="40" t="s">
        <v>7</v>
      </c>
      <c r="C190" s="16">
        <v>0</v>
      </c>
      <c r="D190" s="16">
        <v>0</v>
      </c>
      <c r="E190" s="16">
        <v>0</v>
      </c>
    </row>
    <row r="191" spans="1:5" ht="15" x14ac:dyDescent="0.25">
      <c r="A191" s="12"/>
      <c r="B191" s="13" t="s">
        <v>53</v>
      </c>
      <c r="C191" s="14">
        <f>((((((((+C192+C193))))))))</f>
        <v>13114.7</v>
      </c>
      <c r="D191" s="14">
        <f>((((((((+D192+D193))))))))</f>
        <v>5612.0950000000003</v>
      </c>
      <c r="E191" s="14">
        <f>((((((((+E192+E193))))))))</f>
        <v>3491.2959999999998</v>
      </c>
    </row>
    <row r="192" spans="1:5" ht="15" x14ac:dyDescent="0.25">
      <c r="A192" s="15"/>
      <c r="B192" s="40" t="s">
        <v>6</v>
      </c>
      <c r="C192" s="33">
        <v>13114.7</v>
      </c>
      <c r="D192" s="33">
        <v>5612.0950000000003</v>
      </c>
      <c r="E192" s="33">
        <v>3491.2959999999998</v>
      </c>
    </row>
    <row r="193" spans="1:5" ht="15" x14ac:dyDescent="0.25">
      <c r="A193" s="15"/>
      <c r="B193" s="40" t="s">
        <v>7</v>
      </c>
      <c r="C193" s="19">
        <v>0</v>
      </c>
      <c r="D193" s="19">
        <v>0</v>
      </c>
      <c r="E193" s="19">
        <v>0</v>
      </c>
    </row>
    <row r="194" spans="1:5" ht="15" x14ac:dyDescent="0.25">
      <c r="A194" s="12"/>
      <c r="B194" s="13" t="s">
        <v>54</v>
      </c>
      <c r="C194" s="14">
        <f>((((((((+C195+C196))))))))</f>
        <v>7500.5</v>
      </c>
      <c r="D194" s="14">
        <f>((((((((+D195+D196))))))))</f>
        <v>2643.6860000000001</v>
      </c>
      <c r="E194" s="14">
        <f>((((((((+E195+E196))))))))</f>
        <v>1762.4570000000001</v>
      </c>
    </row>
    <row r="195" spans="1:5" ht="15" x14ac:dyDescent="0.25">
      <c r="A195" s="15"/>
      <c r="B195" s="40" t="s">
        <v>6</v>
      </c>
      <c r="C195" s="19">
        <v>7500.5</v>
      </c>
      <c r="D195" s="19">
        <v>2643.6860000000001</v>
      </c>
      <c r="E195" s="19">
        <v>1762.4570000000001</v>
      </c>
    </row>
    <row r="196" spans="1:5" ht="15" x14ac:dyDescent="0.25">
      <c r="A196" s="15"/>
      <c r="B196" s="40" t="s">
        <v>7</v>
      </c>
      <c r="C196" s="19">
        <v>0</v>
      </c>
      <c r="D196" s="19">
        <v>0</v>
      </c>
      <c r="E196" s="19">
        <v>0</v>
      </c>
    </row>
    <row r="197" spans="1:5" ht="15" x14ac:dyDescent="0.25">
      <c r="A197" s="12"/>
      <c r="B197" s="13" t="s">
        <v>55</v>
      </c>
      <c r="C197" s="14">
        <f>((((((((+C198+C199))))))))</f>
        <v>178883.20000000001</v>
      </c>
      <c r="D197" s="14">
        <f>((((((((+D198+D199))))))))</f>
        <v>150457.633</v>
      </c>
      <c r="E197" s="14">
        <f>((((((((+E198+E199))))))))</f>
        <v>21620.492999999999</v>
      </c>
    </row>
    <row r="198" spans="1:5" ht="15" x14ac:dyDescent="0.25">
      <c r="A198" s="15"/>
      <c r="B198" s="40" t="s">
        <v>6</v>
      </c>
      <c r="C198" s="16">
        <v>129328</v>
      </c>
      <c r="D198" s="16">
        <v>100902.38400000001</v>
      </c>
      <c r="E198" s="16">
        <v>21620.492999999999</v>
      </c>
    </row>
    <row r="199" spans="1:5" ht="15" x14ac:dyDescent="0.25">
      <c r="A199" s="15"/>
      <c r="B199" s="40" t="s">
        <v>7</v>
      </c>
      <c r="C199" s="16">
        <v>49555.199999999997</v>
      </c>
      <c r="D199" s="16">
        <v>49555.249000000003</v>
      </c>
      <c r="E199" s="16">
        <v>0</v>
      </c>
    </row>
    <row r="200" spans="1:5" ht="15" x14ac:dyDescent="0.25">
      <c r="A200" s="12"/>
      <c r="B200" s="13" t="s">
        <v>56</v>
      </c>
      <c r="C200" s="14">
        <f>((((((((+C201+C202))))))))</f>
        <v>20477.599999999999</v>
      </c>
      <c r="D200" s="14">
        <f>((((((((+D201+D202))))))))</f>
        <v>8515.9879999999994</v>
      </c>
      <c r="E200" s="14">
        <f>((((((((+E201+E202))))))))</f>
        <v>8515.9879999999994</v>
      </c>
    </row>
    <row r="201" spans="1:5" ht="15" x14ac:dyDescent="0.25">
      <c r="A201" s="15"/>
      <c r="B201" s="40" t="s">
        <v>6</v>
      </c>
      <c r="C201" s="16">
        <v>20477.599999999999</v>
      </c>
      <c r="D201" s="16">
        <v>8515.9879999999994</v>
      </c>
      <c r="E201" s="16">
        <v>8515.9879999999994</v>
      </c>
    </row>
    <row r="202" spans="1:5" ht="15" x14ac:dyDescent="0.25">
      <c r="A202" s="15"/>
      <c r="B202" s="40" t="s">
        <v>7</v>
      </c>
      <c r="C202" s="16">
        <v>0</v>
      </c>
      <c r="D202" s="16">
        <v>0</v>
      </c>
      <c r="E202" s="16">
        <v>0</v>
      </c>
    </row>
    <row r="203" spans="1:5" ht="15" x14ac:dyDescent="0.25">
      <c r="A203" s="12"/>
      <c r="B203" s="13" t="s">
        <v>57</v>
      </c>
      <c r="C203" s="14">
        <f>((((((((+C204+C205))))))))</f>
        <v>31370.1</v>
      </c>
      <c r="D203" s="14">
        <f>((((((((+D204+D205))))))))</f>
        <v>11912.571</v>
      </c>
      <c r="E203" s="14">
        <f>((((((((+E204+E205))))))))</f>
        <v>11731.871999999999</v>
      </c>
    </row>
    <row r="204" spans="1:5" ht="15" x14ac:dyDescent="0.25">
      <c r="A204" s="15"/>
      <c r="B204" s="40" t="s">
        <v>6</v>
      </c>
      <c r="C204" s="16">
        <v>31370.1</v>
      </c>
      <c r="D204" s="16">
        <v>11912.571</v>
      </c>
      <c r="E204" s="16">
        <v>11731.871999999999</v>
      </c>
    </row>
    <row r="205" spans="1:5" ht="15" x14ac:dyDescent="0.25">
      <c r="A205" s="15"/>
      <c r="B205" s="40" t="s">
        <v>7</v>
      </c>
      <c r="C205" s="16">
        <v>0</v>
      </c>
      <c r="D205" s="16">
        <v>0</v>
      </c>
      <c r="E205" s="16">
        <v>0</v>
      </c>
    </row>
    <row r="206" spans="1:5" ht="15" x14ac:dyDescent="0.25">
      <c r="A206" s="12"/>
      <c r="B206" s="13" t="s">
        <v>59</v>
      </c>
      <c r="C206" s="14">
        <f>((((((((+C207+C208))))))))</f>
        <v>63101.8</v>
      </c>
      <c r="D206" s="14">
        <f>((((((((+D207+D208))))))))</f>
        <v>26318.632000000001</v>
      </c>
      <c r="E206" s="14">
        <f>((((((((+E207+E208))))))))</f>
        <v>25193.45</v>
      </c>
    </row>
    <row r="207" spans="1:5" ht="15" x14ac:dyDescent="0.25">
      <c r="A207" s="15"/>
      <c r="B207" s="40" t="s">
        <v>6</v>
      </c>
      <c r="C207" s="22">
        <v>63101.8</v>
      </c>
      <c r="D207" s="22">
        <v>26318.632000000001</v>
      </c>
      <c r="E207" s="22">
        <v>25193.45</v>
      </c>
    </row>
    <row r="208" spans="1:5" ht="15" x14ac:dyDescent="0.25">
      <c r="A208" s="15"/>
      <c r="B208" s="40" t="s">
        <v>7</v>
      </c>
      <c r="C208" s="22">
        <v>0</v>
      </c>
      <c r="D208" s="22">
        <v>0</v>
      </c>
      <c r="E208" s="22">
        <v>0</v>
      </c>
    </row>
    <row r="209" spans="1:5" ht="15" x14ac:dyDescent="0.25">
      <c r="A209" s="12"/>
      <c r="B209" s="13" t="s">
        <v>60</v>
      </c>
      <c r="C209" s="14">
        <f>((((((((+C210+C211))))))))</f>
        <v>343818</v>
      </c>
      <c r="D209" s="14">
        <f>((((((((+D210+D211))))))))</f>
        <v>85954.491999999998</v>
      </c>
      <c r="E209" s="14">
        <f>((((((((+E210+E211))))))))</f>
        <v>8641.6569999999992</v>
      </c>
    </row>
    <row r="210" spans="1:5" ht="15" x14ac:dyDescent="0.25">
      <c r="A210" s="15"/>
      <c r="B210" s="40" t="s">
        <v>6</v>
      </c>
      <c r="C210" s="22">
        <v>343818</v>
      </c>
      <c r="D210" s="22">
        <v>85954.491999999998</v>
      </c>
      <c r="E210" s="22">
        <v>8641.6569999999992</v>
      </c>
    </row>
    <row r="211" spans="1:5" ht="15" x14ac:dyDescent="0.25">
      <c r="A211" s="15"/>
      <c r="B211" s="40" t="s">
        <v>7</v>
      </c>
      <c r="C211" s="22">
        <v>0</v>
      </c>
      <c r="D211" s="22">
        <v>0</v>
      </c>
      <c r="E211" s="22">
        <v>0</v>
      </c>
    </row>
    <row r="212" spans="1:5" ht="15.75" customHeight="1" x14ac:dyDescent="0.25">
      <c r="A212" s="12"/>
      <c r="B212" s="13" t="s">
        <v>61</v>
      </c>
      <c r="C212" s="14">
        <f>((((((((+C213+C214))))))))</f>
        <v>24973</v>
      </c>
      <c r="D212" s="14">
        <f>((((((((+D213+D214))))))))</f>
        <v>17512.7</v>
      </c>
      <c r="E212" s="14">
        <f>((((((((+E213+E214))))))))</f>
        <v>16724.861000000001</v>
      </c>
    </row>
    <row r="213" spans="1:5" ht="15" x14ac:dyDescent="0.25">
      <c r="A213" s="15"/>
      <c r="B213" s="40" t="s">
        <v>6</v>
      </c>
      <c r="C213" s="16">
        <v>24973</v>
      </c>
      <c r="D213" s="16">
        <v>17512.7</v>
      </c>
      <c r="E213" s="16">
        <v>16724.861000000001</v>
      </c>
    </row>
    <row r="214" spans="1:5" ht="15" x14ac:dyDescent="0.25">
      <c r="A214" s="15"/>
      <c r="B214" s="40" t="s">
        <v>7</v>
      </c>
      <c r="C214" s="16">
        <v>0</v>
      </c>
      <c r="D214" s="16">
        <v>0</v>
      </c>
      <c r="E214" s="16">
        <v>0</v>
      </c>
    </row>
    <row r="215" spans="1:5" ht="15" x14ac:dyDescent="0.25">
      <c r="A215" s="12"/>
      <c r="B215" s="13" t="s">
        <v>62</v>
      </c>
      <c r="C215" s="14">
        <f>((((((((+C216+C217))))))))</f>
        <v>267624.8</v>
      </c>
      <c r="D215" s="14">
        <f>((((((((+D216+D217))))))))</f>
        <v>32237.258000000002</v>
      </c>
      <c r="E215" s="14">
        <f>((((((((+E216+E217))))))))</f>
        <v>32237.258000000002</v>
      </c>
    </row>
    <row r="216" spans="1:5" ht="15" x14ac:dyDescent="0.25">
      <c r="A216" s="62"/>
      <c r="B216" s="63" t="s">
        <v>6</v>
      </c>
      <c r="C216" s="66">
        <v>267624.8</v>
      </c>
      <c r="D216" s="66">
        <v>32237.258000000002</v>
      </c>
      <c r="E216" s="66">
        <v>32237.258000000002</v>
      </c>
    </row>
    <row r="217" spans="1:5" ht="15" x14ac:dyDescent="0.25">
      <c r="A217" s="15"/>
      <c r="B217" s="40" t="s">
        <v>7</v>
      </c>
      <c r="C217" s="20">
        <v>0</v>
      </c>
      <c r="D217" s="20">
        <v>0</v>
      </c>
      <c r="E217" s="20">
        <v>0</v>
      </c>
    </row>
    <row r="218" spans="1:5" ht="15" x14ac:dyDescent="0.25">
      <c r="A218" s="12"/>
      <c r="B218" s="13" t="s">
        <v>63</v>
      </c>
      <c r="C218" s="14">
        <f>((((((((+C219+C220))))))))</f>
        <v>57668.1</v>
      </c>
      <c r="D218" s="14">
        <f>((((((((+D219+D220))))))))</f>
        <v>7551.9070000000002</v>
      </c>
      <c r="E218" s="14">
        <f>((((((((+E219+E220))))))))</f>
        <v>7551.9059999999999</v>
      </c>
    </row>
    <row r="219" spans="1:5" ht="15" x14ac:dyDescent="0.25">
      <c r="A219" s="15"/>
      <c r="B219" s="40" t="s">
        <v>6</v>
      </c>
      <c r="C219" s="22">
        <v>57668.1</v>
      </c>
      <c r="D219" s="22">
        <v>7551.9070000000002</v>
      </c>
      <c r="E219" s="22">
        <v>7551.9059999999999</v>
      </c>
    </row>
    <row r="220" spans="1:5" ht="15" x14ac:dyDescent="0.25">
      <c r="A220" s="15"/>
      <c r="B220" s="40" t="s">
        <v>7</v>
      </c>
      <c r="C220" s="22">
        <v>0</v>
      </c>
      <c r="D220" s="22">
        <v>0</v>
      </c>
      <c r="E220" s="22">
        <v>0</v>
      </c>
    </row>
    <row r="221" spans="1:5" ht="15" x14ac:dyDescent="0.25">
      <c r="A221" s="12"/>
      <c r="B221" s="13" t="s">
        <v>64</v>
      </c>
      <c r="C221" s="14">
        <f>((((((((+C222+C223))))))))</f>
        <v>1480242.4</v>
      </c>
      <c r="D221" s="14">
        <f>((((((((+D222+D223))))))))</f>
        <v>380060.59499999997</v>
      </c>
      <c r="E221" s="14">
        <f>((((((((+E222+E223))))))))</f>
        <v>373295.19</v>
      </c>
    </row>
    <row r="222" spans="1:5" ht="15" x14ac:dyDescent="0.25">
      <c r="A222" s="15"/>
      <c r="B222" s="40" t="s">
        <v>6</v>
      </c>
      <c r="C222" s="22">
        <v>1480242.4</v>
      </c>
      <c r="D222" s="22">
        <v>380060.59499999997</v>
      </c>
      <c r="E222" s="22">
        <v>373295.19</v>
      </c>
    </row>
    <row r="223" spans="1:5" ht="15" x14ac:dyDescent="0.25">
      <c r="A223" s="15"/>
      <c r="B223" s="40" t="s">
        <v>7</v>
      </c>
      <c r="C223" s="20">
        <v>0</v>
      </c>
      <c r="D223" s="20">
        <v>0</v>
      </c>
      <c r="E223" s="20">
        <v>0</v>
      </c>
    </row>
    <row r="224" spans="1:5" ht="15" x14ac:dyDescent="0.25">
      <c r="A224" s="12"/>
      <c r="B224" s="13" t="s">
        <v>65</v>
      </c>
      <c r="C224" s="14">
        <f>((((((((+C225+C226))))))))</f>
        <v>1544.9</v>
      </c>
      <c r="D224" s="14">
        <f>((((((((+D225+D226))))))))</f>
        <v>772.43200000000002</v>
      </c>
      <c r="E224" s="14">
        <f>((((((((+E225+E226))))))))</f>
        <v>681.875</v>
      </c>
    </row>
    <row r="225" spans="1:5" ht="15" x14ac:dyDescent="0.25">
      <c r="A225" s="15"/>
      <c r="B225" s="40" t="s">
        <v>6</v>
      </c>
      <c r="C225" s="22">
        <v>1544.9</v>
      </c>
      <c r="D225" s="22">
        <v>772.43200000000002</v>
      </c>
      <c r="E225" s="22">
        <v>681.875</v>
      </c>
    </row>
    <row r="226" spans="1:5" ht="15" x14ac:dyDescent="0.25">
      <c r="A226" s="15"/>
      <c r="B226" s="40" t="s">
        <v>7</v>
      </c>
      <c r="C226" s="20">
        <v>0</v>
      </c>
      <c r="D226" s="20">
        <v>0</v>
      </c>
      <c r="E226" s="20">
        <v>0</v>
      </c>
    </row>
    <row r="227" spans="1:5" ht="15" x14ac:dyDescent="0.25">
      <c r="A227" s="12"/>
      <c r="B227" s="13" t="s">
        <v>193</v>
      </c>
      <c r="C227" s="14">
        <f>((((((((+C228+C229))))))))</f>
        <v>1708.6</v>
      </c>
      <c r="D227" s="14">
        <f>((((((((+D228+D229))))))))</f>
        <v>112.626</v>
      </c>
      <c r="E227" s="14">
        <f>((((((((+E228+E229))))))))</f>
        <v>112.626</v>
      </c>
    </row>
    <row r="228" spans="1:5" ht="15" x14ac:dyDescent="0.25">
      <c r="A228" s="15"/>
      <c r="B228" s="40" t="s">
        <v>6</v>
      </c>
      <c r="C228" s="22">
        <v>1708.6</v>
      </c>
      <c r="D228" s="22">
        <v>112.626</v>
      </c>
      <c r="E228" s="22">
        <v>112.626</v>
      </c>
    </row>
    <row r="229" spans="1:5" ht="15" x14ac:dyDescent="0.25">
      <c r="A229" s="15"/>
      <c r="B229" s="40" t="s">
        <v>7</v>
      </c>
      <c r="C229" s="20">
        <v>0</v>
      </c>
      <c r="D229" s="20">
        <v>0</v>
      </c>
      <c r="E229" s="20">
        <v>0</v>
      </c>
    </row>
    <row r="230" spans="1:5" ht="15" x14ac:dyDescent="0.25">
      <c r="A230" s="9" t="s">
        <v>66</v>
      </c>
      <c r="B230" s="10"/>
      <c r="C230" s="11">
        <f>(+C231+C234+C237+C240+C243+C246)</f>
        <v>393077.7</v>
      </c>
      <c r="D230" s="11">
        <f t="shared" ref="D230:E230" si="9">(+D231+D234+D237+D240+D243+D246)</f>
        <v>59807.050910000005</v>
      </c>
      <c r="E230" s="11">
        <f t="shared" si="9"/>
        <v>40998.799319999998</v>
      </c>
    </row>
    <row r="231" spans="1:5" ht="15" x14ac:dyDescent="0.25">
      <c r="A231" s="12"/>
      <c r="B231" s="13" t="s">
        <v>11</v>
      </c>
      <c r="C231" s="14">
        <f>((((((((+C232+C233))))))))</f>
        <v>215561.4</v>
      </c>
      <c r="D231" s="14">
        <f>((((((((+D232+D233))))))))</f>
        <v>8905.85095</v>
      </c>
      <c r="E231" s="14">
        <f>((((((((+E232+E233))))))))</f>
        <v>8905.85095</v>
      </c>
    </row>
    <row r="232" spans="1:5" ht="15" x14ac:dyDescent="0.25">
      <c r="A232" s="15"/>
      <c r="B232" s="40" t="s">
        <v>6</v>
      </c>
      <c r="C232" s="16">
        <v>215561.4</v>
      </c>
      <c r="D232" s="16">
        <v>8905.85095</v>
      </c>
      <c r="E232" s="16">
        <v>8905.85095</v>
      </c>
    </row>
    <row r="233" spans="1:5" ht="15" x14ac:dyDescent="0.25">
      <c r="A233" s="15"/>
      <c r="B233" s="40" t="s">
        <v>7</v>
      </c>
      <c r="C233" s="16">
        <v>0</v>
      </c>
      <c r="D233" s="16">
        <v>0</v>
      </c>
      <c r="E233" s="16">
        <v>0</v>
      </c>
    </row>
    <row r="234" spans="1:5" ht="15" x14ac:dyDescent="0.25">
      <c r="A234" s="12"/>
      <c r="B234" s="13" t="s">
        <v>67</v>
      </c>
      <c r="C234" s="14">
        <f>((((((((+C235+C236))))))))</f>
        <v>11020.7</v>
      </c>
      <c r="D234" s="14">
        <f>((((((((+D235+D236))))))))</f>
        <v>2215.0097400000004</v>
      </c>
      <c r="E234" s="14">
        <f>((((((((+E235+E236))))))))</f>
        <v>2083.3229300000003</v>
      </c>
    </row>
    <row r="235" spans="1:5" ht="15" x14ac:dyDescent="0.25">
      <c r="A235" s="15"/>
      <c r="B235" s="40" t="s">
        <v>6</v>
      </c>
      <c r="C235" s="16">
        <v>11020.7</v>
      </c>
      <c r="D235" s="16">
        <v>2215.0097400000004</v>
      </c>
      <c r="E235" s="16">
        <v>2083.3229300000003</v>
      </c>
    </row>
    <row r="236" spans="1:5" ht="15" x14ac:dyDescent="0.25">
      <c r="A236" s="15"/>
      <c r="B236" s="40" t="s">
        <v>7</v>
      </c>
      <c r="C236" s="16">
        <v>0</v>
      </c>
      <c r="D236" s="16">
        <v>0</v>
      </c>
      <c r="E236" s="16">
        <v>0</v>
      </c>
    </row>
    <row r="237" spans="1:5" ht="15" x14ac:dyDescent="0.25">
      <c r="A237" s="12"/>
      <c r="B237" s="13" t="s">
        <v>68</v>
      </c>
      <c r="C237" s="14">
        <f>((((((((+C238+C239))))))))</f>
        <v>5580</v>
      </c>
      <c r="D237" s="14">
        <f>((((((((+D238+D239))))))))</f>
        <v>1529.422</v>
      </c>
      <c r="E237" s="14">
        <f>((((((((+E238+E239))))))))</f>
        <v>1266.8289300000001</v>
      </c>
    </row>
    <row r="238" spans="1:5" ht="15" x14ac:dyDescent="0.25">
      <c r="A238" s="15"/>
      <c r="B238" s="40" t="s">
        <v>6</v>
      </c>
      <c r="C238" s="16">
        <v>5580</v>
      </c>
      <c r="D238" s="16">
        <v>1529.422</v>
      </c>
      <c r="E238" s="16">
        <v>1266.8289300000001</v>
      </c>
    </row>
    <row r="239" spans="1:5" ht="15" x14ac:dyDescent="0.25">
      <c r="A239" s="15"/>
      <c r="B239" s="40" t="s">
        <v>7</v>
      </c>
      <c r="C239" s="16">
        <v>0</v>
      </c>
      <c r="D239" s="16">
        <v>0</v>
      </c>
      <c r="E239" s="16">
        <v>0</v>
      </c>
    </row>
    <row r="240" spans="1:5" ht="15" x14ac:dyDescent="0.25">
      <c r="A240" s="12"/>
      <c r="B240" s="13" t="s">
        <v>69</v>
      </c>
      <c r="C240" s="14">
        <f>((((((((+C241+C242))))))))</f>
        <v>95185.600000000006</v>
      </c>
      <c r="D240" s="14">
        <f>((((((((+D241+D242))))))))</f>
        <v>28841.390869999999</v>
      </c>
      <c r="E240" s="14">
        <f>((((((((+E241+E242))))))))</f>
        <v>13007.868789999999</v>
      </c>
    </row>
    <row r="241" spans="1:5" ht="15" x14ac:dyDescent="0.25">
      <c r="A241" s="15"/>
      <c r="B241" s="40" t="s">
        <v>6</v>
      </c>
      <c r="C241" s="47">
        <v>95185.600000000006</v>
      </c>
      <c r="D241" s="47">
        <v>28841.390869999999</v>
      </c>
      <c r="E241" s="47">
        <v>13007.868789999999</v>
      </c>
    </row>
    <row r="242" spans="1:5" ht="15" x14ac:dyDescent="0.25">
      <c r="A242" s="15"/>
      <c r="B242" s="40" t="s">
        <v>7</v>
      </c>
      <c r="C242" s="16">
        <v>0</v>
      </c>
      <c r="D242" s="16">
        <v>0</v>
      </c>
      <c r="E242" s="16">
        <v>0</v>
      </c>
    </row>
    <row r="243" spans="1:5" ht="15" x14ac:dyDescent="0.25">
      <c r="A243" s="12"/>
      <c r="B243" s="13" t="s">
        <v>70</v>
      </c>
      <c r="C243" s="14">
        <f>((((((((+C244+C245))))))))</f>
        <v>30908.799999999999</v>
      </c>
      <c r="D243" s="14">
        <f>((((((((+D244+D245))))))))</f>
        <v>9610.0850200000004</v>
      </c>
      <c r="E243" s="14">
        <f>((((((((+E244+E245))))))))</f>
        <v>9229.0708300000006</v>
      </c>
    </row>
    <row r="244" spans="1:5" ht="15" x14ac:dyDescent="0.25">
      <c r="A244" s="15"/>
      <c r="B244" s="40" t="s">
        <v>6</v>
      </c>
      <c r="C244" s="16">
        <v>30908.799999999999</v>
      </c>
      <c r="D244" s="16">
        <v>9610.0850200000004</v>
      </c>
      <c r="E244" s="16">
        <v>9229.0708300000006</v>
      </c>
    </row>
    <row r="245" spans="1:5" ht="15" x14ac:dyDescent="0.25">
      <c r="A245" s="15"/>
      <c r="B245" s="40" t="s">
        <v>7</v>
      </c>
      <c r="C245" s="16">
        <v>0</v>
      </c>
      <c r="D245" s="16">
        <v>0</v>
      </c>
      <c r="E245" s="16">
        <v>0</v>
      </c>
    </row>
    <row r="246" spans="1:5" ht="15" x14ac:dyDescent="0.25">
      <c r="A246" s="12"/>
      <c r="B246" s="13" t="s">
        <v>71</v>
      </c>
      <c r="C246" s="14">
        <f>((((((((+C247+C248))))))))</f>
        <v>34821.199999999997</v>
      </c>
      <c r="D246" s="14">
        <f>((((((((+D247+D248))))))))</f>
        <v>8705.2923300000002</v>
      </c>
      <c r="E246" s="14">
        <f>((((((((+E247+E248))))))))</f>
        <v>6505.85689</v>
      </c>
    </row>
    <row r="247" spans="1:5" ht="15" x14ac:dyDescent="0.25">
      <c r="A247" s="15"/>
      <c r="B247" s="40" t="s">
        <v>6</v>
      </c>
      <c r="C247" s="16">
        <v>34821.199999999997</v>
      </c>
      <c r="D247" s="16">
        <v>8705.2923300000002</v>
      </c>
      <c r="E247" s="16">
        <v>6505.85689</v>
      </c>
    </row>
    <row r="248" spans="1:5" ht="15" x14ac:dyDescent="0.25">
      <c r="A248" s="15"/>
      <c r="B248" s="40" t="s">
        <v>7</v>
      </c>
      <c r="C248" s="16">
        <v>0</v>
      </c>
      <c r="D248" s="16">
        <v>0</v>
      </c>
      <c r="E248" s="16">
        <v>0</v>
      </c>
    </row>
    <row r="249" spans="1:5" ht="15" x14ac:dyDescent="0.25">
      <c r="A249" s="9" t="s">
        <v>72</v>
      </c>
      <c r="B249" s="10"/>
      <c r="C249" s="11">
        <f>(+C250+C253+C256+C259+C262+C265+C268+C271+C274+C277+C280+C283+C286+C289+C292+C295+C298+C301+C304+C307+C310+C313)</f>
        <v>1867180.4413399999</v>
      </c>
      <c r="D249" s="11">
        <f t="shared" ref="D249:E249" si="10">(+D250+D253+D256+D259+D262+D265+D268+D271+D274+D277+D280+D283+D286+D289+D292+D295+D298+D301+D304+D307+D310+D313)</f>
        <v>694867.07025750005</v>
      </c>
      <c r="E249" s="11">
        <f t="shared" si="10"/>
        <v>640603.45423500007</v>
      </c>
    </row>
    <row r="250" spans="1:5" ht="15" x14ac:dyDescent="0.25">
      <c r="A250" s="12"/>
      <c r="B250" s="13" t="s">
        <v>11</v>
      </c>
      <c r="C250" s="14">
        <f>((((((((+C251+C252))))))))</f>
        <v>1295475.5545799995</v>
      </c>
      <c r="D250" s="14">
        <f>((((((((+D251+D252))))))))</f>
        <v>548565.85915999999</v>
      </c>
      <c r="E250" s="14">
        <f>((((((((+E251+E252))))))))</f>
        <v>545659.04226000002</v>
      </c>
    </row>
    <row r="251" spans="1:5" ht="15" x14ac:dyDescent="0.25">
      <c r="A251" s="15"/>
      <c r="B251" s="40" t="s">
        <v>6</v>
      </c>
      <c r="C251" s="16">
        <v>1295475.5545799995</v>
      </c>
      <c r="D251" s="16">
        <v>548565.85915999999</v>
      </c>
      <c r="E251" s="16">
        <v>545659.04226000002</v>
      </c>
    </row>
    <row r="252" spans="1:5" ht="15" x14ac:dyDescent="0.25">
      <c r="A252" s="15"/>
      <c r="B252" s="40" t="s">
        <v>7</v>
      </c>
      <c r="C252" s="16">
        <v>0</v>
      </c>
      <c r="D252" s="16">
        <v>0</v>
      </c>
      <c r="E252" s="16">
        <v>0</v>
      </c>
    </row>
    <row r="253" spans="1:5" ht="15" x14ac:dyDescent="0.25">
      <c r="A253" s="12"/>
      <c r="B253" s="13" t="s">
        <v>198</v>
      </c>
      <c r="C253" s="14">
        <f>((((((((+C254+C255))))))))</f>
        <v>2393.2817999999997</v>
      </c>
      <c r="D253" s="14">
        <f>((((((((+D254+D255))))))))</f>
        <v>692.22879</v>
      </c>
      <c r="E253" s="14">
        <f>((((((((+E254+E255))))))))</f>
        <v>0</v>
      </c>
    </row>
    <row r="254" spans="1:5" ht="15" x14ac:dyDescent="0.25">
      <c r="A254" s="15"/>
      <c r="B254" s="40" t="s">
        <v>6</v>
      </c>
      <c r="C254" s="16">
        <v>2393.2817999999997</v>
      </c>
      <c r="D254" s="16">
        <v>692.22879</v>
      </c>
      <c r="E254" s="16">
        <v>0</v>
      </c>
    </row>
    <row r="255" spans="1:5" ht="15" x14ac:dyDescent="0.25">
      <c r="A255" s="15"/>
      <c r="B255" s="40" t="s">
        <v>7</v>
      </c>
      <c r="C255" s="16">
        <v>0</v>
      </c>
      <c r="D255" s="16">
        <v>0</v>
      </c>
      <c r="E255" s="16">
        <v>0</v>
      </c>
    </row>
    <row r="256" spans="1:5" ht="15" x14ac:dyDescent="0.25">
      <c r="A256" s="12"/>
      <c r="B256" s="13" t="s">
        <v>73</v>
      </c>
      <c r="C256" s="14">
        <f>((((((((+C257+C258))))))))</f>
        <v>2561.5250000000001</v>
      </c>
      <c r="D256" s="14">
        <f>((((((((+D257+D258))))))))</f>
        <v>1561.9057499999999</v>
      </c>
      <c r="E256" s="14">
        <f>((((((((+E257+E258))))))))</f>
        <v>1561.9057499999999</v>
      </c>
    </row>
    <row r="257" spans="1:5" ht="15" x14ac:dyDescent="0.25">
      <c r="A257" s="15"/>
      <c r="B257" s="40" t="s">
        <v>6</v>
      </c>
      <c r="C257" s="16">
        <v>2561.5250000000001</v>
      </c>
      <c r="D257" s="16">
        <v>1561.9057499999999</v>
      </c>
      <c r="E257" s="16">
        <v>1561.9057499999999</v>
      </c>
    </row>
    <row r="258" spans="1:5" ht="15" x14ac:dyDescent="0.25">
      <c r="A258" s="15"/>
      <c r="B258" s="40" t="s">
        <v>7</v>
      </c>
      <c r="C258" s="16">
        <v>0</v>
      </c>
      <c r="D258" s="16">
        <v>0</v>
      </c>
      <c r="E258" s="16">
        <v>0</v>
      </c>
    </row>
    <row r="259" spans="1:5" ht="15" x14ac:dyDescent="0.25">
      <c r="A259" s="12"/>
      <c r="B259" s="13" t="s">
        <v>74</v>
      </c>
      <c r="C259" s="14">
        <f>((((((((+C260+C261))))))))</f>
        <v>182319.20602000007</v>
      </c>
      <c r="D259" s="14">
        <f>((((((((+D260+D261))))))))</f>
        <v>57444.95953</v>
      </c>
      <c r="E259" s="14">
        <f>((((((((+E260+E261))))))))</f>
        <v>38007.506299999994</v>
      </c>
    </row>
    <row r="260" spans="1:5" ht="15" x14ac:dyDescent="0.25">
      <c r="A260" s="15"/>
      <c r="B260" s="40" t="s">
        <v>6</v>
      </c>
      <c r="C260" s="43">
        <v>182319.20602000007</v>
      </c>
      <c r="D260" s="43">
        <v>57444.95953</v>
      </c>
      <c r="E260" s="16">
        <v>38007.506299999994</v>
      </c>
    </row>
    <row r="261" spans="1:5" ht="15" x14ac:dyDescent="0.25">
      <c r="A261" s="15"/>
      <c r="B261" s="40" t="s">
        <v>7</v>
      </c>
      <c r="C261" s="16">
        <v>0</v>
      </c>
      <c r="D261" s="16">
        <v>0</v>
      </c>
      <c r="E261" s="16">
        <v>0</v>
      </c>
    </row>
    <row r="262" spans="1:5" ht="15" x14ac:dyDescent="0.25">
      <c r="A262" s="12"/>
      <c r="B262" s="13" t="s">
        <v>75</v>
      </c>
      <c r="C262" s="14">
        <f>((((((((+C263+C264))))))))</f>
        <v>3578.9268900000002</v>
      </c>
      <c r="D262" s="14">
        <f>((((((((+D263+D264))))))))</f>
        <v>666.32704000000001</v>
      </c>
      <c r="E262" s="14">
        <f>((((((((+E263+E264))))))))</f>
        <v>610.40204000000006</v>
      </c>
    </row>
    <row r="263" spans="1:5" ht="15" x14ac:dyDescent="0.25">
      <c r="A263" s="15"/>
      <c r="B263" s="40" t="s">
        <v>6</v>
      </c>
      <c r="C263" s="16">
        <v>3578.9268900000002</v>
      </c>
      <c r="D263" s="16">
        <v>666.32704000000001</v>
      </c>
      <c r="E263" s="16">
        <v>610.40204000000006</v>
      </c>
    </row>
    <row r="264" spans="1:5" ht="15" x14ac:dyDescent="0.25">
      <c r="A264" s="15"/>
      <c r="B264" s="40" t="s">
        <v>7</v>
      </c>
      <c r="C264" s="16">
        <v>0</v>
      </c>
      <c r="D264" s="16">
        <v>0</v>
      </c>
      <c r="E264" s="16">
        <v>0</v>
      </c>
    </row>
    <row r="265" spans="1:5" ht="15" x14ac:dyDescent="0.25">
      <c r="A265" s="12"/>
      <c r="B265" s="13" t="s">
        <v>199</v>
      </c>
      <c r="C265" s="14">
        <f>((((((((+C266+C267))))))))</f>
        <v>36.585999999999999</v>
      </c>
      <c r="D265" s="14">
        <f>((((((((+D266+D267))))))))</f>
        <v>16.048559999999998</v>
      </c>
      <c r="E265" s="14">
        <f>((((((((+E266+E267))))))))</f>
        <v>16.048559999999998</v>
      </c>
    </row>
    <row r="266" spans="1:5" ht="15" x14ac:dyDescent="0.25">
      <c r="A266" s="15"/>
      <c r="B266" s="40" t="s">
        <v>6</v>
      </c>
      <c r="C266" s="16">
        <v>36.585999999999999</v>
      </c>
      <c r="D266" s="16">
        <v>16.048559999999998</v>
      </c>
      <c r="E266" s="16">
        <v>16.048559999999998</v>
      </c>
    </row>
    <row r="267" spans="1:5" ht="15" x14ac:dyDescent="0.25">
      <c r="A267" s="15"/>
      <c r="B267" s="40" t="s">
        <v>7</v>
      </c>
      <c r="C267" s="16">
        <v>0</v>
      </c>
      <c r="D267" s="16">
        <v>0</v>
      </c>
      <c r="E267" s="16">
        <v>0</v>
      </c>
    </row>
    <row r="268" spans="1:5" ht="15" x14ac:dyDescent="0.25">
      <c r="A268" s="59"/>
      <c r="B268" s="60" t="s">
        <v>225</v>
      </c>
      <c r="C268" s="61">
        <f>((((((((+C269+C270))))))))</f>
        <v>171.85499999999999</v>
      </c>
      <c r="D268" s="61">
        <f>((((((((+D269+D270))))))))</f>
        <v>13.373479999999999</v>
      </c>
      <c r="E268" s="61">
        <f>((((((((+E269+E270))))))))</f>
        <v>13.373479999999999</v>
      </c>
    </row>
    <row r="269" spans="1:5" ht="15" x14ac:dyDescent="0.25">
      <c r="A269" s="15"/>
      <c r="B269" s="40" t="s">
        <v>6</v>
      </c>
      <c r="C269" s="16">
        <v>171.85499999999999</v>
      </c>
      <c r="D269" s="16">
        <v>13.373479999999999</v>
      </c>
      <c r="E269" s="16">
        <v>13.373479999999999</v>
      </c>
    </row>
    <row r="270" spans="1:5" ht="15" x14ac:dyDescent="0.25">
      <c r="A270" s="15"/>
      <c r="B270" s="40" t="s">
        <v>7</v>
      </c>
      <c r="C270" s="16">
        <v>0</v>
      </c>
      <c r="D270" s="16">
        <v>0</v>
      </c>
      <c r="E270" s="16">
        <v>0</v>
      </c>
    </row>
    <row r="271" spans="1:5" ht="15" x14ac:dyDescent="0.25">
      <c r="A271" s="12"/>
      <c r="B271" s="13" t="s">
        <v>76</v>
      </c>
      <c r="C271" s="14">
        <f>((((((((+C272+C273))))))))</f>
        <v>22399.933000000001</v>
      </c>
      <c r="D271" s="14">
        <f>((((((((+D272+D273))))))))</f>
        <v>704.27481999999998</v>
      </c>
      <c r="E271" s="14">
        <f>((((((((+E272+E273))))))))</f>
        <v>704.27481999999998</v>
      </c>
    </row>
    <row r="272" spans="1:5" ht="15" x14ac:dyDescent="0.25">
      <c r="A272" s="15"/>
      <c r="B272" s="40" t="s">
        <v>6</v>
      </c>
      <c r="C272" s="16">
        <v>22399.933000000001</v>
      </c>
      <c r="D272" s="16">
        <v>704.27481999999998</v>
      </c>
      <c r="E272" s="16">
        <v>704.27481999999998</v>
      </c>
    </row>
    <row r="273" spans="1:5" ht="15" x14ac:dyDescent="0.25">
      <c r="A273" s="15"/>
      <c r="B273" s="40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12"/>
      <c r="B274" s="13" t="s">
        <v>77</v>
      </c>
      <c r="C274" s="14">
        <f>((((((((+C275+C276))))))))</f>
        <v>7104.1909999999998</v>
      </c>
      <c r="D274" s="14">
        <f>((((((((+D275+D276))))))))</f>
        <v>1314.462</v>
      </c>
      <c r="E274" s="14">
        <f>((((((((+E275+E276))))))))</f>
        <v>1314.462</v>
      </c>
    </row>
    <row r="275" spans="1:5" ht="15" x14ac:dyDescent="0.25">
      <c r="A275" s="15"/>
      <c r="B275" s="40" t="s">
        <v>6</v>
      </c>
      <c r="C275" s="16">
        <v>7104.1909999999998</v>
      </c>
      <c r="D275" s="16">
        <v>1314.462</v>
      </c>
      <c r="E275" s="16">
        <v>1314.462</v>
      </c>
    </row>
    <row r="276" spans="1:5" ht="15" x14ac:dyDescent="0.25">
      <c r="A276" s="15"/>
      <c r="B276" s="40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12"/>
      <c r="B277" s="13" t="s">
        <v>78</v>
      </c>
      <c r="C277" s="14">
        <f>((((((((+C278+C279))))))))</f>
        <v>87536.36752</v>
      </c>
      <c r="D277" s="14">
        <f>((((((((+D278+D279))))))))</f>
        <v>7246.31898</v>
      </c>
      <c r="E277" s="14">
        <f>((((((((+E278+E279))))))))</f>
        <v>7246.31898</v>
      </c>
    </row>
    <row r="278" spans="1:5" ht="15" x14ac:dyDescent="0.25">
      <c r="A278" s="15"/>
      <c r="B278" s="40" t="s">
        <v>6</v>
      </c>
      <c r="C278" s="16">
        <v>87536.36752</v>
      </c>
      <c r="D278" s="16">
        <v>7246.31898</v>
      </c>
      <c r="E278" s="16">
        <v>7246.31898</v>
      </c>
    </row>
    <row r="279" spans="1:5" ht="15" x14ac:dyDescent="0.25">
      <c r="A279" s="15"/>
      <c r="B279" s="40" t="s">
        <v>7</v>
      </c>
      <c r="C279" s="16">
        <v>0</v>
      </c>
      <c r="D279" s="16">
        <v>0</v>
      </c>
      <c r="E279" s="16">
        <v>0</v>
      </c>
    </row>
    <row r="280" spans="1:5" ht="15" x14ac:dyDescent="0.25">
      <c r="A280" s="25"/>
      <c r="B280" s="13" t="s">
        <v>79</v>
      </c>
      <c r="C280" s="14">
        <f>((((((((+C281+C282))))))))</f>
        <v>187217.71673000001</v>
      </c>
      <c r="D280" s="14">
        <f>((((((((+D281+D282))))))))</f>
        <v>11410.77507</v>
      </c>
      <c r="E280" s="14">
        <f>((((((((+E281+E282))))))))</f>
        <v>11410.77507</v>
      </c>
    </row>
    <row r="281" spans="1:5" ht="15" x14ac:dyDescent="0.25">
      <c r="A281" s="24"/>
      <c r="B281" s="40" t="s">
        <v>6</v>
      </c>
      <c r="C281" s="16">
        <v>187217.71673000001</v>
      </c>
      <c r="D281" s="16">
        <v>11410.77507</v>
      </c>
      <c r="E281" s="16">
        <v>11410.77507</v>
      </c>
    </row>
    <row r="282" spans="1:5" ht="15" x14ac:dyDescent="0.25">
      <c r="A282" s="24"/>
      <c r="B282" s="40" t="s">
        <v>7</v>
      </c>
      <c r="C282" s="16">
        <v>0</v>
      </c>
      <c r="D282" s="16">
        <v>0</v>
      </c>
      <c r="E282" s="16">
        <v>0</v>
      </c>
    </row>
    <row r="283" spans="1:5" ht="15" x14ac:dyDescent="0.25">
      <c r="A283" s="25"/>
      <c r="B283" s="13" t="s">
        <v>80</v>
      </c>
      <c r="C283" s="14">
        <f>((((((((+C284+C285))))))))</f>
        <v>1464.549</v>
      </c>
      <c r="D283" s="14">
        <f>((((((((+D284+D285))))))))</f>
        <v>245.25158999999999</v>
      </c>
      <c r="E283" s="14">
        <f>((((((((+E284+E285))))))))</f>
        <v>245.25158999999999</v>
      </c>
    </row>
    <row r="284" spans="1:5" ht="15" x14ac:dyDescent="0.25">
      <c r="A284" s="24"/>
      <c r="B284" s="40" t="s">
        <v>6</v>
      </c>
      <c r="C284" s="16">
        <v>1464.549</v>
      </c>
      <c r="D284" s="16">
        <v>245.25158999999999</v>
      </c>
      <c r="E284" s="16">
        <v>245.25158999999999</v>
      </c>
    </row>
    <row r="285" spans="1:5" ht="15" x14ac:dyDescent="0.25">
      <c r="A285" s="24"/>
      <c r="B285" s="40" t="s">
        <v>7</v>
      </c>
      <c r="C285" s="16">
        <v>0</v>
      </c>
      <c r="D285" s="16">
        <v>0</v>
      </c>
      <c r="E285" s="16">
        <v>0</v>
      </c>
    </row>
    <row r="286" spans="1:5" ht="15" x14ac:dyDescent="0.25">
      <c r="A286" s="25"/>
      <c r="B286" s="13" t="s">
        <v>81</v>
      </c>
      <c r="C286" s="14">
        <f>((((((((+C287+C288))))))))</f>
        <v>17216.638380000004</v>
      </c>
      <c r="D286" s="14">
        <f>((((((((+D287+D288))))))))</f>
        <v>4484.8707750000003</v>
      </c>
      <c r="E286" s="14">
        <f>((((((((+E287+E288))))))))</f>
        <v>4484.8707750000003</v>
      </c>
    </row>
    <row r="287" spans="1:5" ht="15" x14ac:dyDescent="0.25">
      <c r="A287" s="24"/>
      <c r="B287" s="40" t="s">
        <v>6</v>
      </c>
      <c r="C287" s="16">
        <v>17216.638380000004</v>
      </c>
      <c r="D287" s="16">
        <v>4484.8707750000003</v>
      </c>
      <c r="E287" s="16">
        <v>4484.8707750000003</v>
      </c>
    </row>
    <row r="288" spans="1:5" ht="15" x14ac:dyDescent="0.25">
      <c r="A288" s="24"/>
      <c r="B288" s="40" t="s">
        <v>7</v>
      </c>
      <c r="C288" s="16">
        <v>0</v>
      </c>
      <c r="D288" s="16">
        <v>0</v>
      </c>
      <c r="E288" s="16">
        <v>0</v>
      </c>
    </row>
    <row r="289" spans="1:5" ht="25.5" x14ac:dyDescent="0.25">
      <c r="A289" s="25"/>
      <c r="B289" s="13" t="s">
        <v>82</v>
      </c>
      <c r="C289" s="14">
        <f>((((((((+C290+C291))))))))</f>
        <v>1325.66831</v>
      </c>
      <c r="D289" s="14">
        <f>((((((((+D290+D291))))))))</f>
        <v>325.28699</v>
      </c>
      <c r="E289" s="14">
        <f>((((((((+E290+E291))))))))</f>
        <v>325.28699</v>
      </c>
    </row>
    <row r="290" spans="1:5" ht="15" x14ac:dyDescent="0.25">
      <c r="A290" s="24"/>
      <c r="B290" s="40" t="s">
        <v>6</v>
      </c>
      <c r="C290" s="16">
        <v>1325.66831</v>
      </c>
      <c r="D290" s="16">
        <v>325.28699</v>
      </c>
      <c r="E290" s="16">
        <v>325.28699</v>
      </c>
    </row>
    <row r="291" spans="1:5" ht="15" x14ac:dyDescent="0.25">
      <c r="A291" s="24"/>
      <c r="B291" s="40" t="s">
        <v>7</v>
      </c>
      <c r="C291" s="16">
        <v>0</v>
      </c>
      <c r="D291" s="16">
        <v>0</v>
      </c>
      <c r="E291" s="16">
        <v>0</v>
      </c>
    </row>
    <row r="292" spans="1:5" ht="15" x14ac:dyDescent="0.25">
      <c r="A292" s="25"/>
      <c r="B292" s="13" t="s">
        <v>83</v>
      </c>
      <c r="C292" s="14">
        <f>((((((((+C293+C294))))))))</f>
        <v>2095.848</v>
      </c>
      <c r="D292" s="14">
        <f>((((((((+D293+D294))))))))</f>
        <v>666</v>
      </c>
      <c r="E292" s="14">
        <f>((((((((+E293+E294))))))))</f>
        <v>180</v>
      </c>
    </row>
    <row r="293" spans="1:5" ht="15" x14ac:dyDescent="0.25">
      <c r="A293" s="24"/>
      <c r="B293" s="40" t="s">
        <v>6</v>
      </c>
      <c r="C293" s="16">
        <v>2095.848</v>
      </c>
      <c r="D293" s="16">
        <v>666</v>
      </c>
      <c r="E293" s="16">
        <v>180</v>
      </c>
    </row>
    <row r="294" spans="1:5" ht="15" x14ac:dyDescent="0.25">
      <c r="A294" s="24"/>
      <c r="B294" s="40" t="s">
        <v>7</v>
      </c>
      <c r="C294" s="16">
        <v>0</v>
      </c>
      <c r="D294" s="16">
        <v>0</v>
      </c>
      <c r="E294" s="16">
        <v>0</v>
      </c>
    </row>
    <row r="295" spans="1:5" ht="15" x14ac:dyDescent="0.25">
      <c r="A295" s="25"/>
      <c r="B295" s="13" t="s">
        <v>84</v>
      </c>
      <c r="C295" s="14">
        <f>((((((((+C296+C297))))))))</f>
        <v>823.13834000000008</v>
      </c>
      <c r="D295" s="14">
        <f>((((((((+D296+D297))))))))</f>
        <v>34868.249810000001</v>
      </c>
      <c r="E295" s="14">
        <f>((((((((+E296+E297))))))))</f>
        <v>10983.631860000001</v>
      </c>
    </row>
    <row r="296" spans="1:5" ht="15" x14ac:dyDescent="0.25">
      <c r="A296" s="24"/>
      <c r="B296" s="40" t="s">
        <v>6</v>
      </c>
      <c r="C296" s="16">
        <v>823.13834000000008</v>
      </c>
      <c r="D296" s="16">
        <v>34868.249810000001</v>
      </c>
      <c r="E296" s="16">
        <v>10983.631860000001</v>
      </c>
    </row>
    <row r="297" spans="1:5" ht="15" x14ac:dyDescent="0.25">
      <c r="A297" s="24"/>
      <c r="B297" s="40" t="s">
        <v>7</v>
      </c>
      <c r="C297" s="16">
        <v>0</v>
      </c>
      <c r="D297" s="16">
        <v>0</v>
      </c>
      <c r="E297" s="16">
        <v>0</v>
      </c>
    </row>
    <row r="298" spans="1:5" ht="15" x14ac:dyDescent="0.25">
      <c r="A298" s="25"/>
      <c r="B298" s="13" t="s">
        <v>85</v>
      </c>
      <c r="C298" s="14">
        <f>((((((((+C299+C300))))))))</f>
        <v>189</v>
      </c>
      <c r="D298" s="14">
        <f>((((((((+D299+D300))))))))</f>
        <v>20.401509999999998</v>
      </c>
      <c r="E298" s="14">
        <f>((((((((+E299+E300))))))))</f>
        <v>20.401509999999998</v>
      </c>
    </row>
    <row r="299" spans="1:5" ht="15" x14ac:dyDescent="0.25">
      <c r="A299" s="24"/>
      <c r="B299" s="40" t="s">
        <v>6</v>
      </c>
      <c r="C299" s="16">
        <v>189</v>
      </c>
      <c r="D299" s="16">
        <v>20.401509999999998</v>
      </c>
      <c r="E299" s="16">
        <v>20.401509999999998</v>
      </c>
    </row>
    <row r="300" spans="1:5" ht="15.75" customHeight="1" x14ac:dyDescent="0.25">
      <c r="A300" s="24"/>
      <c r="B300" s="40" t="s">
        <v>7</v>
      </c>
      <c r="C300" s="16">
        <v>0</v>
      </c>
      <c r="D300" s="16">
        <v>0</v>
      </c>
      <c r="E300" s="16">
        <v>0</v>
      </c>
    </row>
    <row r="301" spans="1:5" ht="15" x14ac:dyDescent="0.25">
      <c r="A301" s="25"/>
      <c r="B301" s="13" t="s">
        <v>86</v>
      </c>
      <c r="C301" s="14">
        <f>((((((((+C302+C303))))))))</f>
        <v>389.60058000000004</v>
      </c>
      <c r="D301" s="14">
        <f>((((((((+D302+D303))))))))</f>
        <v>141.24535999999998</v>
      </c>
      <c r="E301" s="14">
        <f>((((((((+E302+E303))))))))</f>
        <v>65.225880000000004</v>
      </c>
    </row>
    <row r="302" spans="1:5" ht="15" x14ac:dyDescent="0.25">
      <c r="A302" s="24"/>
      <c r="B302" s="40" t="s">
        <v>6</v>
      </c>
      <c r="C302" s="16">
        <v>389.60058000000004</v>
      </c>
      <c r="D302" s="16">
        <v>141.24535999999998</v>
      </c>
      <c r="E302" s="16">
        <v>65.225880000000004</v>
      </c>
    </row>
    <row r="303" spans="1:5" ht="15" x14ac:dyDescent="0.25">
      <c r="A303" s="24"/>
      <c r="B303" s="40" t="s">
        <v>7</v>
      </c>
      <c r="C303" s="16">
        <v>0</v>
      </c>
      <c r="D303" s="16">
        <v>0</v>
      </c>
      <c r="E303" s="16">
        <v>0</v>
      </c>
    </row>
    <row r="304" spans="1:5" ht="15" x14ac:dyDescent="0.25">
      <c r="A304" s="25"/>
      <c r="B304" s="13" t="s">
        <v>200</v>
      </c>
      <c r="C304" s="14">
        <f>((((((((+C305+C306))))))))</f>
        <v>2098.7296200000001</v>
      </c>
      <c r="D304" s="14">
        <f>((((((((+D305+D306))))))))</f>
        <v>1566.9165</v>
      </c>
      <c r="E304" s="14">
        <f>((((((((+E305+E306))))))))</f>
        <v>1566.9165</v>
      </c>
    </row>
    <row r="305" spans="1:5" ht="15" x14ac:dyDescent="0.25">
      <c r="A305" s="24"/>
      <c r="B305" s="40" t="s">
        <v>6</v>
      </c>
      <c r="C305" s="16">
        <v>2098.7296200000001</v>
      </c>
      <c r="D305" s="16">
        <v>1566.9165</v>
      </c>
      <c r="E305" s="16">
        <v>1566.9165</v>
      </c>
    </row>
    <row r="306" spans="1:5" ht="15" x14ac:dyDescent="0.25">
      <c r="A306" s="24"/>
      <c r="B306" s="40" t="s">
        <v>7</v>
      </c>
      <c r="C306" s="16">
        <v>0</v>
      </c>
      <c r="D306" s="16">
        <v>0</v>
      </c>
      <c r="E306" s="16">
        <v>0</v>
      </c>
    </row>
    <row r="307" spans="1:5" ht="24.75" customHeight="1" x14ac:dyDescent="0.25">
      <c r="A307" s="25"/>
      <c r="B307" s="13" t="s">
        <v>212</v>
      </c>
      <c r="C307" s="14">
        <f>((((((((+C308+C309))))))))</f>
        <v>50296.443570000003</v>
      </c>
      <c r="D307" s="14">
        <f>((((((((+D308+D309))))))))</f>
        <v>22426.6325425</v>
      </c>
      <c r="E307" s="14">
        <f>((((((((+E308+E309))))))))</f>
        <v>16052.759869999998</v>
      </c>
    </row>
    <row r="308" spans="1:5" ht="15" x14ac:dyDescent="0.25">
      <c r="A308" s="24"/>
      <c r="B308" s="40" t="s">
        <v>6</v>
      </c>
      <c r="C308" s="16">
        <v>50296.443570000003</v>
      </c>
      <c r="D308" s="16">
        <v>22426.6325425</v>
      </c>
      <c r="E308" s="16">
        <v>16052.759869999998</v>
      </c>
    </row>
    <row r="309" spans="1:5" ht="15" x14ac:dyDescent="0.25">
      <c r="A309" s="24"/>
      <c r="B309" s="40" t="s">
        <v>7</v>
      </c>
      <c r="C309" s="16">
        <v>0</v>
      </c>
      <c r="D309" s="16">
        <v>0</v>
      </c>
      <c r="E309" s="16">
        <v>0</v>
      </c>
    </row>
    <row r="310" spans="1:5" ht="15" x14ac:dyDescent="0.25">
      <c r="A310" s="25"/>
      <c r="B310" s="42" t="s">
        <v>226</v>
      </c>
      <c r="C310" s="14">
        <f>((((((((+C311+C312))))))))</f>
        <v>396.59399999999999</v>
      </c>
      <c r="D310" s="14">
        <f>((((((((+D311+D312))))))))</f>
        <v>396.59399999999999</v>
      </c>
      <c r="E310" s="14">
        <f>((((((((+E311+E312))))))))</f>
        <v>135</v>
      </c>
    </row>
    <row r="311" spans="1:5" ht="15" x14ac:dyDescent="0.25">
      <c r="A311" s="24"/>
      <c r="B311" s="40" t="s">
        <v>6</v>
      </c>
      <c r="C311" s="16">
        <v>396.59399999999999</v>
      </c>
      <c r="D311" s="16">
        <v>396.59399999999999</v>
      </c>
      <c r="E311" s="16">
        <v>135</v>
      </c>
    </row>
    <row r="312" spans="1:5" ht="15" x14ac:dyDescent="0.25">
      <c r="A312" s="24"/>
      <c r="B312" s="40" t="s">
        <v>7</v>
      </c>
      <c r="C312" s="16">
        <v>0</v>
      </c>
      <c r="D312" s="16">
        <v>0</v>
      </c>
      <c r="E312" s="16">
        <v>0</v>
      </c>
    </row>
    <row r="313" spans="1:5" ht="15" x14ac:dyDescent="0.25">
      <c r="A313" s="25"/>
      <c r="B313" s="13" t="s">
        <v>218</v>
      </c>
      <c r="C313" s="14">
        <f>((((((((+C314+C315))))))))</f>
        <v>89.087999999999994</v>
      </c>
      <c r="D313" s="14">
        <f>((((((((+D314+D315))))))))</f>
        <v>89.087999999999994</v>
      </c>
      <c r="E313" s="14">
        <f>((((((((+E314+E315))))))))</f>
        <v>0</v>
      </c>
    </row>
    <row r="314" spans="1:5" ht="15" x14ac:dyDescent="0.25">
      <c r="A314" s="24"/>
      <c r="B314" s="40" t="s">
        <v>6</v>
      </c>
      <c r="C314" s="16">
        <v>89.087999999999994</v>
      </c>
      <c r="D314" s="16">
        <v>89.087999999999994</v>
      </c>
      <c r="E314" s="16">
        <v>0</v>
      </c>
    </row>
    <row r="315" spans="1:5" ht="15" x14ac:dyDescent="0.25">
      <c r="A315" s="24"/>
      <c r="B315" s="40" t="s">
        <v>7</v>
      </c>
      <c r="C315" s="16">
        <v>0</v>
      </c>
      <c r="D315" s="16">
        <v>0</v>
      </c>
      <c r="E315" s="16">
        <v>0</v>
      </c>
    </row>
    <row r="316" spans="1:5" ht="15" x14ac:dyDescent="0.25">
      <c r="A316" s="26" t="s">
        <v>87</v>
      </c>
      <c r="B316" s="10"/>
      <c r="C316" s="11">
        <f>+C317+C320+C323+C326+C329+C332+C335+C338+C341+C344+C347+C350+C353+C356+C359+C362+C365+C368+C371+C374+C377+C380+C383+C386+C389+C392</f>
        <v>5238016.8347899988</v>
      </c>
      <c r="D316" s="11">
        <f t="shared" ref="D316:E316" si="11">+D317+D320+D323+D326+D329+D332+D335+D338+D341+D344+D347+D350+D353+D356+D359+D362+D365+D368+D371+D374+D377+D380+D383+D386+D389+D392</f>
        <v>817207.71703027992</v>
      </c>
      <c r="E316" s="11">
        <f t="shared" si="11"/>
        <v>622693.46882527997</v>
      </c>
    </row>
    <row r="317" spans="1:5" ht="15" x14ac:dyDescent="0.25">
      <c r="A317" s="25"/>
      <c r="B317" s="13" t="s">
        <v>11</v>
      </c>
      <c r="C317" s="14">
        <f>((((((((+C318+C319))))))))</f>
        <v>2171727.6</v>
      </c>
      <c r="D317" s="14">
        <f>((((((((+D318+D319))))))))</f>
        <v>174405.73062068009</v>
      </c>
      <c r="E317" s="14">
        <f>((((((((+E318+E319))))))))</f>
        <v>146336.86380068012</v>
      </c>
    </row>
    <row r="318" spans="1:5" ht="15" x14ac:dyDescent="0.25">
      <c r="A318" s="24"/>
      <c r="B318" s="40" t="s">
        <v>6</v>
      </c>
      <c r="C318" s="16">
        <v>2130226</v>
      </c>
      <c r="D318" s="16">
        <v>171995.77662068009</v>
      </c>
      <c r="E318" s="16">
        <v>143926.90980068012</v>
      </c>
    </row>
    <row r="319" spans="1:5" ht="15" x14ac:dyDescent="0.25">
      <c r="A319" s="65"/>
      <c r="B319" s="63" t="s">
        <v>7</v>
      </c>
      <c r="C319" s="64">
        <v>41501.599999999999</v>
      </c>
      <c r="D319" s="64">
        <v>2409.9540000000002</v>
      </c>
      <c r="E319" s="64">
        <v>2409.9540000000002</v>
      </c>
    </row>
    <row r="320" spans="1:5" ht="15" x14ac:dyDescent="0.25">
      <c r="A320" s="25"/>
      <c r="B320" s="13" t="s">
        <v>88</v>
      </c>
      <c r="C320" s="14">
        <f>((((((((+C321+C322))))))))</f>
        <v>4866.8999999999996</v>
      </c>
      <c r="D320" s="14">
        <f>((((((((+D321+D322))))))))</f>
        <v>1226.576</v>
      </c>
      <c r="E320" s="14">
        <f>((((((((+E321+E322))))))))</f>
        <v>1226.576</v>
      </c>
    </row>
    <row r="321" spans="1:5" ht="15" x14ac:dyDescent="0.25">
      <c r="A321" s="24"/>
      <c r="B321" s="40" t="s">
        <v>6</v>
      </c>
      <c r="C321" s="16">
        <v>4866.8999999999996</v>
      </c>
      <c r="D321" s="16">
        <v>1226.576</v>
      </c>
      <c r="E321" s="16">
        <v>1226.576</v>
      </c>
    </row>
    <row r="322" spans="1:5" ht="15" x14ac:dyDescent="0.25">
      <c r="A322" s="24"/>
      <c r="B322" s="40" t="s">
        <v>7</v>
      </c>
      <c r="C322" s="16">
        <v>0</v>
      </c>
      <c r="D322" s="16">
        <v>0</v>
      </c>
      <c r="E322" s="16">
        <v>0</v>
      </c>
    </row>
    <row r="323" spans="1:5" ht="15" x14ac:dyDescent="0.25">
      <c r="A323" s="25"/>
      <c r="B323" s="13" t="s">
        <v>89</v>
      </c>
      <c r="C323" s="14">
        <f>((((((((+C324+C325))))))))</f>
        <v>3385.4</v>
      </c>
      <c r="D323" s="14">
        <f>((((((((+D324+D325))))))))</f>
        <v>3289.65148</v>
      </c>
      <c r="E323" s="14">
        <f>((((((((+E324+E325))))))))</f>
        <v>3289.65148</v>
      </c>
    </row>
    <row r="324" spans="1:5" ht="15" x14ac:dyDescent="0.25">
      <c r="A324" s="24"/>
      <c r="B324" s="40" t="s">
        <v>6</v>
      </c>
      <c r="C324" s="16">
        <v>3385.4</v>
      </c>
      <c r="D324" s="16">
        <v>3289.65148</v>
      </c>
      <c r="E324" s="16">
        <v>3289.65148</v>
      </c>
    </row>
    <row r="325" spans="1:5" ht="15" x14ac:dyDescent="0.25">
      <c r="A325" s="24"/>
      <c r="B325" s="40" t="s">
        <v>7</v>
      </c>
      <c r="C325" s="16">
        <v>0</v>
      </c>
      <c r="D325" s="16">
        <v>0</v>
      </c>
      <c r="E325" s="16">
        <v>0</v>
      </c>
    </row>
    <row r="326" spans="1:5" ht="15" x14ac:dyDescent="0.25">
      <c r="A326" s="25"/>
      <c r="B326" s="13" t="s">
        <v>90</v>
      </c>
      <c r="C326" s="14">
        <f>((((((((+C327+C328))))))))</f>
        <v>58688.4</v>
      </c>
      <c r="D326" s="14">
        <f>((((((((+D327+D328))))))))</f>
        <v>8833.7129999999997</v>
      </c>
      <c r="E326" s="14">
        <f>((((((((+E327+E328))))))))</f>
        <v>8833.7129999999997</v>
      </c>
    </row>
    <row r="327" spans="1:5" ht="15" x14ac:dyDescent="0.25">
      <c r="A327" s="24"/>
      <c r="B327" s="40" t="s">
        <v>6</v>
      </c>
      <c r="C327" s="16">
        <v>58688.4</v>
      </c>
      <c r="D327" s="21">
        <v>8833.7129999999997</v>
      </c>
      <c r="E327" s="21">
        <v>8833.7129999999997</v>
      </c>
    </row>
    <row r="328" spans="1:5" ht="15" x14ac:dyDescent="0.25">
      <c r="A328" s="24"/>
      <c r="B328" s="40" t="s">
        <v>7</v>
      </c>
      <c r="C328" s="16">
        <v>0</v>
      </c>
      <c r="D328" s="21">
        <v>0</v>
      </c>
      <c r="E328" s="21">
        <v>0</v>
      </c>
    </row>
    <row r="329" spans="1:5" ht="15" x14ac:dyDescent="0.25">
      <c r="A329" s="25"/>
      <c r="B329" s="13" t="s">
        <v>91</v>
      </c>
      <c r="C329" s="14">
        <f>((((((((+C330+C331))))))))</f>
        <v>41842.9</v>
      </c>
      <c r="D329" s="14">
        <f>((((((((+D330+D331))))))))</f>
        <v>8.0366700000000009</v>
      </c>
      <c r="E329" s="14">
        <f>((((((((+E330+E331))))))))</f>
        <v>8.0366700000000009</v>
      </c>
    </row>
    <row r="330" spans="1:5" ht="15" x14ac:dyDescent="0.25">
      <c r="A330" s="24"/>
      <c r="B330" s="40" t="s">
        <v>6</v>
      </c>
      <c r="C330" s="16">
        <v>41842.9</v>
      </c>
      <c r="D330" s="16">
        <v>8.0366700000000009</v>
      </c>
      <c r="E330" s="16">
        <v>8.0366700000000009</v>
      </c>
    </row>
    <row r="331" spans="1:5" ht="15" x14ac:dyDescent="0.25">
      <c r="A331" s="24"/>
      <c r="B331" s="40" t="s">
        <v>7</v>
      </c>
      <c r="C331" s="16">
        <v>0</v>
      </c>
      <c r="D331" s="16">
        <v>0</v>
      </c>
      <c r="E331" s="16">
        <v>0</v>
      </c>
    </row>
    <row r="332" spans="1:5" ht="15" x14ac:dyDescent="0.25">
      <c r="A332" s="25"/>
      <c r="B332" s="13" t="s">
        <v>92</v>
      </c>
      <c r="C332" s="14">
        <f>((((((((+C333+C334))))))))</f>
        <v>146264.4</v>
      </c>
      <c r="D332" s="14">
        <f>((((((((+D333+D334))))))))</f>
        <v>1034.74935</v>
      </c>
      <c r="E332" s="14">
        <f>((((((((+E333+E334))))))))</f>
        <v>1034.74935</v>
      </c>
    </row>
    <row r="333" spans="1:5" ht="15" x14ac:dyDescent="0.25">
      <c r="A333" s="24"/>
      <c r="B333" s="40" t="s">
        <v>6</v>
      </c>
      <c r="C333" s="16">
        <v>146264.4</v>
      </c>
      <c r="D333" s="16">
        <v>1034.74935</v>
      </c>
      <c r="E333" s="16">
        <v>1034.74935</v>
      </c>
    </row>
    <row r="334" spans="1:5" ht="15" x14ac:dyDescent="0.25">
      <c r="A334" s="24"/>
      <c r="B334" s="40" t="s">
        <v>7</v>
      </c>
      <c r="C334" s="16">
        <v>0</v>
      </c>
      <c r="D334" s="16">
        <v>0</v>
      </c>
      <c r="E334" s="16">
        <v>0</v>
      </c>
    </row>
    <row r="335" spans="1:5" ht="15" x14ac:dyDescent="0.25">
      <c r="A335" s="25"/>
      <c r="B335" s="13" t="s">
        <v>93</v>
      </c>
      <c r="C335" s="14">
        <f>((((((((+C336+C337))))))))</f>
        <v>286089.90000000002</v>
      </c>
      <c r="D335" s="14">
        <f>((((((((+D336+D337))))))))</f>
        <v>24903.799739999999</v>
      </c>
      <c r="E335" s="14">
        <f>((((((((+E336+E337))))))))</f>
        <v>23322.535679999997</v>
      </c>
    </row>
    <row r="336" spans="1:5" ht="15" x14ac:dyDescent="0.25">
      <c r="A336" s="24"/>
      <c r="B336" s="40" t="s">
        <v>6</v>
      </c>
      <c r="C336" s="16">
        <v>286089.90000000002</v>
      </c>
      <c r="D336" s="16">
        <v>24903.799739999999</v>
      </c>
      <c r="E336" s="16">
        <v>23322.535679999997</v>
      </c>
    </row>
    <row r="337" spans="1:5" ht="15" x14ac:dyDescent="0.25">
      <c r="A337" s="24"/>
      <c r="B337" s="40" t="s">
        <v>7</v>
      </c>
      <c r="C337" s="16">
        <v>0</v>
      </c>
      <c r="D337" s="16">
        <v>0</v>
      </c>
      <c r="E337" s="16">
        <v>0</v>
      </c>
    </row>
    <row r="338" spans="1:5" ht="15" x14ac:dyDescent="0.25">
      <c r="A338" s="25"/>
      <c r="B338" s="13" t="s">
        <v>94</v>
      </c>
      <c r="C338" s="14">
        <f>((((((((+C339+C340))))))))</f>
        <v>9013.2000000000007</v>
      </c>
      <c r="D338" s="14">
        <f>((((((((+D339+D340))))))))</f>
        <v>2253.29</v>
      </c>
      <c r="E338" s="14">
        <f>((((((((+E339+E340))))))))</f>
        <v>2024.231</v>
      </c>
    </row>
    <row r="339" spans="1:5" ht="15" x14ac:dyDescent="0.25">
      <c r="A339" s="24"/>
      <c r="B339" s="40" t="s">
        <v>6</v>
      </c>
      <c r="C339" s="16">
        <v>9013.2000000000007</v>
      </c>
      <c r="D339" s="16">
        <v>2253.29</v>
      </c>
      <c r="E339" s="16">
        <v>2024.231</v>
      </c>
    </row>
    <row r="340" spans="1:5" ht="15" x14ac:dyDescent="0.25">
      <c r="A340" s="24"/>
      <c r="B340" s="40" t="s">
        <v>7</v>
      </c>
      <c r="C340" s="16">
        <v>0</v>
      </c>
      <c r="D340" s="16">
        <v>0</v>
      </c>
      <c r="E340" s="16">
        <v>0</v>
      </c>
    </row>
    <row r="341" spans="1:5" ht="15" x14ac:dyDescent="0.25">
      <c r="A341" s="25"/>
      <c r="B341" s="13" t="s">
        <v>95</v>
      </c>
      <c r="C341" s="14">
        <f>((((((((+C342+C343))))))))</f>
        <v>413926.6</v>
      </c>
      <c r="D341" s="14">
        <f>((((((((+D342+D343))))))))</f>
        <v>92538.933074999994</v>
      </c>
      <c r="E341" s="14">
        <f>((((((((+E342+E343))))))))</f>
        <v>72629.203489999985</v>
      </c>
    </row>
    <row r="342" spans="1:5" ht="15" x14ac:dyDescent="0.25">
      <c r="A342" s="24"/>
      <c r="B342" s="40" t="s">
        <v>6</v>
      </c>
      <c r="C342" s="16">
        <v>74421.600000000006</v>
      </c>
      <c r="D342" s="16">
        <v>7662.6830749999999</v>
      </c>
      <c r="E342" s="16">
        <v>4173.7629200000001</v>
      </c>
    </row>
    <row r="343" spans="1:5" ht="15" x14ac:dyDescent="0.25">
      <c r="A343" s="24"/>
      <c r="B343" s="40" t="s">
        <v>7</v>
      </c>
      <c r="C343" s="16">
        <v>339505</v>
      </c>
      <c r="D343" s="16">
        <v>84876.25</v>
      </c>
      <c r="E343" s="16">
        <v>68455.440569999992</v>
      </c>
    </row>
    <row r="344" spans="1:5" ht="15" x14ac:dyDescent="0.25">
      <c r="A344" s="25"/>
      <c r="B344" s="13" t="s">
        <v>96</v>
      </c>
      <c r="C344" s="14">
        <f>((((((((+C345+C346))))))))</f>
        <v>132117.1</v>
      </c>
      <c r="D344" s="14">
        <f>((((((((+D345+D346))))))))</f>
        <v>17500</v>
      </c>
      <c r="E344" s="14">
        <f>((((((((+E345+E346))))))))</f>
        <v>5998.5103099999997</v>
      </c>
    </row>
    <row r="345" spans="1:5" ht="15" x14ac:dyDescent="0.25">
      <c r="A345" s="24"/>
      <c r="B345" s="40" t="s">
        <v>6</v>
      </c>
      <c r="C345" s="16">
        <v>132117.1</v>
      </c>
      <c r="D345" s="16">
        <v>17500</v>
      </c>
      <c r="E345" s="16">
        <v>5998.5103099999997</v>
      </c>
    </row>
    <row r="346" spans="1:5" ht="15" x14ac:dyDescent="0.25">
      <c r="A346" s="24"/>
      <c r="B346" s="40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97</v>
      </c>
      <c r="C347" s="14">
        <f>((((((((+C348+C349))))))))</f>
        <v>3494.8</v>
      </c>
      <c r="D347" s="14">
        <f>((((((((+D348+D349))))))))</f>
        <v>799.52125999999998</v>
      </c>
      <c r="E347" s="14">
        <f>((((((((+E348+E349))))))))</f>
        <v>799.52125999999998</v>
      </c>
    </row>
    <row r="348" spans="1:5" ht="15" x14ac:dyDescent="0.25">
      <c r="A348" s="24"/>
      <c r="B348" s="40" t="s">
        <v>6</v>
      </c>
      <c r="C348" s="16">
        <v>3494.8</v>
      </c>
      <c r="D348" s="16">
        <v>799.52125999999998</v>
      </c>
      <c r="E348" s="16">
        <v>799.52125999999998</v>
      </c>
    </row>
    <row r="349" spans="1:5" ht="15" x14ac:dyDescent="0.25">
      <c r="A349" s="24"/>
      <c r="B349" s="40" t="s">
        <v>7</v>
      </c>
      <c r="C349" s="16">
        <v>0</v>
      </c>
      <c r="D349" s="16">
        <v>0</v>
      </c>
      <c r="E349" s="16">
        <v>0</v>
      </c>
    </row>
    <row r="350" spans="1:5" ht="25.5" x14ac:dyDescent="0.25">
      <c r="A350" s="25"/>
      <c r="B350" s="13" t="s">
        <v>98</v>
      </c>
      <c r="C350" s="14">
        <f>((((((((+C351+C352))))))))</f>
        <v>473471.1</v>
      </c>
      <c r="D350" s="14">
        <f>((((((((+D351+D352))))))))</f>
        <v>98549.74</v>
      </c>
      <c r="E350" s="14">
        <f>((((((((+E351+E352))))))))</f>
        <v>96099.251789999995</v>
      </c>
    </row>
    <row r="351" spans="1:5" ht="15" x14ac:dyDescent="0.25">
      <c r="A351" s="24"/>
      <c r="B351" s="40" t="s">
        <v>6</v>
      </c>
      <c r="C351" s="16">
        <v>33640.1</v>
      </c>
      <c r="D351" s="16">
        <v>12529.74</v>
      </c>
      <c r="E351" s="16">
        <v>10666.257960000001</v>
      </c>
    </row>
    <row r="352" spans="1:5" ht="15" x14ac:dyDescent="0.25">
      <c r="A352" s="24"/>
      <c r="B352" s="40" t="s">
        <v>7</v>
      </c>
      <c r="C352" s="16">
        <v>439831</v>
      </c>
      <c r="D352" s="16">
        <v>86020</v>
      </c>
      <c r="E352" s="16">
        <v>85432.993829999992</v>
      </c>
    </row>
    <row r="353" spans="1:5" ht="15" x14ac:dyDescent="0.25">
      <c r="A353" s="25"/>
      <c r="B353" s="13" t="s">
        <v>99</v>
      </c>
      <c r="C353" s="14">
        <f>((((((((+C354+C355))))))))</f>
        <v>605779.6</v>
      </c>
      <c r="D353" s="14">
        <f>((((((((+D354+D355))))))))</f>
        <v>152280.45000000001</v>
      </c>
      <c r="E353" s="14">
        <f>((((((((+E354+E355))))))))</f>
        <v>143976.75855999999</v>
      </c>
    </row>
    <row r="354" spans="1:5" ht="15" x14ac:dyDescent="0.25">
      <c r="A354" s="24"/>
      <c r="B354" s="40" t="s">
        <v>6</v>
      </c>
      <c r="C354" s="16">
        <v>2279.6</v>
      </c>
      <c r="D354" s="16">
        <v>580.45000000000005</v>
      </c>
      <c r="E354" s="16">
        <v>578.77193</v>
      </c>
    </row>
    <row r="355" spans="1:5" ht="15" x14ac:dyDescent="0.25">
      <c r="A355" s="24"/>
      <c r="B355" s="40" t="s">
        <v>7</v>
      </c>
      <c r="C355" s="16">
        <v>603500</v>
      </c>
      <c r="D355" s="16">
        <v>151700</v>
      </c>
      <c r="E355" s="16">
        <v>143397.98663</v>
      </c>
    </row>
    <row r="356" spans="1:5" ht="15" x14ac:dyDescent="0.25">
      <c r="A356" s="25"/>
      <c r="B356" s="13" t="s">
        <v>100</v>
      </c>
      <c r="C356" s="14">
        <f>((((((((+C357+C358))))))))</f>
        <v>136195.9</v>
      </c>
      <c r="D356" s="14">
        <f>((((((((+D357+D358))))))))</f>
        <v>50276.656250000007</v>
      </c>
      <c r="E356" s="14">
        <f>((((((((+E357+E358))))))))</f>
        <v>20228.868620000001</v>
      </c>
    </row>
    <row r="357" spans="1:5" ht="15" x14ac:dyDescent="0.25">
      <c r="A357" s="24"/>
      <c r="B357" s="40" t="s">
        <v>6</v>
      </c>
      <c r="C357" s="16">
        <v>136195.9</v>
      </c>
      <c r="D357" s="16">
        <v>50276.656250000007</v>
      </c>
      <c r="E357" s="16">
        <v>20228.868620000001</v>
      </c>
    </row>
    <row r="358" spans="1:5" ht="15" x14ac:dyDescent="0.25">
      <c r="A358" s="24"/>
      <c r="B358" s="40" t="s">
        <v>7</v>
      </c>
      <c r="C358" s="16">
        <v>0</v>
      </c>
      <c r="D358" s="16">
        <v>0</v>
      </c>
      <c r="E358" s="16">
        <v>0</v>
      </c>
    </row>
    <row r="359" spans="1:5" ht="15" x14ac:dyDescent="0.25">
      <c r="A359" s="25"/>
      <c r="B359" s="13" t="s">
        <v>101</v>
      </c>
      <c r="C359" s="14">
        <f>((((((((+C360+C361))))))))</f>
        <v>17284.8</v>
      </c>
      <c r="D359" s="14">
        <f>((((((((+D360+D361))))))))</f>
        <v>17284.772000000001</v>
      </c>
      <c r="E359" s="14">
        <f>((((((((+E360+E361))))))))</f>
        <v>4215.85682</v>
      </c>
    </row>
    <row r="360" spans="1:5" ht="15" x14ac:dyDescent="0.25">
      <c r="A360" s="24"/>
      <c r="B360" s="40" t="s">
        <v>6</v>
      </c>
      <c r="C360" s="16">
        <v>17284.8</v>
      </c>
      <c r="D360" s="16">
        <v>17284.772000000001</v>
      </c>
      <c r="E360" s="16">
        <v>4215.85682</v>
      </c>
    </row>
    <row r="361" spans="1:5" ht="15" x14ac:dyDescent="0.25">
      <c r="A361" s="24"/>
      <c r="B361" s="40" t="s">
        <v>7</v>
      </c>
      <c r="C361" s="16">
        <v>0</v>
      </c>
      <c r="D361" s="16">
        <v>0</v>
      </c>
      <c r="E361" s="16">
        <v>0</v>
      </c>
    </row>
    <row r="362" spans="1:5" ht="25.5" x14ac:dyDescent="0.25">
      <c r="A362" s="25"/>
      <c r="B362" s="13" t="s">
        <v>102</v>
      </c>
      <c r="C362" s="14">
        <f>((((((((+C363+C364))))))))</f>
        <v>8409.7999999999993</v>
      </c>
      <c r="D362" s="14">
        <f>((((((((+D363+D364))))))))</f>
        <v>3874.4392900000003</v>
      </c>
      <c r="E362" s="14">
        <f>((((((((+E363+E364))))))))</f>
        <v>3874.4392900000003</v>
      </c>
    </row>
    <row r="363" spans="1:5" ht="15" x14ac:dyDescent="0.25">
      <c r="A363" s="24"/>
      <c r="B363" s="40" t="s">
        <v>6</v>
      </c>
      <c r="C363" s="16">
        <v>8409.7999999999993</v>
      </c>
      <c r="D363" s="31">
        <v>3874.4392900000003</v>
      </c>
      <c r="E363" s="31">
        <v>3874.4392900000003</v>
      </c>
    </row>
    <row r="364" spans="1:5" ht="15" x14ac:dyDescent="0.25">
      <c r="A364" s="24"/>
      <c r="B364" s="40" t="s">
        <v>7</v>
      </c>
      <c r="C364" s="16">
        <v>0</v>
      </c>
      <c r="D364" s="21">
        <v>0</v>
      </c>
      <c r="E364" s="21">
        <v>0</v>
      </c>
    </row>
    <row r="365" spans="1:5" ht="15" x14ac:dyDescent="0.25">
      <c r="A365" s="25"/>
      <c r="B365" s="13" t="s">
        <v>103</v>
      </c>
      <c r="C365" s="14">
        <f>((((((((+C366+C367))))))))</f>
        <v>18235.7</v>
      </c>
      <c r="D365" s="14">
        <f>((((((((+D366+D367))))))))</f>
        <v>1363.57124</v>
      </c>
      <c r="E365" s="14">
        <f>((((((((+E366+E367))))))))</f>
        <v>1337.39744</v>
      </c>
    </row>
    <row r="366" spans="1:5" ht="15" x14ac:dyDescent="0.25">
      <c r="A366" s="24"/>
      <c r="B366" s="40" t="s">
        <v>6</v>
      </c>
      <c r="C366" s="16">
        <v>18235.7</v>
      </c>
      <c r="D366" s="16">
        <v>1363.57124</v>
      </c>
      <c r="E366" s="16">
        <v>1337.39744</v>
      </c>
    </row>
    <row r="367" spans="1:5" ht="15" x14ac:dyDescent="0.25">
      <c r="A367" s="24"/>
      <c r="B367" s="40" t="s">
        <v>7</v>
      </c>
      <c r="C367" s="16">
        <v>0</v>
      </c>
      <c r="D367" s="16">
        <v>0</v>
      </c>
      <c r="E367" s="16">
        <v>0</v>
      </c>
    </row>
    <row r="368" spans="1:5" ht="15" x14ac:dyDescent="0.25">
      <c r="A368" s="25"/>
      <c r="B368" s="13" t="s">
        <v>104</v>
      </c>
      <c r="C368" s="14">
        <f>((((((((+C369+C370))))))))</f>
        <v>324093.83478999999</v>
      </c>
      <c r="D368" s="14">
        <f>((((((((+D369+D370))))))))</f>
        <v>123346.88413999999</v>
      </c>
      <c r="E368" s="14">
        <f>((((((((+E369+E370))))))))</f>
        <v>46890.64366999999</v>
      </c>
    </row>
    <row r="369" spans="1:5" ht="15" x14ac:dyDescent="0.25">
      <c r="A369" s="24"/>
      <c r="B369" s="40" t="s">
        <v>6</v>
      </c>
      <c r="C369" s="27">
        <v>70814.814709999991</v>
      </c>
      <c r="D369" s="27">
        <v>14798.732689999999</v>
      </c>
      <c r="E369" s="27">
        <v>6594.7937899999988</v>
      </c>
    </row>
    <row r="370" spans="1:5" ht="15" x14ac:dyDescent="0.25">
      <c r="A370" s="65"/>
      <c r="B370" s="63" t="s">
        <v>7</v>
      </c>
      <c r="C370" s="67">
        <v>253279.02008000002</v>
      </c>
      <c r="D370" s="67">
        <v>108548.15144999999</v>
      </c>
      <c r="E370" s="67">
        <v>40295.849879999994</v>
      </c>
    </row>
    <row r="371" spans="1:5" ht="15" x14ac:dyDescent="0.25">
      <c r="A371" s="25"/>
      <c r="B371" s="13" t="s">
        <v>105</v>
      </c>
      <c r="C371" s="14">
        <f>((((((((+C372+C373))))))))</f>
        <v>5105.7</v>
      </c>
      <c r="D371" s="14">
        <f>((((((((+D372+D373))))))))</f>
        <v>495.35888</v>
      </c>
      <c r="E371" s="14">
        <f>((((((((+E372+E373))))))))</f>
        <v>495.35888</v>
      </c>
    </row>
    <row r="372" spans="1:5" ht="15" x14ac:dyDescent="0.25">
      <c r="A372" s="24"/>
      <c r="B372" s="40" t="s">
        <v>6</v>
      </c>
      <c r="C372" s="16">
        <v>5105.7</v>
      </c>
      <c r="D372" s="16">
        <v>495.35888</v>
      </c>
      <c r="E372" s="16">
        <v>495.35888</v>
      </c>
    </row>
    <row r="373" spans="1:5" ht="15" x14ac:dyDescent="0.25">
      <c r="A373" s="24"/>
      <c r="B373" s="40" t="s">
        <v>7</v>
      </c>
      <c r="C373" s="16">
        <v>0</v>
      </c>
      <c r="D373" s="16">
        <v>0</v>
      </c>
      <c r="E373" s="16">
        <v>0</v>
      </c>
    </row>
    <row r="374" spans="1:5" ht="25.5" x14ac:dyDescent="0.25">
      <c r="A374" s="25"/>
      <c r="B374" s="13" t="s">
        <v>106</v>
      </c>
      <c r="C374" s="14">
        <f>((((((((+C375+C376))))))))</f>
        <v>2998.1</v>
      </c>
      <c r="D374" s="14">
        <f>((((((((+D375+D376))))))))</f>
        <v>749.51900000000001</v>
      </c>
      <c r="E374" s="14">
        <f>((((((((+E375+E376))))))))</f>
        <v>728.66600000000005</v>
      </c>
    </row>
    <row r="375" spans="1:5" ht="15" x14ac:dyDescent="0.25">
      <c r="A375" s="24"/>
      <c r="B375" s="40" t="s">
        <v>6</v>
      </c>
      <c r="C375" s="16">
        <v>2998.1</v>
      </c>
      <c r="D375" s="16">
        <v>749.51900000000001</v>
      </c>
      <c r="E375" s="16">
        <v>728.66600000000005</v>
      </c>
    </row>
    <row r="376" spans="1:5" ht="15" x14ac:dyDescent="0.25">
      <c r="A376" s="24"/>
      <c r="B376" s="40" t="s">
        <v>7</v>
      </c>
      <c r="C376" s="16">
        <v>0</v>
      </c>
      <c r="D376" s="16">
        <v>0</v>
      </c>
      <c r="E376" s="16">
        <v>0</v>
      </c>
    </row>
    <row r="377" spans="1:5" ht="15" x14ac:dyDescent="0.25">
      <c r="A377" s="25"/>
      <c r="B377" s="13" t="s">
        <v>107</v>
      </c>
      <c r="C377" s="14">
        <f>((((((((+C378+C379))))))))</f>
        <v>109996.2</v>
      </c>
      <c r="D377" s="14">
        <f>((((((((+D378+D379))))))))</f>
        <v>7779.1229245999994</v>
      </c>
      <c r="E377" s="14">
        <f>((((((((+E378+E379))))))))</f>
        <v>4929.4596046000006</v>
      </c>
    </row>
    <row r="378" spans="1:5" ht="15" x14ac:dyDescent="0.25">
      <c r="A378" s="24"/>
      <c r="B378" s="40" t="s">
        <v>6</v>
      </c>
      <c r="C378" s="16">
        <v>109996.2</v>
      </c>
      <c r="D378" s="16">
        <v>7779.1229245999994</v>
      </c>
      <c r="E378" s="16">
        <v>4929.4596046000006</v>
      </c>
    </row>
    <row r="379" spans="1:5" ht="15" x14ac:dyDescent="0.25">
      <c r="A379" s="24"/>
      <c r="B379" s="40" t="s">
        <v>7</v>
      </c>
      <c r="C379" s="16">
        <v>0</v>
      </c>
      <c r="D379" s="16">
        <v>0</v>
      </c>
      <c r="E379" s="16">
        <v>0</v>
      </c>
    </row>
    <row r="380" spans="1:5" ht="15" x14ac:dyDescent="0.25">
      <c r="A380" s="25"/>
      <c r="B380" s="13" t="s">
        <v>108</v>
      </c>
      <c r="C380" s="14">
        <f>((((((((+C381+C382))))))))</f>
        <v>107318.5</v>
      </c>
      <c r="D380" s="14">
        <f>((((((((+D381+D382))))))))</f>
        <v>20786.597000000002</v>
      </c>
      <c r="E380" s="14">
        <f>((((((((+E381+E382))))))))</f>
        <v>20786.571</v>
      </c>
    </row>
    <row r="381" spans="1:5" ht="15" x14ac:dyDescent="0.25">
      <c r="A381" s="24"/>
      <c r="B381" s="40" t="s">
        <v>6</v>
      </c>
      <c r="C381" s="16">
        <v>107318.5</v>
      </c>
      <c r="D381" s="16">
        <v>20786.597000000002</v>
      </c>
      <c r="E381" s="16">
        <v>20786.571</v>
      </c>
    </row>
    <row r="382" spans="1:5" ht="15" x14ac:dyDescent="0.25">
      <c r="A382" s="24"/>
      <c r="B382" s="40" t="s">
        <v>7</v>
      </c>
      <c r="C382" s="16">
        <v>0</v>
      </c>
      <c r="D382" s="16">
        <v>0</v>
      </c>
      <c r="E382" s="16">
        <v>0</v>
      </c>
    </row>
    <row r="383" spans="1:5" ht="15" x14ac:dyDescent="0.25">
      <c r="A383" s="25"/>
      <c r="B383" s="13" t="s">
        <v>109</v>
      </c>
      <c r="C383" s="14">
        <f>((((((((+C384+C385))))))))</f>
        <v>100518.8</v>
      </c>
      <c r="D383" s="14">
        <f>((((((((+D384+D385))))))))</f>
        <v>7.9660000000000002</v>
      </c>
      <c r="E383" s="14">
        <f>((((((((+E384+E385))))))))</f>
        <v>7.9660000000000002</v>
      </c>
    </row>
    <row r="384" spans="1:5" ht="15" x14ac:dyDescent="0.25">
      <c r="A384" s="24"/>
      <c r="B384" s="40" t="s">
        <v>6</v>
      </c>
      <c r="C384" s="16">
        <v>100518.8</v>
      </c>
      <c r="D384" s="16">
        <v>7.9660000000000002</v>
      </c>
      <c r="E384" s="16">
        <v>7.9660000000000002</v>
      </c>
    </row>
    <row r="385" spans="1:5" ht="15" x14ac:dyDescent="0.25">
      <c r="A385" s="24"/>
      <c r="B385" s="40" t="s">
        <v>7</v>
      </c>
      <c r="C385" s="16">
        <v>0</v>
      </c>
      <c r="D385" s="16">
        <v>0</v>
      </c>
      <c r="E385" s="16">
        <v>0</v>
      </c>
    </row>
    <row r="386" spans="1:5" ht="15" x14ac:dyDescent="0.25">
      <c r="A386" s="25"/>
      <c r="B386" s="13" t="s">
        <v>110</v>
      </c>
      <c r="C386" s="14">
        <f>((((((((+C387+C388))))))))</f>
        <v>19854.7</v>
      </c>
      <c r="D386" s="14">
        <f>((((((((+D387+D388))))))))</f>
        <v>9668.7387099999996</v>
      </c>
      <c r="E386" s="14">
        <f>((((((((+E387+E388))))))))</f>
        <v>9668.7387099999996</v>
      </c>
    </row>
    <row r="387" spans="1:5" ht="15" x14ac:dyDescent="0.25">
      <c r="A387" s="24"/>
      <c r="B387" s="40" t="s">
        <v>6</v>
      </c>
      <c r="C387" s="45">
        <v>19854.7</v>
      </c>
      <c r="D387" s="45">
        <v>9668.7387099999996</v>
      </c>
      <c r="E387" s="45">
        <v>9668.7387099999996</v>
      </c>
    </row>
    <row r="388" spans="1:5" ht="15" x14ac:dyDescent="0.25">
      <c r="A388" s="24"/>
      <c r="B388" s="40" t="s">
        <v>7</v>
      </c>
      <c r="C388" s="46">
        <v>0</v>
      </c>
      <c r="D388" s="46">
        <v>0</v>
      </c>
      <c r="E388" s="46">
        <v>0</v>
      </c>
    </row>
    <row r="389" spans="1:5" ht="15" x14ac:dyDescent="0.25">
      <c r="A389" s="25"/>
      <c r="B389" s="13" t="s">
        <v>111</v>
      </c>
      <c r="C389" s="14">
        <f>((((((((+C390+C391))))))))</f>
        <v>36829.800000000003</v>
      </c>
      <c r="D389" s="14">
        <f>((((((((+D390+D391))))))))</f>
        <v>3784.47397</v>
      </c>
      <c r="E389" s="14">
        <f>((((((((+E390+E391))))))))</f>
        <v>3784.47397</v>
      </c>
    </row>
    <row r="390" spans="1:5" ht="15" x14ac:dyDescent="0.25">
      <c r="A390" s="24"/>
      <c r="B390" s="40" t="s">
        <v>6</v>
      </c>
      <c r="C390" s="16">
        <v>36829.800000000003</v>
      </c>
      <c r="D390" s="16">
        <v>3784.47397</v>
      </c>
      <c r="E390" s="16">
        <v>3784.47397</v>
      </c>
    </row>
    <row r="391" spans="1:5" ht="15" x14ac:dyDescent="0.25">
      <c r="A391" s="24"/>
      <c r="B391" s="40" t="s">
        <v>7</v>
      </c>
      <c r="C391" s="16">
        <v>0</v>
      </c>
      <c r="D391" s="16">
        <v>0</v>
      </c>
      <c r="E391" s="16">
        <v>0</v>
      </c>
    </row>
    <row r="392" spans="1:5" ht="15" x14ac:dyDescent="0.25">
      <c r="A392" s="25"/>
      <c r="B392" s="13" t="s">
        <v>237</v>
      </c>
      <c r="C392" s="14">
        <f>((((((((+C393+C394))))))))</f>
        <v>507.1</v>
      </c>
      <c r="D392" s="14">
        <f>((((((((+D393+D394))))))))</f>
        <v>165.42642999999998</v>
      </c>
      <c r="E392" s="14">
        <f>((((((((+E393+E394))))))))</f>
        <v>165.42642999999998</v>
      </c>
    </row>
    <row r="393" spans="1:5" ht="15" x14ac:dyDescent="0.25">
      <c r="A393" s="24"/>
      <c r="B393" s="40" t="s">
        <v>6</v>
      </c>
      <c r="C393" s="45">
        <v>507.1</v>
      </c>
      <c r="D393" s="45">
        <v>165.42642999999998</v>
      </c>
      <c r="E393" s="45">
        <v>165.42642999999998</v>
      </c>
    </row>
    <row r="394" spans="1:5" ht="15" x14ac:dyDescent="0.25">
      <c r="A394" s="24"/>
      <c r="B394" s="40" t="s">
        <v>7</v>
      </c>
      <c r="C394" s="46">
        <v>0</v>
      </c>
      <c r="D394" s="46">
        <v>0</v>
      </c>
      <c r="E394" s="46">
        <v>0</v>
      </c>
    </row>
    <row r="395" spans="1:5" ht="15" x14ac:dyDescent="0.25">
      <c r="A395" s="26" t="s">
        <v>112</v>
      </c>
      <c r="B395" s="10"/>
      <c r="C395" s="11">
        <f>((((+C396))))</f>
        <v>3440520</v>
      </c>
      <c r="D395" s="11">
        <f t="shared" ref="D395:E395" si="12">((((+D396))))</f>
        <v>902589.40657999995</v>
      </c>
      <c r="E395" s="11">
        <f t="shared" si="12"/>
        <v>902589.40657999995</v>
      </c>
    </row>
    <row r="396" spans="1:5" ht="15" x14ac:dyDescent="0.25">
      <c r="A396" s="12"/>
      <c r="B396" s="13" t="s">
        <v>11</v>
      </c>
      <c r="C396" s="14">
        <f>((((((((+C397+C398))))))))</f>
        <v>3440520</v>
      </c>
      <c r="D396" s="14">
        <f>((((((((+D397+D398))))))))</f>
        <v>902589.40657999995</v>
      </c>
      <c r="E396" s="14">
        <f>((((((((+E397+E398))))))))</f>
        <v>902589.40657999995</v>
      </c>
    </row>
    <row r="397" spans="1:5" ht="15" x14ac:dyDescent="0.25">
      <c r="A397" s="24"/>
      <c r="B397" s="40" t="s">
        <v>6</v>
      </c>
      <c r="C397" s="16">
        <v>710337.1</v>
      </c>
      <c r="D397" s="16">
        <v>531622.96052999992</v>
      </c>
      <c r="E397" s="16">
        <v>531622.96052999992</v>
      </c>
    </row>
    <row r="398" spans="1:5" ht="15" x14ac:dyDescent="0.25">
      <c r="A398" s="24"/>
      <c r="B398" s="40" t="s">
        <v>7</v>
      </c>
      <c r="C398" s="16">
        <v>2730182.9</v>
      </c>
      <c r="D398" s="16">
        <v>370966.44605000003</v>
      </c>
      <c r="E398" s="16">
        <v>370966.44605000003</v>
      </c>
    </row>
    <row r="399" spans="1:5" ht="15" x14ac:dyDescent="0.25">
      <c r="A399" s="26" t="s">
        <v>113</v>
      </c>
      <c r="B399" s="10"/>
      <c r="C399" s="11">
        <f>C400+C403+C406+C409</f>
        <v>749722.58751999994</v>
      </c>
      <c r="D399" s="11">
        <f t="shared" ref="D399:E399" si="13">D400+D403+D406+D409</f>
        <v>126113.39438</v>
      </c>
      <c r="E399" s="11">
        <f t="shared" si="13"/>
        <v>126109.35682</v>
      </c>
    </row>
    <row r="400" spans="1:5" ht="15" x14ac:dyDescent="0.25">
      <c r="A400" s="25"/>
      <c r="B400" s="13" t="s">
        <v>11</v>
      </c>
      <c r="C400" s="14">
        <f>((((((((+C401+C402))))))))</f>
        <v>63959.409290000003</v>
      </c>
      <c r="D400" s="14">
        <f>((((((((+D401+D402))))))))</f>
        <v>7107.4187899999997</v>
      </c>
      <c r="E400" s="14">
        <f>((((((((+E401+E402))))))))</f>
        <v>7107.4187899999997</v>
      </c>
    </row>
    <row r="401" spans="1:5" ht="15" x14ac:dyDescent="0.25">
      <c r="A401" s="24"/>
      <c r="B401" s="40" t="s">
        <v>6</v>
      </c>
      <c r="C401" s="16">
        <v>63959.409290000003</v>
      </c>
      <c r="D401" s="16">
        <v>7107.4187899999997</v>
      </c>
      <c r="E401" s="16">
        <v>7107.4187899999997</v>
      </c>
    </row>
    <row r="402" spans="1:5" ht="15" x14ac:dyDescent="0.25">
      <c r="A402" s="24"/>
      <c r="B402" s="40" t="s">
        <v>7</v>
      </c>
      <c r="C402" s="16">
        <v>0</v>
      </c>
      <c r="D402" s="16">
        <v>0</v>
      </c>
      <c r="E402" s="16">
        <v>0</v>
      </c>
    </row>
    <row r="403" spans="1:5" ht="15" x14ac:dyDescent="0.25">
      <c r="A403" s="25"/>
      <c r="B403" s="13" t="s">
        <v>114</v>
      </c>
      <c r="C403" s="14">
        <f>((((((((+C404+C405))))))))</f>
        <v>50</v>
      </c>
      <c r="D403" s="14">
        <f>((((((((+D404+D405))))))))</f>
        <v>9.0359999999999996</v>
      </c>
      <c r="E403" s="14">
        <f>((((((((+E404+E405))))))))</f>
        <v>4.9984400000000004</v>
      </c>
    </row>
    <row r="404" spans="1:5" ht="15" x14ac:dyDescent="0.25">
      <c r="A404" s="24"/>
      <c r="B404" s="40" t="s">
        <v>6</v>
      </c>
      <c r="C404" s="16">
        <v>50</v>
      </c>
      <c r="D404" s="16">
        <v>9.0359999999999996</v>
      </c>
      <c r="E404" s="16">
        <v>4.9984400000000004</v>
      </c>
    </row>
    <row r="405" spans="1:5" ht="15" x14ac:dyDescent="0.25">
      <c r="A405" s="24"/>
      <c r="B405" s="40" t="s">
        <v>7</v>
      </c>
      <c r="C405" s="16">
        <v>0</v>
      </c>
      <c r="D405" s="16">
        <v>0</v>
      </c>
      <c r="E405" s="16">
        <v>0</v>
      </c>
    </row>
    <row r="406" spans="1:5" ht="15" x14ac:dyDescent="0.25">
      <c r="A406" s="25"/>
      <c r="B406" s="13" t="s">
        <v>115</v>
      </c>
      <c r="C406" s="14">
        <f>((((((((+C407+C408))))))))</f>
        <v>659178.69999999995</v>
      </c>
      <c r="D406" s="14">
        <f>((((((((+D407+D408))))))))</f>
        <v>118659.67202</v>
      </c>
      <c r="E406" s="14">
        <f>((((((((+E407+E408))))))))</f>
        <v>118659.67202</v>
      </c>
    </row>
    <row r="407" spans="1:5" ht="15" x14ac:dyDescent="0.25">
      <c r="A407" s="24"/>
      <c r="B407" s="40" t="s">
        <v>6</v>
      </c>
      <c r="C407" s="16">
        <v>659178.69999999995</v>
      </c>
      <c r="D407" s="16">
        <v>118659.67202</v>
      </c>
      <c r="E407" s="16">
        <v>118659.67202</v>
      </c>
    </row>
    <row r="408" spans="1:5" ht="15" x14ac:dyDescent="0.25">
      <c r="A408" s="24"/>
      <c r="B408" s="40" t="s">
        <v>7</v>
      </c>
      <c r="C408" s="16">
        <v>0</v>
      </c>
      <c r="D408" s="16">
        <v>0</v>
      </c>
      <c r="E408" s="16">
        <v>0</v>
      </c>
    </row>
    <row r="409" spans="1:5" ht="15" x14ac:dyDescent="0.25">
      <c r="A409" s="25"/>
      <c r="B409" s="13" t="s">
        <v>233</v>
      </c>
      <c r="C409" s="14">
        <f>((((((((+C410+C411))))))))</f>
        <v>26534.478230000001</v>
      </c>
      <c r="D409" s="14">
        <f>((((((((+D410+D411))))))))</f>
        <v>337.26757000000003</v>
      </c>
      <c r="E409" s="14">
        <f>((((((((+E410+E411))))))))</f>
        <v>337.26757000000003</v>
      </c>
    </row>
    <row r="410" spans="1:5" ht="15" x14ac:dyDescent="0.25">
      <c r="A410" s="24"/>
      <c r="B410" s="40" t="s">
        <v>6</v>
      </c>
      <c r="C410" s="16">
        <v>26534.478230000001</v>
      </c>
      <c r="D410" s="16">
        <v>337.26757000000003</v>
      </c>
      <c r="E410" s="16">
        <v>337.26757000000003</v>
      </c>
    </row>
    <row r="411" spans="1:5" ht="15" x14ac:dyDescent="0.25">
      <c r="A411" s="24"/>
      <c r="B411" s="40" t="s">
        <v>7</v>
      </c>
      <c r="C411" s="16">
        <v>0</v>
      </c>
      <c r="D411" s="16">
        <v>0</v>
      </c>
      <c r="E411" s="16">
        <v>0</v>
      </c>
    </row>
    <row r="412" spans="1:5" ht="15" x14ac:dyDescent="0.25">
      <c r="A412" s="26" t="s">
        <v>116</v>
      </c>
      <c r="B412" s="10"/>
      <c r="C412" s="11">
        <f>((((+C413+C416+C419+C422))))</f>
        <v>161670.69999999998</v>
      </c>
      <c r="D412" s="11">
        <f t="shared" ref="D412:E412" si="14">((((+D413+D416+D419+D422))))</f>
        <v>37180.050309999999</v>
      </c>
      <c r="E412" s="11">
        <f t="shared" si="14"/>
        <v>25144.129390000002</v>
      </c>
    </row>
    <row r="413" spans="1:5" ht="15" x14ac:dyDescent="0.25">
      <c r="A413" s="25"/>
      <c r="B413" s="13" t="s">
        <v>11</v>
      </c>
      <c r="C413" s="14">
        <f>((((((((+C414+C415))))))))</f>
        <v>84337</v>
      </c>
      <c r="D413" s="14">
        <f>((((((((+D414+D415))))))))</f>
        <v>16308.77981</v>
      </c>
      <c r="E413" s="14">
        <f>((((((((+E414+E415))))))))</f>
        <v>8490.4978100000008</v>
      </c>
    </row>
    <row r="414" spans="1:5" ht="15" x14ac:dyDescent="0.25">
      <c r="A414" s="24"/>
      <c r="B414" s="40" t="s">
        <v>6</v>
      </c>
      <c r="C414" s="21">
        <v>84337</v>
      </c>
      <c r="D414" s="21">
        <v>16308.77981</v>
      </c>
      <c r="E414" s="21">
        <v>8490.4978100000008</v>
      </c>
    </row>
    <row r="415" spans="1:5" ht="15" x14ac:dyDescent="0.25">
      <c r="A415" s="24"/>
      <c r="B415" s="40" t="s">
        <v>7</v>
      </c>
      <c r="C415" s="16">
        <v>0</v>
      </c>
      <c r="D415" s="16">
        <v>0</v>
      </c>
      <c r="E415" s="16">
        <v>0</v>
      </c>
    </row>
    <row r="416" spans="1:5" ht="15" x14ac:dyDescent="0.25">
      <c r="A416" s="25"/>
      <c r="B416" s="13" t="s">
        <v>117</v>
      </c>
      <c r="C416" s="14">
        <f>((((((((+C417+C418))))))))</f>
        <v>3004.7</v>
      </c>
      <c r="D416" s="14">
        <f>((((((((+D417+D418))))))))</f>
        <v>1206.1015</v>
      </c>
      <c r="E416" s="14">
        <f>((((((((+E417+E418))))))))</f>
        <v>422.07258000000002</v>
      </c>
    </row>
    <row r="417" spans="1:5" ht="15" x14ac:dyDescent="0.25">
      <c r="A417" s="24"/>
      <c r="B417" s="40" t="s">
        <v>6</v>
      </c>
      <c r="C417" s="21">
        <v>3004.7</v>
      </c>
      <c r="D417" s="21">
        <v>1206.1015</v>
      </c>
      <c r="E417" s="21">
        <v>422.07258000000002</v>
      </c>
    </row>
    <row r="418" spans="1:5" ht="15" x14ac:dyDescent="0.25">
      <c r="A418" s="24"/>
      <c r="B418" s="40" t="s">
        <v>7</v>
      </c>
      <c r="C418" s="16">
        <v>0</v>
      </c>
      <c r="D418" s="16">
        <v>0</v>
      </c>
      <c r="E418" s="16">
        <v>0</v>
      </c>
    </row>
    <row r="419" spans="1:5" ht="15" x14ac:dyDescent="0.25">
      <c r="A419" s="25"/>
      <c r="B419" s="13" t="s">
        <v>118</v>
      </c>
      <c r="C419" s="14">
        <f>((((((((+C420+C421))))))))</f>
        <v>72885.100000000006</v>
      </c>
      <c r="D419" s="14">
        <f>((((((((+D420+D421))))))))</f>
        <v>18221.269</v>
      </c>
      <c r="E419" s="14">
        <f>((((((((+E420+E421))))))))</f>
        <v>15793.459000000001</v>
      </c>
    </row>
    <row r="420" spans="1:5" ht="15" x14ac:dyDescent="0.25">
      <c r="A420" s="24"/>
      <c r="B420" s="40" t="s">
        <v>6</v>
      </c>
      <c r="C420" s="21">
        <v>72885.100000000006</v>
      </c>
      <c r="D420" s="21">
        <v>18221.269</v>
      </c>
      <c r="E420" s="21">
        <v>15793.459000000001</v>
      </c>
    </row>
    <row r="421" spans="1:5" ht="15" x14ac:dyDescent="0.25">
      <c r="A421" s="24"/>
      <c r="B421" s="40" t="s">
        <v>7</v>
      </c>
      <c r="C421" s="16">
        <v>0</v>
      </c>
      <c r="D421" s="16">
        <v>0</v>
      </c>
      <c r="E421" s="16">
        <v>0</v>
      </c>
    </row>
    <row r="422" spans="1:5" ht="15" x14ac:dyDescent="0.25">
      <c r="A422" s="68"/>
      <c r="B422" s="60" t="s">
        <v>119</v>
      </c>
      <c r="C422" s="61">
        <f>((((((((+C423+C424))))))))</f>
        <v>1443.9</v>
      </c>
      <c r="D422" s="61">
        <f>((((((((+D423+D424))))))))</f>
        <v>1443.9</v>
      </c>
      <c r="E422" s="61">
        <f>((((((((+E423+E424))))))))</f>
        <v>438.1</v>
      </c>
    </row>
    <row r="423" spans="1:5" ht="15" x14ac:dyDescent="0.25">
      <c r="A423" s="24"/>
      <c r="B423" s="40" t="s">
        <v>6</v>
      </c>
      <c r="C423" s="21">
        <v>1443.9</v>
      </c>
      <c r="D423" s="21">
        <v>1443.9</v>
      </c>
      <c r="E423" s="21">
        <v>438.1</v>
      </c>
    </row>
    <row r="424" spans="1:5" ht="15" x14ac:dyDescent="0.25">
      <c r="A424" s="24"/>
      <c r="B424" s="40" t="s">
        <v>7</v>
      </c>
      <c r="C424" s="16">
        <v>0</v>
      </c>
      <c r="D424" s="16">
        <v>0</v>
      </c>
      <c r="E424" s="16">
        <v>0</v>
      </c>
    </row>
    <row r="425" spans="1:5" ht="15" x14ac:dyDescent="0.25">
      <c r="A425" s="26" t="s">
        <v>120</v>
      </c>
      <c r="B425" s="10"/>
      <c r="C425" s="11">
        <f>((((+C426+C429+C432+C435+C438+C441+C444+C447))))</f>
        <v>4836867.2994100004</v>
      </c>
      <c r="D425" s="11">
        <f t="shared" ref="D425:E425" si="15">((((+D426+D429+D432+D435+D438+D441+D444+D447))))</f>
        <v>1363931.7078624996</v>
      </c>
      <c r="E425" s="11">
        <f t="shared" si="15"/>
        <v>1325743.7511024999</v>
      </c>
    </row>
    <row r="426" spans="1:5" ht="15" x14ac:dyDescent="0.25">
      <c r="A426" s="25"/>
      <c r="B426" s="13" t="s">
        <v>11</v>
      </c>
      <c r="C426" s="14">
        <f>((((((((+C427+C428))))))))</f>
        <v>145802.29353999998</v>
      </c>
      <c r="D426" s="14">
        <f>((((((((+D427+D428))))))))</f>
        <v>50192.181710000004</v>
      </c>
      <c r="E426" s="14">
        <f>((((((((+E427+E428))))))))</f>
        <v>50192.181710000004</v>
      </c>
    </row>
    <row r="427" spans="1:5" ht="15" x14ac:dyDescent="0.25">
      <c r="A427" s="24"/>
      <c r="B427" s="40" t="s">
        <v>6</v>
      </c>
      <c r="C427" s="21">
        <v>2903.0535399999999</v>
      </c>
      <c r="D427" s="21">
        <v>3146.70552</v>
      </c>
      <c r="E427" s="21">
        <v>3146.70552</v>
      </c>
    </row>
    <row r="428" spans="1:5" ht="15" x14ac:dyDescent="0.25">
      <c r="A428" s="24"/>
      <c r="B428" s="40" t="s">
        <v>7</v>
      </c>
      <c r="C428" s="16">
        <v>142899.24</v>
      </c>
      <c r="D428" s="16">
        <v>47045.476190000001</v>
      </c>
      <c r="E428" s="16">
        <v>47045.476190000001</v>
      </c>
    </row>
    <row r="429" spans="1:5" ht="15" x14ac:dyDescent="0.25">
      <c r="A429" s="25"/>
      <c r="B429" s="13" t="s">
        <v>121</v>
      </c>
      <c r="C429" s="14">
        <f>((((((((+C430+C431))))))))</f>
        <v>4468146.5948600005</v>
      </c>
      <c r="D429" s="14">
        <f>((((((((+D430+D431))))))))</f>
        <v>1274242.1621300001</v>
      </c>
      <c r="E429" s="14">
        <f>((((((((+E430+E431))))))))</f>
        <v>1262926.5070199999</v>
      </c>
    </row>
    <row r="430" spans="1:5" ht="15" x14ac:dyDescent="0.25">
      <c r="A430" s="24"/>
      <c r="B430" s="40" t="s">
        <v>6</v>
      </c>
      <c r="C430" s="17">
        <v>2973979.9689600002</v>
      </c>
      <c r="D430" s="17">
        <v>865811.01812999998</v>
      </c>
      <c r="E430" s="17">
        <v>865635.78764999995</v>
      </c>
    </row>
    <row r="431" spans="1:5" ht="15" x14ac:dyDescent="0.25">
      <c r="A431" s="24"/>
      <c r="B431" s="40" t="s">
        <v>7</v>
      </c>
      <c r="C431" s="17">
        <v>1494166.6258999999</v>
      </c>
      <c r="D431" s="17">
        <v>408431.14399999997</v>
      </c>
      <c r="E431" s="17">
        <v>397290.71936999995</v>
      </c>
    </row>
    <row r="432" spans="1:5" ht="15" x14ac:dyDescent="0.25">
      <c r="A432" s="25"/>
      <c r="B432" s="13" t="s">
        <v>122</v>
      </c>
      <c r="C432" s="14">
        <f>((((((((+C433+C434))))))))</f>
        <v>28990.885999999999</v>
      </c>
      <c r="D432" s="14">
        <f>((((((((+D433+D434))))))))</f>
        <v>2981.45</v>
      </c>
      <c r="E432" s="14">
        <f>((((((((+E433+E434))))))))</f>
        <v>2346.8159999999998</v>
      </c>
    </row>
    <row r="433" spans="1:5" ht="15" x14ac:dyDescent="0.25">
      <c r="A433" s="24"/>
      <c r="B433" s="40" t="s">
        <v>6</v>
      </c>
      <c r="C433" s="17">
        <v>28990.885999999999</v>
      </c>
      <c r="D433" s="17">
        <v>2981.45</v>
      </c>
      <c r="E433" s="17">
        <v>2346.8159999999998</v>
      </c>
    </row>
    <row r="434" spans="1:5" ht="15" x14ac:dyDescent="0.25">
      <c r="A434" s="24"/>
      <c r="B434" s="40" t="s">
        <v>7</v>
      </c>
      <c r="C434" s="17">
        <v>0</v>
      </c>
      <c r="D434" s="17">
        <v>0</v>
      </c>
      <c r="E434" s="17">
        <v>0</v>
      </c>
    </row>
    <row r="435" spans="1:5" ht="15" x14ac:dyDescent="0.25">
      <c r="A435" s="25"/>
      <c r="B435" s="13" t="s">
        <v>123</v>
      </c>
      <c r="C435" s="14">
        <f>((((((((+C436+C437))))))))</f>
        <v>25486.22925</v>
      </c>
      <c r="D435" s="14">
        <f>((((((((+D436+D437))))))))</f>
        <v>2189.2820000000002</v>
      </c>
      <c r="E435" s="14">
        <f>((((((((+E436+E437))))))))</f>
        <v>1118.7659900000001</v>
      </c>
    </row>
    <row r="436" spans="1:5" ht="15" x14ac:dyDescent="0.25">
      <c r="A436" s="24"/>
      <c r="B436" s="40" t="s">
        <v>6</v>
      </c>
      <c r="C436" s="17">
        <v>25486.22925</v>
      </c>
      <c r="D436" s="17">
        <v>2189.2820000000002</v>
      </c>
      <c r="E436" s="17">
        <v>1118.7659900000001</v>
      </c>
    </row>
    <row r="437" spans="1:5" ht="15" x14ac:dyDescent="0.25">
      <c r="A437" s="24"/>
      <c r="B437" s="40" t="s">
        <v>7</v>
      </c>
      <c r="C437" s="17">
        <v>0</v>
      </c>
      <c r="D437" s="17">
        <v>0</v>
      </c>
      <c r="E437" s="17">
        <v>0</v>
      </c>
    </row>
    <row r="438" spans="1:5" ht="15" x14ac:dyDescent="0.25">
      <c r="A438" s="25"/>
      <c r="B438" s="13" t="s">
        <v>124</v>
      </c>
      <c r="C438" s="14">
        <f>((((((((+C439+C440))))))))</f>
        <v>16427.599999999999</v>
      </c>
      <c r="D438" s="14">
        <f>((((((((+D439+D440))))))))</f>
        <v>3434.6280000000002</v>
      </c>
      <c r="E438" s="14">
        <f>((((((((+E439+E440))))))))</f>
        <v>3434.6280000000002</v>
      </c>
    </row>
    <row r="439" spans="1:5" ht="15" x14ac:dyDescent="0.25">
      <c r="A439" s="24"/>
      <c r="B439" s="40" t="s">
        <v>6</v>
      </c>
      <c r="C439" s="17">
        <v>16427.599999999999</v>
      </c>
      <c r="D439" s="17">
        <v>3434.6280000000002</v>
      </c>
      <c r="E439" s="17">
        <v>3434.6280000000002</v>
      </c>
    </row>
    <row r="440" spans="1:5" ht="15" x14ac:dyDescent="0.25">
      <c r="A440" s="24"/>
      <c r="B440" s="40" t="s">
        <v>7</v>
      </c>
      <c r="C440" s="17">
        <v>0</v>
      </c>
      <c r="D440" s="17">
        <v>0</v>
      </c>
      <c r="E440" s="17">
        <v>0</v>
      </c>
    </row>
    <row r="441" spans="1:5" ht="15" x14ac:dyDescent="0.25">
      <c r="A441" s="25"/>
      <c r="B441" s="13" t="s">
        <v>125</v>
      </c>
      <c r="C441" s="14">
        <f>((((((((+C442+C443))))))))</f>
        <v>136129.08174999995</v>
      </c>
      <c r="D441" s="14">
        <f>((((((((+D442+D443))))))))</f>
        <v>29361.146939999999</v>
      </c>
      <c r="E441" s="14">
        <f>((((((((+E442+E443))))))))</f>
        <v>4193.9953000000014</v>
      </c>
    </row>
    <row r="442" spans="1:5" ht="15" x14ac:dyDescent="0.25">
      <c r="A442" s="24"/>
      <c r="B442" s="40" t="s">
        <v>6</v>
      </c>
      <c r="C442" s="17">
        <v>136129.08174999995</v>
      </c>
      <c r="D442" s="17">
        <v>29361.146939999999</v>
      </c>
      <c r="E442" s="17">
        <v>4193.9953000000014</v>
      </c>
    </row>
    <row r="443" spans="1:5" ht="15" x14ac:dyDescent="0.25">
      <c r="A443" s="24"/>
      <c r="B443" s="40" t="s">
        <v>7</v>
      </c>
      <c r="C443" s="17">
        <v>0</v>
      </c>
      <c r="D443" s="17">
        <v>0</v>
      </c>
      <c r="E443" s="17">
        <v>0</v>
      </c>
    </row>
    <row r="444" spans="1:5" ht="15" x14ac:dyDescent="0.25">
      <c r="A444" s="25"/>
      <c r="B444" s="13" t="s">
        <v>126</v>
      </c>
      <c r="C444" s="14">
        <f>((((((((+C445+C446))))))))</f>
        <v>3302.8705199999995</v>
      </c>
      <c r="D444" s="14">
        <f>((((((((+D445+D446))))))))</f>
        <v>700.22389249999981</v>
      </c>
      <c r="E444" s="14">
        <f>((((((((+E445+E446))))))))</f>
        <v>700.22389249999981</v>
      </c>
    </row>
    <row r="445" spans="1:5" ht="15" x14ac:dyDescent="0.25">
      <c r="A445" s="24"/>
      <c r="B445" s="40" t="s">
        <v>6</v>
      </c>
      <c r="C445" s="17">
        <v>3302.8705199999995</v>
      </c>
      <c r="D445" s="17">
        <v>700.22389249999981</v>
      </c>
      <c r="E445" s="17">
        <v>700.22389249999981</v>
      </c>
    </row>
    <row r="446" spans="1:5" ht="15" x14ac:dyDescent="0.25">
      <c r="A446" s="24"/>
      <c r="B446" s="40" t="s">
        <v>7</v>
      </c>
      <c r="C446" s="17">
        <v>0</v>
      </c>
      <c r="D446" s="17">
        <v>0</v>
      </c>
      <c r="E446" s="17">
        <v>0</v>
      </c>
    </row>
    <row r="447" spans="1:5" ht="15" x14ac:dyDescent="0.25">
      <c r="A447" s="25"/>
      <c r="B447" s="13" t="s">
        <v>127</v>
      </c>
      <c r="C447" s="14">
        <f>((((((((+C448+C449))))))))</f>
        <v>12581.743490000001</v>
      </c>
      <c r="D447" s="14">
        <f>((((((((+D448+D449))))))))</f>
        <v>830.63319000000001</v>
      </c>
      <c r="E447" s="14">
        <f>((((((((+E448+E449))))))))</f>
        <v>830.63319000000001</v>
      </c>
    </row>
    <row r="448" spans="1:5" ht="15" x14ac:dyDescent="0.25">
      <c r="A448" s="24"/>
      <c r="B448" s="40" t="s">
        <v>6</v>
      </c>
      <c r="C448" s="17">
        <v>12581.743490000001</v>
      </c>
      <c r="D448" s="17">
        <v>830.63319000000001</v>
      </c>
      <c r="E448" s="17">
        <v>830.63319000000001</v>
      </c>
    </row>
    <row r="449" spans="1:5" ht="15" x14ac:dyDescent="0.25">
      <c r="A449" s="24"/>
      <c r="B449" s="40" t="s">
        <v>7</v>
      </c>
      <c r="C449" s="17">
        <v>0</v>
      </c>
      <c r="D449" s="17">
        <v>0</v>
      </c>
      <c r="E449" s="17">
        <v>0</v>
      </c>
    </row>
    <row r="450" spans="1:5" ht="15" x14ac:dyDescent="0.25">
      <c r="A450" s="26" t="s">
        <v>128</v>
      </c>
      <c r="B450" s="10"/>
      <c r="C450" s="11">
        <f>(+C451+C454+C457+C460+C463+C466+C469+C472)</f>
        <v>2783715.45163</v>
      </c>
      <c r="D450" s="11">
        <f t="shared" ref="D450:E450" si="16">(+D451+D454+D457+D460+D463+D466+D469+D472)</f>
        <v>1049229.8754700001</v>
      </c>
      <c r="E450" s="11">
        <f t="shared" si="16"/>
        <v>736179.53469200002</v>
      </c>
    </row>
    <row r="451" spans="1:5" ht="15" x14ac:dyDescent="0.25">
      <c r="A451" s="25"/>
      <c r="B451" s="13" t="s">
        <v>11</v>
      </c>
      <c r="C451" s="14">
        <f>((((((((+C452+C453))))))))</f>
        <v>39283.821629999999</v>
      </c>
      <c r="D451" s="14">
        <f>((((((((+D452+D453))))))))</f>
        <v>6735.8324400000001</v>
      </c>
      <c r="E451" s="14">
        <f>((((((((+E452+E453))))))))</f>
        <v>5335.6610999999994</v>
      </c>
    </row>
    <row r="452" spans="1:5" ht="15" x14ac:dyDescent="0.25">
      <c r="A452" s="24"/>
      <c r="B452" s="40" t="s">
        <v>6</v>
      </c>
      <c r="C452" s="16">
        <v>39283.821629999999</v>
      </c>
      <c r="D452" s="16">
        <v>6735.8324400000001</v>
      </c>
      <c r="E452" s="16">
        <v>5335.6610999999994</v>
      </c>
    </row>
    <row r="453" spans="1:5" ht="15" x14ac:dyDescent="0.25">
      <c r="A453" s="24"/>
      <c r="B453" s="40" t="s">
        <v>7</v>
      </c>
      <c r="C453" s="16">
        <v>0</v>
      </c>
      <c r="D453" s="16">
        <v>0</v>
      </c>
      <c r="E453" s="16">
        <v>0</v>
      </c>
    </row>
    <row r="454" spans="1:5" ht="15" x14ac:dyDescent="0.25">
      <c r="A454" s="25"/>
      <c r="B454" s="13" t="s">
        <v>129</v>
      </c>
      <c r="C454" s="14">
        <f>((((((((+C455+C456))))))))</f>
        <v>1170.8</v>
      </c>
      <c r="D454" s="14">
        <f>((((((((+D455+D456))))))))</f>
        <v>386.54231999999996</v>
      </c>
      <c r="E454" s="14">
        <f>((((((((+E455+E456))))))))</f>
        <v>357.53666999999996</v>
      </c>
    </row>
    <row r="455" spans="1:5" ht="15" x14ac:dyDescent="0.25">
      <c r="A455" s="24"/>
      <c r="B455" s="40" t="s">
        <v>6</v>
      </c>
      <c r="C455" s="17">
        <v>1170.8</v>
      </c>
      <c r="D455" s="16">
        <v>386.54231999999996</v>
      </c>
      <c r="E455" s="16">
        <v>357.53666999999996</v>
      </c>
    </row>
    <row r="456" spans="1:5" ht="15" x14ac:dyDescent="0.25">
      <c r="A456" s="24"/>
      <c r="B456" s="40" t="s">
        <v>7</v>
      </c>
      <c r="C456" s="16">
        <v>0</v>
      </c>
      <c r="D456" s="16">
        <v>0</v>
      </c>
      <c r="E456" s="16">
        <v>0</v>
      </c>
    </row>
    <row r="457" spans="1:5" ht="15" x14ac:dyDescent="0.25">
      <c r="A457" s="25"/>
      <c r="B457" s="13" t="s">
        <v>130</v>
      </c>
      <c r="C457" s="14">
        <f>((((((((+C458+C459))))))))</f>
        <v>7775.3</v>
      </c>
      <c r="D457" s="14">
        <f>((((((((+D458+D459))))))))</f>
        <v>1908.81</v>
      </c>
      <c r="E457" s="14">
        <f>((((((((+E458+E459))))))))</f>
        <v>1186.805032</v>
      </c>
    </row>
    <row r="458" spans="1:5" ht="15" x14ac:dyDescent="0.25">
      <c r="A458" s="24"/>
      <c r="B458" s="40" t="s">
        <v>6</v>
      </c>
      <c r="C458" s="16">
        <v>7775.3</v>
      </c>
      <c r="D458" s="16">
        <v>1908.81</v>
      </c>
      <c r="E458" s="16">
        <v>1186.805032</v>
      </c>
    </row>
    <row r="459" spans="1:5" ht="15" x14ac:dyDescent="0.25">
      <c r="A459" s="24"/>
      <c r="B459" s="40" t="s">
        <v>7</v>
      </c>
      <c r="C459" s="16">
        <v>0</v>
      </c>
      <c r="D459" s="16">
        <v>0</v>
      </c>
      <c r="E459" s="16">
        <v>0</v>
      </c>
    </row>
    <row r="460" spans="1:5" ht="15" x14ac:dyDescent="0.25">
      <c r="A460" s="25"/>
      <c r="B460" s="13" t="s">
        <v>131</v>
      </c>
      <c r="C460" s="14">
        <f>((((((((+C461+C462))))))))</f>
        <v>419944</v>
      </c>
      <c r="D460" s="14">
        <f>((((((((+D461+D462))))))))</f>
        <v>419944.02271000005</v>
      </c>
      <c r="E460" s="14">
        <f>((((((((+E461+E462))))))))</f>
        <v>125034.46888999999</v>
      </c>
    </row>
    <row r="461" spans="1:5" ht="15" x14ac:dyDescent="0.25">
      <c r="A461" s="24"/>
      <c r="B461" s="40" t="s">
        <v>6</v>
      </c>
      <c r="C461" s="16">
        <v>220444</v>
      </c>
      <c r="D461" s="16">
        <v>220444.02271000002</v>
      </c>
      <c r="E461" s="16">
        <v>23620.826820000009</v>
      </c>
    </row>
    <row r="462" spans="1:5" ht="15" x14ac:dyDescent="0.25">
      <c r="A462" s="24"/>
      <c r="B462" s="40" t="s">
        <v>7</v>
      </c>
      <c r="C462" s="16">
        <v>199500</v>
      </c>
      <c r="D462" s="16">
        <v>199500</v>
      </c>
      <c r="E462" s="16">
        <v>101413.64206999997</v>
      </c>
    </row>
    <row r="463" spans="1:5" ht="15" x14ac:dyDescent="0.25">
      <c r="A463" s="25"/>
      <c r="B463" s="13" t="s">
        <v>132</v>
      </c>
      <c r="C463" s="14">
        <f>((((((((+C464+C465))))))))</f>
        <v>224435.9</v>
      </c>
      <c r="D463" s="14">
        <f>((((((((+D464+D465))))))))</f>
        <v>27162.071</v>
      </c>
      <c r="E463" s="14">
        <f>((((((((+E464+E465))))))))</f>
        <v>27162.071</v>
      </c>
    </row>
    <row r="464" spans="1:5" ht="15" x14ac:dyDescent="0.25">
      <c r="A464" s="24"/>
      <c r="B464" s="40" t="s">
        <v>6</v>
      </c>
      <c r="C464" s="16">
        <v>224435.9</v>
      </c>
      <c r="D464" s="16">
        <v>27162.071</v>
      </c>
      <c r="E464" s="16">
        <v>27162.071</v>
      </c>
    </row>
    <row r="465" spans="1:5" ht="15" x14ac:dyDescent="0.25">
      <c r="A465" s="24"/>
      <c r="B465" s="40" t="s">
        <v>7</v>
      </c>
      <c r="C465" s="16">
        <v>0</v>
      </c>
      <c r="D465" s="16">
        <v>0</v>
      </c>
      <c r="E465" s="16">
        <v>0</v>
      </c>
    </row>
    <row r="466" spans="1:5" ht="15" x14ac:dyDescent="0.25">
      <c r="A466" s="25"/>
      <c r="B466" s="13" t="s">
        <v>133</v>
      </c>
      <c r="C466" s="14">
        <f>((((((((+C467+C468))))))))</f>
        <v>3885.53</v>
      </c>
      <c r="D466" s="14">
        <f>((((((((+D467+D468))))))))</f>
        <v>971.38499999999999</v>
      </c>
      <c r="E466" s="14">
        <f>((((((((+E467+E468))))))))</f>
        <v>7.8520000000000003</v>
      </c>
    </row>
    <row r="467" spans="1:5" ht="15" x14ac:dyDescent="0.25">
      <c r="A467" s="24"/>
      <c r="B467" s="40" t="s">
        <v>6</v>
      </c>
      <c r="C467" s="16">
        <v>3885.53</v>
      </c>
      <c r="D467" s="16">
        <v>971.38499999999999</v>
      </c>
      <c r="E467" s="16">
        <v>7.8520000000000003</v>
      </c>
    </row>
    <row r="468" spans="1:5" ht="15" x14ac:dyDescent="0.25">
      <c r="A468" s="24"/>
      <c r="B468" s="40" t="s">
        <v>7</v>
      </c>
      <c r="C468" s="16">
        <v>0</v>
      </c>
      <c r="D468" s="16">
        <v>0</v>
      </c>
      <c r="E468" s="16">
        <v>0</v>
      </c>
    </row>
    <row r="469" spans="1:5" ht="15" x14ac:dyDescent="0.25">
      <c r="A469" s="25"/>
      <c r="B469" s="13" t="s">
        <v>134</v>
      </c>
      <c r="C469" s="14">
        <f>((((((((+C470+C471))))))))</f>
        <v>516461.7</v>
      </c>
      <c r="D469" s="14">
        <f>((((((((+D470+D471))))))))</f>
        <v>88802.096000000005</v>
      </c>
      <c r="E469" s="14">
        <f>((((((((+E470+E471))))))))</f>
        <v>73776.024000000005</v>
      </c>
    </row>
    <row r="470" spans="1:5" ht="15" x14ac:dyDescent="0.25">
      <c r="A470" s="24"/>
      <c r="B470" s="40" t="s">
        <v>6</v>
      </c>
      <c r="C470" s="16">
        <v>516461.7</v>
      </c>
      <c r="D470" s="16">
        <v>88802.096000000005</v>
      </c>
      <c r="E470" s="16">
        <v>73776.024000000005</v>
      </c>
    </row>
    <row r="471" spans="1:5" ht="15" x14ac:dyDescent="0.25">
      <c r="A471" s="24"/>
      <c r="B471" s="40" t="s">
        <v>7</v>
      </c>
      <c r="C471" s="16">
        <v>0</v>
      </c>
      <c r="D471" s="16">
        <v>0</v>
      </c>
      <c r="E471" s="16">
        <v>0</v>
      </c>
    </row>
    <row r="472" spans="1:5" ht="15" x14ac:dyDescent="0.25">
      <c r="A472" s="25"/>
      <c r="B472" s="13" t="s">
        <v>135</v>
      </c>
      <c r="C472" s="14">
        <f>((((((((+C473+C474))))))))</f>
        <v>1570758.4</v>
      </c>
      <c r="D472" s="14">
        <f>((((((((+D473+D474))))))))</f>
        <v>503319.11599999998</v>
      </c>
      <c r="E472" s="14">
        <f>((((((((+E473+E474))))))))</f>
        <v>503319.11599999998</v>
      </c>
    </row>
    <row r="473" spans="1:5" ht="15" x14ac:dyDescent="0.25">
      <c r="A473" s="24"/>
      <c r="B473" s="40" t="s">
        <v>6</v>
      </c>
      <c r="C473" s="16">
        <v>407195</v>
      </c>
      <c r="D473" s="16">
        <v>106740.304</v>
      </c>
      <c r="E473" s="16">
        <v>106740.304</v>
      </c>
    </row>
    <row r="474" spans="1:5" ht="15" x14ac:dyDescent="0.25">
      <c r="A474" s="65"/>
      <c r="B474" s="63" t="s">
        <v>7</v>
      </c>
      <c r="C474" s="64">
        <v>1163563.3999999999</v>
      </c>
      <c r="D474" s="64">
        <v>396578.81199999998</v>
      </c>
      <c r="E474" s="64">
        <v>396578.81199999998</v>
      </c>
    </row>
    <row r="475" spans="1:5" ht="15" x14ac:dyDescent="0.25">
      <c r="A475" s="26" t="s">
        <v>211</v>
      </c>
      <c r="B475" s="10"/>
      <c r="C475" s="11">
        <f>(+C476+C479+C482+C485+C488+C491)</f>
        <v>508508.50502000004</v>
      </c>
      <c r="D475" s="11">
        <f t="shared" ref="D475:E475" si="17">(+D476+D479+D482+D485+D488+D491)</f>
        <v>139507.87017000001</v>
      </c>
      <c r="E475" s="11">
        <f t="shared" si="17"/>
        <v>107831.36232</v>
      </c>
    </row>
    <row r="476" spans="1:5" ht="15" x14ac:dyDescent="0.25">
      <c r="A476" s="25"/>
      <c r="B476" s="13" t="s">
        <v>11</v>
      </c>
      <c r="C476" s="14">
        <f>((((((((+C477+C478))))))))</f>
        <v>399846.91399999999</v>
      </c>
      <c r="D476" s="14">
        <f>((((((((+D477+D478))))))))</f>
        <v>111331.19767000001</v>
      </c>
      <c r="E476" s="14">
        <f>((((((((+E477+E478))))))))</f>
        <v>89250.110249999998</v>
      </c>
    </row>
    <row r="477" spans="1:5" ht="15" x14ac:dyDescent="0.25">
      <c r="A477" s="24"/>
      <c r="B477" s="40" t="s">
        <v>6</v>
      </c>
      <c r="C477" s="16">
        <v>399846.91399999999</v>
      </c>
      <c r="D477" s="16">
        <v>111331.19767000001</v>
      </c>
      <c r="E477" s="16">
        <v>89250.110249999998</v>
      </c>
    </row>
    <row r="478" spans="1:5" ht="15" x14ac:dyDescent="0.25">
      <c r="A478" s="24"/>
      <c r="B478" s="40" t="s">
        <v>7</v>
      </c>
      <c r="C478" s="16">
        <v>0</v>
      </c>
      <c r="D478" s="16">
        <v>0</v>
      </c>
      <c r="E478" s="16">
        <v>0</v>
      </c>
    </row>
    <row r="479" spans="1:5" ht="15" x14ac:dyDescent="0.25">
      <c r="A479" s="25"/>
      <c r="B479" s="13" t="s">
        <v>136</v>
      </c>
      <c r="C479" s="14">
        <f>((((((((+C480+C481))))))))</f>
        <v>24027.983</v>
      </c>
      <c r="D479" s="14">
        <f>((((((((+D480+D481))))))))</f>
        <v>9269.246720000001</v>
      </c>
      <c r="E479" s="14">
        <f>((((((((+E480+E481))))))))</f>
        <v>142.96245999999999</v>
      </c>
    </row>
    <row r="480" spans="1:5" ht="15" x14ac:dyDescent="0.25">
      <c r="A480" s="24"/>
      <c r="B480" s="40" t="s">
        <v>6</v>
      </c>
      <c r="C480" s="16">
        <v>24027.983</v>
      </c>
      <c r="D480" s="16">
        <v>9269.246720000001</v>
      </c>
      <c r="E480" s="16">
        <v>142.96245999999999</v>
      </c>
    </row>
    <row r="481" spans="1:5" ht="15" x14ac:dyDescent="0.25">
      <c r="A481" s="24"/>
      <c r="B481" s="40" t="s">
        <v>7</v>
      </c>
      <c r="C481" s="16">
        <v>0</v>
      </c>
      <c r="D481" s="16">
        <v>0</v>
      </c>
      <c r="E481" s="16">
        <v>0</v>
      </c>
    </row>
    <row r="482" spans="1:5" ht="15" x14ac:dyDescent="0.25">
      <c r="A482" s="25"/>
      <c r="B482" s="13" t="s">
        <v>137</v>
      </c>
      <c r="C482" s="14">
        <f>((((((((+C483+C484))))))))</f>
        <v>81755.387019999995</v>
      </c>
      <c r="D482" s="14">
        <f>((((((((+D483+D484))))))))</f>
        <v>18385.737000000001</v>
      </c>
      <c r="E482" s="14">
        <f>((((((((+E483+E484))))))))</f>
        <v>17939.04</v>
      </c>
    </row>
    <row r="483" spans="1:5" ht="15" x14ac:dyDescent="0.25">
      <c r="A483" s="24"/>
      <c r="B483" s="40" t="s">
        <v>6</v>
      </c>
      <c r="C483" s="16">
        <v>81755.387019999995</v>
      </c>
      <c r="D483" s="16">
        <v>18385.737000000001</v>
      </c>
      <c r="E483" s="16">
        <v>17939.04</v>
      </c>
    </row>
    <row r="484" spans="1:5" ht="15" x14ac:dyDescent="0.25">
      <c r="A484" s="24"/>
      <c r="B484" s="40" t="s">
        <v>7</v>
      </c>
      <c r="C484" s="16">
        <v>0</v>
      </c>
      <c r="D484" s="16">
        <v>0</v>
      </c>
      <c r="E484" s="16">
        <v>0</v>
      </c>
    </row>
    <row r="485" spans="1:5" ht="25.5" x14ac:dyDescent="0.25">
      <c r="A485" s="25"/>
      <c r="B485" s="13" t="s">
        <v>140</v>
      </c>
      <c r="C485" s="14">
        <f>((((((((+C486+C487))))))))</f>
        <v>219.499</v>
      </c>
      <c r="D485" s="14">
        <f>((((((((+D486+D487))))))))</f>
        <v>49.8</v>
      </c>
      <c r="E485" s="14">
        <f>((((((((+E486+E487))))))))</f>
        <v>27.36083</v>
      </c>
    </row>
    <row r="486" spans="1:5" ht="15" x14ac:dyDescent="0.25">
      <c r="A486" s="24"/>
      <c r="B486" s="40" t="s">
        <v>6</v>
      </c>
      <c r="C486" s="16">
        <v>219.499</v>
      </c>
      <c r="D486" s="16">
        <v>49.8</v>
      </c>
      <c r="E486" s="16">
        <v>27.36083</v>
      </c>
    </row>
    <row r="487" spans="1:5" ht="15" x14ac:dyDescent="0.25">
      <c r="A487" s="24"/>
      <c r="B487" s="40" t="s">
        <v>7</v>
      </c>
      <c r="C487" s="16">
        <v>0</v>
      </c>
      <c r="D487" s="16">
        <v>0</v>
      </c>
      <c r="E487" s="16">
        <v>0</v>
      </c>
    </row>
    <row r="488" spans="1:5" ht="15" x14ac:dyDescent="0.25">
      <c r="A488" s="25"/>
      <c r="B488" s="13" t="s">
        <v>194</v>
      </c>
      <c r="C488" s="14">
        <f>((((((((+C489+C490))))))))</f>
        <v>2051.3440000000001</v>
      </c>
      <c r="D488" s="14">
        <f>((((((((+D489+D490))))))))</f>
        <v>339.46600999999998</v>
      </c>
      <c r="E488" s="14">
        <f>((((((((+E489+E490))))))))</f>
        <v>339.46600999999998</v>
      </c>
    </row>
    <row r="489" spans="1:5" ht="15" x14ac:dyDescent="0.25">
      <c r="A489" s="24"/>
      <c r="B489" s="40" t="s">
        <v>6</v>
      </c>
      <c r="C489" s="16">
        <v>2051.3440000000001</v>
      </c>
      <c r="D489" s="16">
        <v>339.46600999999998</v>
      </c>
      <c r="E489" s="16">
        <v>339.46600999999998</v>
      </c>
    </row>
    <row r="490" spans="1:5" ht="15" x14ac:dyDescent="0.25">
      <c r="A490" s="24"/>
      <c r="B490" s="40" t="s">
        <v>7</v>
      </c>
      <c r="C490" s="16">
        <v>0</v>
      </c>
      <c r="D490" s="16">
        <v>0</v>
      </c>
      <c r="E490" s="16">
        <v>0</v>
      </c>
    </row>
    <row r="491" spans="1:5" ht="15" x14ac:dyDescent="0.25">
      <c r="A491" s="25"/>
      <c r="B491" s="13" t="s">
        <v>202</v>
      </c>
      <c r="C491" s="14">
        <f>((((((((+C492+C493))))))))</f>
        <v>607.37800000000004</v>
      </c>
      <c r="D491" s="14">
        <f>((((((((+D492+D493))))))))</f>
        <v>132.42276999999999</v>
      </c>
      <c r="E491" s="14">
        <f>((((((((+E492+E493))))))))</f>
        <v>132.42276999999999</v>
      </c>
    </row>
    <row r="492" spans="1:5" ht="15" x14ac:dyDescent="0.25">
      <c r="A492" s="24"/>
      <c r="B492" s="40" t="s">
        <v>6</v>
      </c>
      <c r="C492" s="16">
        <v>607.37800000000004</v>
      </c>
      <c r="D492" s="16">
        <v>132.42276999999999</v>
      </c>
      <c r="E492" s="16">
        <v>132.42276999999999</v>
      </c>
    </row>
    <row r="493" spans="1:5" ht="15" x14ac:dyDescent="0.25">
      <c r="A493" s="24"/>
      <c r="B493" s="40" t="s">
        <v>7</v>
      </c>
      <c r="C493" s="16">
        <v>0</v>
      </c>
      <c r="D493" s="16">
        <v>0</v>
      </c>
      <c r="E493" s="16">
        <v>0</v>
      </c>
    </row>
    <row r="494" spans="1:5" ht="15" x14ac:dyDescent="0.25">
      <c r="A494" s="26" t="s">
        <v>141</v>
      </c>
      <c r="B494" s="10"/>
      <c r="C494" s="11">
        <f>(+C495+C498)</f>
        <v>54130908.455229998</v>
      </c>
      <c r="D494" s="11">
        <f t="shared" ref="D494:E494" si="18">(+D495+D498)</f>
        <v>10794439.89985</v>
      </c>
      <c r="E494" s="11">
        <f t="shared" si="18"/>
        <v>10497142.010850001</v>
      </c>
    </row>
    <row r="495" spans="1:5" ht="15" x14ac:dyDescent="0.25">
      <c r="A495" s="25"/>
      <c r="B495" s="13" t="s">
        <v>11</v>
      </c>
      <c r="C495" s="14">
        <f>((((((((+C496+C497))))))))</f>
        <v>4269.5552299999999</v>
      </c>
      <c r="D495" s="14">
        <f>((((((((+D496+D497))))))))</f>
        <v>1209.5998500000001</v>
      </c>
      <c r="E495" s="14">
        <f>((((((((+E496+E497))))))))</f>
        <v>1043.91085</v>
      </c>
    </row>
    <row r="496" spans="1:5" ht="15" x14ac:dyDescent="0.25">
      <c r="A496" s="24"/>
      <c r="B496" s="40" t="s">
        <v>6</v>
      </c>
      <c r="C496" s="17">
        <v>4269.5552299999999</v>
      </c>
      <c r="D496" s="17">
        <v>1209.5998500000001</v>
      </c>
      <c r="E496" s="17">
        <v>1043.91085</v>
      </c>
    </row>
    <row r="497" spans="1:5" ht="15" x14ac:dyDescent="0.25">
      <c r="A497" s="24"/>
      <c r="B497" s="40" t="s">
        <v>7</v>
      </c>
      <c r="C497" s="17">
        <v>0</v>
      </c>
      <c r="D497" s="17">
        <v>0</v>
      </c>
      <c r="E497" s="17">
        <v>0</v>
      </c>
    </row>
    <row r="498" spans="1:5" ht="15" x14ac:dyDescent="0.25">
      <c r="A498" s="25"/>
      <c r="B498" s="13" t="s">
        <v>142</v>
      </c>
      <c r="C498" s="14">
        <f>((((((((+C499+C500))))))))</f>
        <v>54126638.899999999</v>
      </c>
      <c r="D498" s="14">
        <f>((((((((+D499+D500))))))))</f>
        <v>10793230.299999999</v>
      </c>
      <c r="E498" s="14">
        <f>((((((((+E499+E500))))))))</f>
        <v>10496098.100000001</v>
      </c>
    </row>
    <row r="499" spans="1:5" ht="15" x14ac:dyDescent="0.25">
      <c r="A499" s="24"/>
      <c r="B499" s="40" t="s">
        <v>6</v>
      </c>
      <c r="C499" s="17">
        <v>262585.59999999998</v>
      </c>
      <c r="D499" s="17">
        <v>8122.6</v>
      </c>
      <c r="E499" s="17">
        <v>5847.8</v>
      </c>
    </row>
    <row r="500" spans="1:5" ht="15" x14ac:dyDescent="0.25">
      <c r="A500" s="24"/>
      <c r="B500" s="40" t="s">
        <v>7</v>
      </c>
      <c r="C500" s="17">
        <v>53864053.299999997</v>
      </c>
      <c r="D500" s="17">
        <v>10785107.699999999</v>
      </c>
      <c r="E500" s="17">
        <v>10490250.300000001</v>
      </c>
    </row>
    <row r="501" spans="1:5" ht="15" x14ac:dyDescent="0.25">
      <c r="A501" s="26" t="s">
        <v>143</v>
      </c>
      <c r="B501" s="10"/>
      <c r="C501" s="11">
        <f>(+C502)</f>
        <v>749757.29299999995</v>
      </c>
      <c r="D501" s="11">
        <f t="shared" ref="D501:E501" si="19">(+D502)</f>
        <v>592833.47100000002</v>
      </c>
      <c r="E501" s="11">
        <f t="shared" si="19"/>
        <v>202288.42800000001</v>
      </c>
    </row>
    <row r="502" spans="1:5" ht="15" x14ac:dyDescent="0.25">
      <c r="A502" s="25"/>
      <c r="B502" s="13" t="s">
        <v>11</v>
      </c>
      <c r="C502" s="14">
        <f>((((((((+C503+C504))))))))</f>
        <v>749757.29299999995</v>
      </c>
      <c r="D502" s="14">
        <f>((((((((+D503+D504))))))))</f>
        <v>592833.47100000002</v>
      </c>
      <c r="E502" s="14">
        <f>((((((((+E503+E504))))))))</f>
        <v>202288.42800000001</v>
      </c>
    </row>
    <row r="503" spans="1:5" ht="15" x14ac:dyDescent="0.25">
      <c r="A503" s="24"/>
      <c r="B503" s="40" t="s">
        <v>6</v>
      </c>
      <c r="C503" s="16">
        <v>749757.29299999995</v>
      </c>
      <c r="D503" s="16">
        <v>592833.47100000002</v>
      </c>
      <c r="E503" s="16">
        <v>202288.42800000001</v>
      </c>
    </row>
    <row r="504" spans="1:5" ht="15" x14ac:dyDescent="0.25">
      <c r="A504" s="24"/>
      <c r="B504" s="40" t="s">
        <v>7</v>
      </c>
      <c r="C504" s="16">
        <v>0</v>
      </c>
      <c r="D504" s="16">
        <v>0</v>
      </c>
      <c r="E504" s="16">
        <v>0</v>
      </c>
    </row>
    <row r="505" spans="1:5" ht="24" customHeight="1" x14ac:dyDescent="0.25">
      <c r="A505" s="48" t="s">
        <v>144</v>
      </c>
      <c r="B505" s="48"/>
      <c r="C505" s="14">
        <f>(+C506)</f>
        <v>669715.02227999992</v>
      </c>
      <c r="D505" s="14">
        <f t="shared" ref="D505:E505" si="20">(+D506)</f>
        <v>140399.10302399998</v>
      </c>
      <c r="E505" s="14">
        <f t="shared" si="20"/>
        <v>66084.3226</v>
      </c>
    </row>
    <row r="506" spans="1:5" ht="15" x14ac:dyDescent="0.25">
      <c r="A506" s="25"/>
      <c r="B506" s="13" t="s">
        <v>11</v>
      </c>
      <c r="C506" s="14">
        <f>((((((((+C507+C508))))))))</f>
        <v>669715.02227999992</v>
      </c>
      <c r="D506" s="14">
        <f>((((((((+D507+D508))))))))</f>
        <v>140399.10302399998</v>
      </c>
      <c r="E506" s="14">
        <f>((((((((+E507+E508))))))))</f>
        <v>66084.3226</v>
      </c>
    </row>
    <row r="507" spans="1:5" ht="15" customHeight="1" x14ac:dyDescent="0.25">
      <c r="A507" s="24"/>
      <c r="B507" s="40" t="s">
        <v>6</v>
      </c>
      <c r="C507" s="16">
        <v>669715.02227999992</v>
      </c>
      <c r="D507" s="16">
        <v>140399.10302399998</v>
      </c>
      <c r="E507" s="16">
        <v>66084.3226</v>
      </c>
    </row>
    <row r="508" spans="1:5" ht="15" x14ac:dyDescent="0.25">
      <c r="A508" s="24"/>
      <c r="B508" s="40" t="s">
        <v>7</v>
      </c>
      <c r="C508" s="16">
        <v>0</v>
      </c>
      <c r="D508" s="16">
        <v>0</v>
      </c>
      <c r="E508" s="16">
        <v>0</v>
      </c>
    </row>
    <row r="509" spans="1:5" ht="15" x14ac:dyDescent="0.25">
      <c r="A509" s="25" t="s">
        <v>145</v>
      </c>
      <c r="B509" s="13"/>
      <c r="C509" s="14">
        <f>((((+C510))))</f>
        <v>19468.2</v>
      </c>
      <c r="D509" s="14">
        <f t="shared" ref="D509:E509" si="21">((((+D510))))</f>
        <v>7606.2479899999998</v>
      </c>
      <c r="E509" s="14">
        <f t="shared" si="21"/>
        <v>3874.8183899999999</v>
      </c>
    </row>
    <row r="510" spans="1:5" ht="15" x14ac:dyDescent="0.25">
      <c r="A510" s="25"/>
      <c r="B510" s="13" t="s">
        <v>11</v>
      </c>
      <c r="C510" s="14">
        <f>((((((((+C511+C512))))))))</f>
        <v>19468.2</v>
      </c>
      <c r="D510" s="14">
        <f>((((((((+D511+D512))))))))</f>
        <v>7606.2479899999998</v>
      </c>
      <c r="E510" s="14">
        <f>((((((((+E511+E512))))))))</f>
        <v>3874.8183899999999</v>
      </c>
    </row>
    <row r="511" spans="1:5" ht="15" x14ac:dyDescent="0.25">
      <c r="A511" s="24"/>
      <c r="B511" s="40" t="s">
        <v>6</v>
      </c>
      <c r="C511" s="16">
        <v>19468.2</v>
      </c>
      <c r="D511" s="16">
        <v>7606.2479899999998</v>
      </c>
      <c r="E511" s="16">
        <v>3874.8183899999999</v>
      </c>
    </row>
    <row r="512" spans="1:5" ht="15" x14ac:dyDescent="0.25">
      <c r="A512" s="24"/>
      <c r="B512" s="40" t="s">
        <v>7</v>
      </c>
      <c r="C512" s="16">
        <v>0</v>
      </c>
      <c r="D512" s="16">
        <v>0</v>
      </c>
      <c r="E512" s="16">
        <v>0</v>
      </c>
    </row>
    <row r="513" spans="1:5" ht="15" x14ac:dyDescent="0.25">
      <c r="A513" s="26" t="s">
        <v>146</v>
      </c>
      <c r="B513" s="10"/>
      <c r="C513" s="11">
        <f>((((+C514))))</f>
        <v>13436.9</v>
      </c>
      <c r="D513" s="11">
        <f t="shared" ref="D513:E513" si="22">((((+D514))))</f>
        <v>5600.429689999999</v>
      </c>
      <c r="E513" s="11">
        <f t="shared" si="22"/>
        <v>5600.4232899999997</v>
      </c>
    </row>
    <row r="514" spans="1:5" ht="15" x14ac:dyDescent="0.25">
      <c r="A514" s="25"/>
      <c r="B514" s="13" t="s">
        <v>11</v>
      </c>
      <c r="C514" s="14">
        <f>((((((((+C515+C516))))))))</f>
        <v>13436.9</v>
      </c>
      <c r="D514" s="14">
        <f>((((((((+D515+D516))))))))</f>
        <v>5600.429689999999</v>
      </c>
      <c r="E514" s="14">
        <f>((((((((+E515+E516))))))))</f>
        <v>5600.4232899999997</v>
      </c>
    </row>
    <row r="515" spans="1:5" ht="15" x14ac:dyDescent="0.25">
      <c r="A515" s="24"/>
      <c r="B515" s="40" t="s">
        <v>6</v>
      </c>
      <c r="C515" s="16">
        <v>13436.9</v>
      </c>
      <c r="D515" s="16">
        <v>5600.429689999999</v>
      </c>
      <c r="E515" s="16">
        <v>5600.4232899999997</v>
      </c>
    </row>
    <row r="516" spans="1:5" ht="15" x14ac:dyDescent="0.25">
      <c r="A516" s="24"/>
      <c r="B516" s="40" t="s">
        <v>7</v>
      </c>
      <c r="C516" s="16">
        <v>0</v>
      </c>
      <c r="D516" s="16">
        <v>0</v>
      </c>
      <c r="E516" s="16">
        <v>0</v>
      </c>
    </row>
    <row r="517" spans="1:5" ht="15" x14ac:dyDescent="0.25">
      <c r="A517" s="25" t="s">
        <v>229</v>
      </c>
      <c r="B517" s="13"/>
      <c r="C517" s="14">
        <f>((((+C518))))</f>
        <v>213521.2215000001</v>
      </c>
      <c r="D517" s="14">
        <f t="shared" ref="D517:E517" si="23">((((+D518))))</f>
        <v>55885.398990000038</v>
      </c>
      <c r="E517" s="14">
        <f t="shared" si="23"/>
        <v>29980.951830000013</v>
      </c>
    </row>
    <row r="518" spans="1:5" ht="15" x14ac:dyDescent="0.25">
      <c r="A518" s="25"/>
      <c r="B518" s="13" t="s">
        <v>11</v>
      </c>
      <c r="C518" s="14">
        <f>((((((((+C519+C520))))))))</f>
        <v>213521.2215000001</v>
      </c>
      <c r="D518" s="14">
        <f>((((((((+D519+D520))))))))</f>
        <v>55885.398990000038</v>
      </c>
      <c r="E518" s="14">
        <f>((((((((+E519+E520))))))))</f>
        <v>29980.951830000013</v>
      </c>
    </row>
    <row r="519" spans="1:5" ht="15" x14ac:dyDescent="0.25">
      <c r="A519" s="24"/>
      <c r="B519" s="40" t="s">
        <v>6</v>
      </c>
      <c r="C519" s="16">
        <v>213521.2215000001</v>
      </c>
      <c r="D519" s="16">
        <v>55885.398990000038</v>
      </c>
      <c r="E519" s="16">
        <v>29980.951830000013</v>
      </c>
    </row>
    <row r="520" spans="1:5" ht="15" x14ac:dyDescent="0.25">
      <c r="A520" s="24"/>
      <c r="B520" s="40" t="s">
        <v>7</v>
      </c>
      <c r="C520" s="16">
        <v>0</v>
      </c>
      <c r="D520" s="16">
        <v>0</v>
      </c>
      <c r="E520" s="16">
        <v>0</v>
      </c>
    </row>
    <row r="521" spans="1:5" ht="15" x14ac:dyDescent="0.25">
      <c r="A521" s="25" t="s">
        <v>147</v>
      </c>
      <c r="B521" s="13"/>
      <c r="C521" s="14">
        <f>((((+C522))))</f>
        <v>923.64599999999996</v>
      </c>
      <c r="D521" s="14">
        <f t="shared" ref="D521:E521" si="24">((((+D522))))</f>
        <v>923.64599999999996</v>
      </c>
      <c r="E521" s="14">
        <f t="shared" si="24"/>
        <v>0</v>
      </c>
    </row>
    <row r="522" spans="1:5" ht="15" x14ac:dyDescent="0.25">
      <c r="A522" s="25"/>
      <c r="B522" s="13" t="s">
        <v>11</v>
      </c>
      <c r="C522" s="14">
        <f>((((((((+C523+C524))))))))</f>
        <v>923.64599999999996</v>
      </c>
      <c r="D522" s="14">
        <f>((((((((+D523+D524))))))))</f>
        <v>923.64599999999996</v>
      </c>
      <c r="E522" s="14">
        <f>((((((((+E523+E524))))))))</f>
        <v>0</v>
      </c>
    </row>
    <row r="523" spans="1:5" ht="15" x14ac:dyDescent="0.25">
      <c r="A523" s="24"/>
      <c r="B523" s="40" t="s">
        <v>6</v>
      </c>
      <c r="C523" s="16">
        <v>923.64599999999996</v>
      </c>
      <c r="D523" s="16">
        <v>923.64599999999996</v>
      </c>
      <c r="E523" s="16">
        <v>0</v>
      </c>
    </row>
    <row r="524" spans="1:5" ht="15" x14ac:dyDescent="0.25">
      <c r="A524" s="24"/>
      <c r="B524" s="40" t="s">
        <v>7</v>
      </c>
      <c r="C524" s="16">
        <v>0</v>
      </c>
      <c r="D524" s="16">
        <v>0</v>
      </c>
      <c r="E524" s="16">
        <v>0</v>
      </c>
    </row>
    <row r="525" spans="1:5" ht="15" x14ac:dyDescent="0.25">
      <c r="A525" s="68" t="s">
        <v>216</v>
      </c>
      <c r="B525" s="60"/>
      <c r="C525" s="61">
        <f>((((+C526))))</f>
        <v>12420615.367479999</v>
      </c>
      <c r="D525" s="61">
        <f t="shared" ref="D525:E525" si="25">((((+D526))))</f>
        <v>3522534.7216900024</v>
      </c>
      <c r="E525" s="61">
        <f t="shared" si="25"/>
        <v>297013.45137000002</v>
      </c>
    </row>
    <row r="526" spans="1:5" ht="15" x14ac:dyDescent="0.25">
      <c r="A526" s="25"/>
      <c r="B526" s="13" t="s">
        <v>11</v>
      </c>
      <c r="C526" s="14">
        <f>((((((((+C527+C528))))))))</f>
        <v>12420615.367479999</v>
      </c>
      <c r="D526" s="14">
        <f>((((((((+D527+D528))))))))</f>
        <v>3522534.7216900024</v>
      </c>
      <c r="E526" s="14">
        <f>((((((((+E527+E528))))))))</f>
        <v>297013.45137000002</v>
      </c>
    </row>
    <row r="527" spans="1:5" ht="15" x14ac:dyDescent="0.25">
      <c r="A527" s="24"/>
      <c r="B527" s="40" t="s">
        <v>6</v>
      </c>
      <c r="C527" s="16">
        <v>12420615.367479999</v>
      </c>
      <c r="D527" s="16">
        <v>3522534.7216900024</v>
      </c>
      <c r="E527" s="16">
        <v>297013.45137000002</v>
      </c>
    </row>
    <row r="528" spans="1:5" ht="15" x14ac:dyDescent="0.25">
      <c r="A528" s="24"/>
      <c r="B528" s="40" t="s">
        <v>7</v>
      </c>
      <c r="C528" s="16">
        <v>0</v>
      </c>
      <c r="D528" s="16">
        <v>0</v>
      </c>
      <c r="E528" s="16">
        <v>0</v>
      </c>
    </row>
    <row r="529" spans="1:5" ht="15" x14ac:dyDescent="0.25">
      <c r="A529" s="25" t="s">
        <v>148</v>
      </c>
      <c r="B529" s="13"/>
      <c r="C529" s="14">
        <f>((((+C530))))</f>
        <v>6918.1409999999996</v>
      </c>
      <c r="D529" s="14">
        <f t="shared" ref="D529:E529" si="26">((((+D530))))</f>
        <v>1470.0319999999999</v>
      </c>
      <c r="E529" s="14">
        <f t="shared" si="26"/>
        <v>583.54686000000004</v>
      </c>
    </row>
    <row r="530" spans="1:5" ht="15" x14ac:dyDescent="0.25">
      <c r="A530" s="25"/>
      <c r="B530" s="13" t="s">
        <v>11</v>
      </c>
      <c r="C530" s="14">
        <f>((((((((+C531+C532))))))))</f>
        <v>6918.1409999999996</v>
      </c>
      <c r="D530" s="14">
        <f>((((((((+D531+D532))))))))</f>
        <v>1470.0319999999999</v>
      </c>
      <c r="E530" s="14">
        <f>((((((((+E531+E532))))))))</f>
        <v>583.54686000000004</v>
      </c>
    </row>
    <row r="531" spans="1:5" ht="15" x14ac:dyDescent="0.25">
      <c r="A531" s="24"/>
      <c r="B531" s="40" t="s">
        <v>6</v>
      </c>
      <c r="C531" s="16">
        <v>6918.1409999999996</v>
      </c>
      <c r="D531" s="16">
        <v>1470.0319999999999</v>
      </c>
      <c r="E531" s="16">
        <v>583.54686000000004</v>
      </c>
    </row>
    <row r="532" spans="1:5" ht="15" x14ac:dyDescent="0.25">
      <c r="A532" s="24"/>
      <c r="B532" s="40" t="s">
        <v>7</v>
      </c>
      <c r="C532" s="16">
        <v>0</v>
      </c>
      <c r="D532" s="16">
        <v>0</v>
      </c>
      <c r="E532" s="16">
        <v>0</v>
      </c>
    </row>
    <row r="533" spans="1:5" ht="15" x14ac:dyDescent="0.25">
      <c r="A533" s="26" t="s">
        <v>149</v>
      </c>
      <c r="B533" s="10"/>
      <c r="C533" s="11">
        <f>(+C534+C537+C540+C543+C546+C549+C552+C555+C558+C561+C564+C567+C570+C573+C576+C579+C582+C585+C588+C591+C594+C597)</f>
        <v>362290.27940798725</v>
      </c>
      <c r="D533" s="11">
        <f t="shared" ref="D533:E533" si="27">(+D534+D537+D540+D543+D546+D549+D552+D555+D558+D561+D564+D567+D570+D573+D576+D579+D582+D585+D588+D591+D594+D597)</f>
        <v>125961.63910499999</v>
      </c>
      <c r="E533" s="11">
        <f t="shared" si="27"/>
        <v>103753.70715</v>
      </c>
    </row>
    <row r="534" spans="1:5" ht="15" x14ac:dyDescent="0.25">
      <c r="A534" s="25"/>
      <c r="B534" s="13" t="s">
        <v>150</v>
      </c>
      <c r="C534" s="14">
        <f>((((((((+C535+C536))))))))</f>
        <v>617.07636000000002</v>
      </c>
      <c r="D534" s="14">
        <f>((((((((+D535+D536))))))))</f>
        <v>68.190600000000003</v>
      </c>
      <c r="E534" s="14">
        <f>((((((((+E535+E536))))))))</f>
        <v>0</v>
      </c>
    </row>
    <row r="535" spans="1:5" ht="15" x14ac:dyDescent="0.25">
      <c r="A535" s="24"/>
      <c r="B535" s="40" t="s">
        <v>6</v>
      </c>
      <c r="C535" s="16">
        <v>617.07636000000002</v>
      </c>
      <c r="D535" s="16">
        <v>68.190600000000003</v>
      </c>
      <c r="E535" s="16">
        <v>0</v>
      </c>
    </row>
    <row r="536" spans="1:5" ht="15" x14ac:dyDescent="0.25">
      <c r="A536" s="24"/>
      <c r="B536" s="40" t="s">
        <v>7</v>
      </c>
      <c r="C536" s="16">
        <v>0</v>
      </c>
      <c r="D536" s="16">
        <v>0</v>
      </c>
      <c r="E536" s="16">
        <v>0</v>
      </c>
    </row>
    <row r="537" spans="1:5" ht="15" x14ac:dyDescent="0.25">
      <c r="A537" s="25"/>
      <c r="B537" s="13" t="s">
        <v>151</v>
      </c>
      <c r="C537" s="14">
        <f>((((((((+C538+C539))))))))</f>
        <v>18955.366000000002</v>
      </c>
      <c r="D537" s="14">
        <f>((((((((+D538+D539))))))))</f>
        <v>8909.1190000000006</v>
      </c>
      <c r="E537" s="14">
        <f>((((((((+E538+E539))))))))</f>
        <v>7421.1450000000004</v>
      </c>
    </row>
    <row r="538" spans="1:5" ht="15" x14ac:dyDescent="0.25">
      <c r="A538" s="24"/>
      <c r="B538" s="40" t="s">
        <v>6</v>
      </c>
      <c r="C538" s="16">
        <v>18955.366000000002</v>
      </c>
      <c r="D538" s="16">
        <v>8909.1190000000006</v>
      </c>
      <c r="E538" s="16">
        <v>7421.1450000000004</v>
      </c>
    </row>
    <row r="539" spans="1:5" ht="15" x14ac:dyDescent="0.25">
      <c r="A539" s="24"/>
      <c r="B539" s="40" t="s">
        <v>7</v>
      </c>
      <c r="C539" s="16">
        <v>0</v>
      </c>
      <c r="D539" s="16">
        <v>0</v>
      </c>
      <c r="E539" s="16">
        <v>0</v>
      </c>
    </row>
    <row r="540" spans="1:5" ht="15" x14ac:dyDescent="0.25">
      <c r="A540" s="25"/>
      <c r="B540" s="13" t="s">
        <v>152</v>
      </c>
      <c r="C540" s="14">
        <f>((((((((+C541+C542))))))))</f>
        <v>1703</v>
      </c>
      <c r="D540" s="14">
        <f>((((((((+D541+D542))))))))</f>
        <v>202.4316</v>
      </c>
      <c r="E540" s="14">
        <f>((((((((+E541+E542))))))))</f>
        <v>202.4316</v>
      </c>
    </row>
    <row r="541" spans="1:5" ht="15" x14ac:dyDescent="0.25">
      <c r="A541" s="24"/>
      <c r="B541" s="40" t="s">
        <v>6</v>
      </c>
      <c r="C541" s="16">
        <v>1703</v>
      </c>
      <c r="D541" s="16">
        <v>202.4316</v>
      </c>
      <c r="E541" s="16">
        <v>202.4316</v>
      </c>
    </row>
    <row r="542" spans="1:5" ht="15" x14ac:dyDescent="0.25">
      <c r="A542" s="24"/>
      <c r="B542" s="40" t="s">
        <v>7</v>
      </c>
      <c r="C542" s="16">
        <v>0</v>
      </c>
      <c r="D542" s="16">
        <v>0</v>
      </c>
      <c r="E542" s="16">
        <v>0</v>
      </c>
    </row>
    <row r="543" spans="1:5" ht="15" x14ac:dyDescent="0.25">
      <c r="A543" s="25"/>
      <c r="B543" s="13" t="s">
        <v>153</v>
      </c>
      <c r="C543" s="14">
        <f>(+C544+C545)</f>
        <v>5813.4896500000004</v>
      </c>
      <c r="D543" s="14">
        <f>((((((((+D544+D545))))))))</f>
        <v>1762.38383</v>
      </c>
      <c r="E543" s="14">
        <f>((((((((+E544+E545))))))))</f>
        <v>1762.38383</v>
      </c>
    </row>
    <row r="544" spans="1:5" ht="15" x14ac:dyDescent="0.25">
      <c r="A544" s="24"/>
      <c r="B544" s="40" t="s">
        <v>6</v>
      </c>
      <c r="C544" s="16">
        <v>5813.4896500000004</v>
      </c>
      <c r="D544" s="16">
        <v>1762.38383</v>
      </c>
      <c r="E544" s="16">
        <v>1762.38383</v>
      </c>
    </row>
    <row r="545" spans="1:5" ht="15" x14ac:dyDescent="0.25">
      <c r="A545" s="24"/>
      <c r="B545" s="40" t="s">
        <v>7</v>
      </c>
      <c r="C545" s="16">
        <v>0</v>
      </c>
      <c r="D545" s="16">
        <v>0</v>
      </c>
      <c r="E545" s="16">
        <v>0</v>
      </c>
    </row>
    <row r="546" spans="1:5" ht="25.5" x14ac:dyDescent="0.25">
      <c r="A546" s="25"/>
      <c r="B546" s="13" t="s">
        <v>154</v>
      </c>
      <c r="C546" s="14">
        <f>((((((((+C547+C548))))))))</f>
        <v>72781.233451987195</v>
      </c>
      <c r="D546" s="14">
        <f>((((((((+D547+D548))))))))</f>
        <v>41719.285259999997</v>
      </c>
      <c r="E546" s="14">
        <f>((((((((+E547+E548))))))))</f>
        <v>41452.717210000003</v>
      </c>
    </row>
    <row r="547" spans="1:5" ht="15" x14ac:dyDescent="0.25">
      <c r="A547" s="24"/>
      <c r="B547" s="40" t="s">
        <v>6</v>
      </c>
      <c r="C547" s="16">
        <v>72781.233451987195</v>
      </c>
      <c r="D547" s="16">
        <v>41719.285259999997</v>
      </c>
      <c r="E547" s="16">
        <v>41452.717210000003</v>
      </c>
    </row>
    <row r="548" spans="1:5" ht="15" x14ac:dyDescent="0.25">
      <c r="A548" s="24"/>
      <c r="B548" s="40" t="s">
        <v>7</v>
      </c>
      <c r="C548" s="16">
        <v>0</v>
      </c>
      <c r="D548" s="16">
        <v>0</v>
      </c>
      <c r="E548" s="16">
        <v>0</v>
      </c>
    </row>
    <row r="549" spans="1:5" ht="25.5" x14ac:dyDescent="0.25">
      <c r="A549" s="25"/>
      <c r="B549" s="13" t="s">
        <v>155</v>
      </c>
      <c r="C549" s="14">
        <f>((((((((+C550+C551))))))))</f>
        <v>2239.2321987999999</v>
      </c>
      <c r="D549" s="14">
        <f>((((((((+D550+D551))))))))</f>
        <v>660.71703000000002</v>
      </c>
      <c r="E549" s="14">
        <f>((((((((+E550+E551))))))))</f>
        <v>287.99254999999999</v>
      </c>
    </row>
    <row r="550" spans="1:5" ht="15" x14ac:dyDescent="0.25">
      <c r="A550" s="24"/>
      <c r="B550" s="40" t="s">
        <v>6</v>
      </c>
      <c r="C550" s="16">
        <v>2239.2321987999999</v>
      </c>
      <c r="D550" s="16">
        <v>660.71703000000002</v>
      </c>
      <c r="E550" s="16">
        <v>287.99254999999999</v>
      </c>
    </row>
    <row r="551" spans="1:5" ht="15" x14ac:dyDescent="0.25">
      <c r="A551" s="24"/>
      <c r="B551" s="40" t="s">
        <v>7</v>
      </c>
      <c r="C551" s="16">
        <v>0</v>
      </c>
      <c r="D551" s="16">
        <v>0</v>
      </c>
      <c r="E551" s="16">
        <v>0</v>
      </c>
    </row>
    <row r="552" spans="1:5" ht="15" x14ac:dyDescent="0.25">
      <c r="A552" s="25"/>
      <c r="B552" s="13" t="s">
        <v>156</v>
      </c>
      <c r="C552" s="14">
        <f>((((((((+C553+C554))))))))</f>
        <v>39350</v>
      </c>
      <c r="D552" s="14">
        <f>((((((((+D553+D554))))))))</f>
        <v>7043.2920649999996</v>
      </c>
      <c r="E552" s="14">
        <f>((((((((+E553+E554))))))))</f>
        <v>1894.52206</v>
      </c>
    </row>
    <row r="553" spans="1:5" ht="15" x14ac:dyDescent="0.25">
      <c r="A553" s="24"/>
      <c r="B553" s="40" t="s">
        <v>6</v>
      </c>
      <c r="C553" s="16">
        <v>39350</v>
      </c>
      <c r="D553" s="16">
        <v>7043.2920649999996</v>
      </c>
      <c r="E553" s="16">
        <v>1894.52206</v>
      </c>
    </row>
    <row r="554" spans="1:5" ht="15" x14ac:dyDescent="0.25">
      <c r="A554" s="24"/>
      <c r="B554" s="40" t="s">
        <v>7</v>
      </c>
      <c r="C554" s="16">
        <v>0</v>
      </c>
      <c r="D554" s="16">
        <v>0</v>
      </c>
      <c r="E554" s="16">
        <v>0</v>
      </c>
    </row>
    <row r="555" spans="1:5" ht="15" x14ac:dyDescent="0.25">
      <c r="A555" s="25"/>
      <c r="B555" s="13" t="s">
        <v>157</v>
      </c>
      <c r="C555" s="14">
        <f>((((((((+C556+C557))))))))</f>
        <v>6987.7726671999999</v>
      </c>
      <c r="D555" s="14">
        <f>((((((((+D556+D557))))))))</f>
        <v>3049.6812300000001</v>
      </c>
      <c r="E555" s="14">
        <f>((((((((+E556+E557))))))))</f>
        <v>2094.1642700000002</v>
      </c>
    </row>
    <row r="556" spans="1:5" ht="15" x14ac:dyDescent="0.25">
      <c r="A556" s="24"/>
      <c r="B556" s="40" t="s">
        <v>6</v>
      </c>
      <c r="C556" s="16">
        <v>6987.7726671999999</v>
      </c>
      <c r="D556" s="16">
        <v>3049.6812300000001</v>
      </c>
      <c r="E556" s="16">
        <v>2094.1642700000002</v>
      </c>
    </row>
    <row r="557" spans="1:5" ht="15" x14ac:dyDescent="0.25">
      <c r="A557" s="24"/>
      <c r="B557" s="40" t="s">
        <v>7</v>
      </c>
      <c r="C557" s="16">
        <v>0</v>
      </c>
      <c r="D557" s="16">
        <v>0</v>
      </c>
      <c r="E557" s="16">
        <v>0</v>
      </c>
    </row>
    <row r="558" spans="1:5" ht="15" x14ac:dyDescent="0.25">
      <c r="A558" s="25"/>
      <c r="B558" s="13" t="s">
        <v>158</v>
      </c>
      <c r="C558" s="14">
        <f>((((((((+C559+C560))))))))</f>
        <v>2896.3037400000003</v>
      </c>
      <c r="D558" s="14">
        <f>((((((((+D559+D560))))))))</f>
        <v>686.27224000000001</v>
      </c>
      <c r="E558" s="14">
        <f>((((((((+E559+E560))))))))</f>
        <v>363.77600000000001</v>
      </c>
    </row>
    <row r="559" spans="1:5" ht="15" x14ac:dyDescent="0.25">
      <c r="A559" s="24"/>
      <c r="B559" s="40" t="s">
        <v>6</v>
      </c>
      <c r="C559" s="16">
        <v>2896.3037400000003</v>
      </c>
      <c r="D559" s="16">
        <v>686.27224000000001</v>
      </c>
      <c r="E559" s="16">
        <v>363.77600000000001</v>
      </c>
    </row>
    <row r="560" spans="1:5" ht="15" x14ac:dyDescent="0.25">
      <c r="A560" s="24"/>
      <c r="B560" s="40" t="s">
        <v>7</v>
      </c>
      <c r="C560" s="16">
        <v>0</v>
      </c>
      <c r="D560" s="16">
        <v>0</v>
      </c>
      <c r="E560" s="16">
        <v>0</v>
      </c>
    </row>
    <row r="561" spans="1:5" ht="15" x14ac:dyDescent="0.25">
      <c r="A561" s="25"/>
      <c r="B561" s="13" t="s">
        <v>159</v>
      </c>
      <c r="C561" s="14">
        <f>((((((((+C562+C563))))))))</f>
        <v>2359.674</v>
      </c>
      <c r="D561" s="14">
        <f>((((((((+D562+D563))))))))</f>
        <v>534.12199999999996</v>
      </c>
      <c r="E561" s="14">
        <f>((((((((+E562+E563))))))))</f>
        <v>383.44574</v>
      </c>
    </row>
    <row r="562" spans="1:5" ht="15" x14ac:dyDescent="0.25">
      <c r="A562" s="24"/>
      <c r="B562" s="40" t="s">
        <v>6</v>
      </c>
      <c r="C562" s="16">
        <v>2359.674</v>
      </c>
      <c r="D562" s="16">
        <v>534.12199999999996</v>
      </c>
      <c r="E562" s="16">
        <v>383.44574</v>
      </c>
    </row>
    <row r="563" spans="1:5" ht="15" x14ac:dyDescent="0.25">
      <c r="A563" s="24"/>
      <c r="B563" s="40" t="s">
        <v>7</v>
      </c>
      <c r="C563" s="16">
        <v>0</v>
      </c>
      <c r="D563" s="16">
        <v>0</v>
      </c>
      <c r="E563" s="16">
        <v>0</v>
      </c>
    </row>
    <row r="564" spans="1:5" ht="15" x14ac:dyDescent="0.25">
      <c r="A564" s="25"/>
      <c r="B564" s="13" t="s">
        <v>160</v>
      </c>
      <c r="C564" s="14">
        <f>((((((((+C565+C566))))))))</f>
        <v>25629.919620000001</v>
      </c>
      <c r="D564" s="14">
        <f>((((((((+D565+D566))))))))</f>
        <v>19345.41461</v>
      </c>
      <c r="E564" s="14">
        <f>((((((((+E565+E566))))))))</f>
        <v>11511.122100000001</v>
      </c>
    </row>
    <row r="565" spans="1:5" ht="15" x14ac:dyDescent="0.25">
      <c r="A565" s="24"/>
      <c r="B565" s="40" t="s">
        <v>6</v>
      </c>
      <c r="C565" s="16">
        <v>25629.919620000001</v>
      </c>
      <c r="D565" s="16">
        <v>19345.41461</v>
      </c>
      <c r="E565" s="16">
        <v>11511.122100000001</v>
      </c>
    </row>
    <row r="566" spans="1:5" ht="15" x14ac:dyDescent="0.25">
      <c r="A566" s="24"/>
      <c r="B566" s="40" t="s">
        <v>7</v>
      </c>
      <c r="C566" s="16">
        <v>0</v>
      </c>
      <c r="D566" s="16">
        <v>0</v>
      </c>
      <c r="E566" s="16">
        <v>0</v>
      </c>
    </row>
    <row r="567" spans="1:5" ht="15" x14ac:dyDescent="0.25">
      <c r="A567" s="25"/>
      <c r="B567" s="13" t="s">
        <v>161</v>
      </c>
      <c r="C567" s="14">
        <f>((((((((+C568+C569))))))))</f>
        <v>76.480999999999995</v>
      </c>
      <c r="D567" s="14">
        <f>((((((((+D568+D569))))))))</f>
        <v>392.54</v>
      </c>
      <c r="E567" s="14">
        <f>((((((((+E568+E569))))))))</f>
        <v>392.54</v>
      </c>
    </row>
    <row r="568" spans="1:5" ht="15" x14ac:dyDescent="0.25">
      <c r="A568" s="24"/>
      <c r="B568" s="40" t="s">
        <v>6</v>
      </c>
      <c r="C568" s="16">
        <v>76.480999999999995</v>
      </c>
      <c r="D568" s="16">
        <v>392.54</v>
      </c>
      <c r="E568" s="16">
        <v>392.54</v>
      </c>
    </row>
    <row r="569" spans="1:5" ht="15" x14ac:dyDescent="0.25">
      <c r="A569" s="24"/>
      <c r="B569" s="40" t="s">
        <v>7</v>
      </c>
      <c r="C569" s="16">
        <v>0</v>
      </c>
      <c r="D569" s="16">
        <v>0</v>
      </c>
      <c r="E569" s="16">
        <v>0</v>
      </c>
    </row>
    <row r="570" spans="1:5" ht="15" x14ac:dyDescent="0.25">
      <c r="A570" s="25"/>
      <c r="B570" s="13" t="s">
        <v>162</v>
      </c>
      <c r="C570" s="14">
        <f>((((((((+C571+C572))))))))</f>
        <v>1255.97738</v>
      </c>
      <c r="D570" s="14">
        <f>((((((((+D571+D572))))))))</f>
        <v>112.98298</v>
      </c>
      <c r="E570" s="14">
        <f>((((((((+E571+E572))))))))</f>
        <v>112.98298</v>
      </c>
    </row>
    <row r="571" spans="1:5" ht="15" x14ac:dyDescent="0.25">
      <c r="A571" s="24"/>
      <c r="B571" s="40" t="s">
        <v>6</v>
      </c>
      <c r="C571" s="16">
        <v>1255.97738</v>
      </c>
      <c r="D571" s="16">
        <v>112.98298</v>
      </c>
      <c r="E571" s="16">
        <v>112.98298</v>
      </c>
    </row>
    <row r="572" spans="1:5" ht="15" x14ac:dyDescent="0.25">
      <c r="A572" s="24"/>
      <c r="B572" s="40" t="s">
        <v>7</v>
      </c>
      <c r="C572" s="16">
        <v>0</v>
      </c>
      <c r="D572" s="16">
        <v>0</v>
      </c>
      <c r="E572" s="16">
        <v>0</v>
      </c>
    </row>
    <row r="573" spans="1:5" ht="15" x14ac:dyDescent="0.25">
      <c r="A573" s="25"/>
      <c r="B573" s="13" t="s">
        <v>163</v>
      </c>
      <c r="C573" s="14">
        <f>((((((((+C574+C575))))))))</f>
        <v>4952.5553499999996</v>
      </c>
      <c r="D573" s="14">
        <f>((((((((+D574+D575))))))))</f>
        <v>1522.0042800000001</v>
      </c>
      <c r="E573" s="14">
        <f>((((((((+E574+E575))))))))</f>
        <v>1306.48092</v>
      </c>
    </row>
    <row r="574" spans="1:5" ht="15" x14ac:dyDescent="0.25">
      <c r="A574" s="24"/>
      <c r="B574" s="40" t="s">
        <v>6</v>
      </c>
      <c r="C574" s="16">
        <v>4952.5553499999996</v>
      </c>
      <c r="D574" s="16">
        <v>1522.0042800000001</v>
      </c>
      <c r="E574" s="16">
        <v>1306.48092</v>
      </c>
    </row>
    <row r="575" spans="1:5" ht="15" x14ac:dyDescent="0.25">
      <c r="A575" s="24"/>
      <c r="B575" s="40" t="s">
        <v>7</v>
      </c>
      <c r="C575" s="16">
        <v>0</v>
      </c>
      <c r="D575" s="16">
        <v>0</v>
      </c>
      <c r="E575" s="16">
        <v>0</v>
      </c>
    </row>
    <row r="576" spans="1:5" ht="15" x14ac:dyDescent="0.25">
      <c r="A576" s="68"/>
      <c r="B576" s="60" t="s">
        <v>164</v>
      </c>
      <c r="C576" s="61">
        <f>((((((((+C577+C578))))))))</f>
        <v>7343.7070000000003</v>
      </c>
      <c r="D576" s="61">
        <f>((((((((+D577+D578))))))))</f>
        <v>3257.7285099999999</v>
      </c>
      <c r="E576" s="61">
        <f>((((((((+E577+E578))))))))</f>
        <v>2225.4716000000003</v>
      </c>
    </row>
    <row r="577" spans="1:5" ht="15" x14ac:dyDescent="0.25">
      <c r="A577" s="24"/>
      <c r="B577" s="40" t="s">
        <v>6</v>
      </c>
      <c r="C577" s="16">
        <v>7343.7070000000003</v>
      </c>
      <c r="D577" s="16">
        <v>3257.7285099999999</v>
      </c>
      <c r="E577" s="16">
        <v>2225.4716000000003</v>
      </c>
    </row>
    <row r="578" spans="1:5" ht="15" x14ac:dyDescent="0.25">
      <c r="A578" s="24"/>
      <c r="B578" s="40" t="s">
        <v>7</v>
      </c>
      <c r="C578" s="16">
        <v>0</v>
      </c>
      <c r="D578" s="16">
        <v>0</v>
      </c>
      <c r="E578" s="16">
        <v>0</v>
      </c>
    </row>
    <row r="579" spans="1:5" ht="15" x14ac:dyDescent="0.25">
      <c r="A579" s="25"/>
      <c r="B579" s="13" t="s">
        <v>165</v>
      </c>
      <c r="C579" s="14">
        <f>((((((((+C580+C581))))))))</f>
        <v>3964.1408699999993</v>
      </c>
      <c r="D579" s="14">
        <f>((((((((+D580+D581))))))))</f>
        <v>45.034050000000001</v>
      </c>
      <c r="E579" s="14">
        <f>((((((((+E580+E581))))))))</f>
        <v>45.034050000000001</v>
      </c>
    </row>
    <row r="580" spans="1:5" ht="15" x14ac:dyDescent="0.25">
      <c r="A580" s="24"/>
      <c r="B580" s="40" t="s">
        <v>6</v>
      </c>
      <c r="C580" s="16">
        <v>3964.1408699999993</v>
      </c>
      <c r="D580" s="16">
        <v>45.034050000000001</v>
      </c>
      <c r="E580" s="16">
        <v>45.034050000000001</v>
      </c>
    </row>
    <row r="581" spans="1:5" ht="15" x14ac:dyDescent="0.25">
      <c r="A581" s="24"/>
      <c r="B581" s="40" t="s">
        <v>7</v>
      </c>
      <c r="C581" s="16">
        <v>0</v>
      </c>
      <c r="D581" s="16">
        <v>0</v>
      </c>
      <c r="E581" s="16">
        <v>0</v>
      </c>
    </row>
    <row r="582" spans="1:5" ht="15" x14ac:dyDescent="0.25">
      <c r="A582" s="25"/>
      <c r="B582" s="13" t="s">
        <v>166</v>
      </c>
      <c r="C582" s="14">
        <f>((((((((+C583+C584))))))))</f>
        <v>4287.97145</v>
      </c>
      <c r="D582" s="14">
        <f>((((((((+D583+D584))))))))</f>
        <v>1071.9928600000001</v>
      </c>
      <c r="E582" s="14">
        <f>((((((((+E583+E584))))))))</f>
        <v>1071.9928600000001</v>
      </c>
    </row>
    <row r="583" spans="1:5" ht="15" x14ac:dyDescent="0.25">
      <c r="A583" s="24"/>
      <c r="B583" s="40" t="s">
        <v>6</v>
      </c>
      <c r="C583" s="16">
        <v>4287.97145</v>
      </c>
      <c r="D583" s="16">
        <v>1071.9928600000001</v>
      </c>
      <c r="E583" s="16">
        <v>1071.9928600000001</v>
      </c>
    </row>
    <row r="584" spans="1:5" ht="15" x14ac:dyDescent="0.25">
      <c r="A584" s="24"/>
      <c r="B584" s="40" t="s">
        <v>7</v>
      </c>
      <c r="C584" s="16">
        <v>0</v>
      </c>
      <c r="D584" s="16">
        <v>0</v>
      </c>
      <c r="E584" s="16">
        <v>0</v>
      </c>
    </row>
    <row r="585" spans="1:5" ht="15" x14ac:dyDescent="0.25">
      <c r="A585" s="25"/>
      <c r="B585" s="13" t="s">
        <v>167</v>
      </c>
      <c r="C585" s="14">
        <f>((((((((+C586+C587))))))))</f>
        <v>155124.65900000001</v>
      </c>
      <c r="D585" s="14">
        <f>((((((((+D586+D587))))))))</f>
        <v>33537.824000000001</v>
      </c>
      <c r="E585" s="14">
        <f>((((((((+E586+E587))))))))</f>
        <v>29810.146000000001</v>
      </c>
    </row>
    <row r="586" spans="1:5" ht="15" x14ac:dyDescent="0.25">
      <c r="A586" s="24"/>
      <c r="B586" s="40" t="s">
        <v>6</v>
      </c>
      <c r="C586" s="16">
        <v>155124.65900000001</v>
      </c>
      <c r="D586" s="16">
        <v>33537.824000000001</v>
      </c>
      <c r="E586" s="16">
        <v>29810.146000000001</v>
      </c>
    </row>
    <row r="587" spans="1:5" ht="15" x14ac:dyDescent="0.25">
      <c r="A587" s="24"/>
      <c r="B587" s="40" t="s">
        <v>7</v>
      </c>
      <c r="C587" s="16">
        <v>0</v>
      </c>
      <c r="D587" s="16">
        <v>0</v>
      </c>
      <c r="E587" s="16">
        <v>0</v>
      </c>
    </row>
    <row r="588" spans="1:5" ht="25.5" x14ac:dyDescent="0.25">
      <c r="A588" s="25"/>
      <c r="B588" s="13" t="s">
        <v>168</v>
      </c>
      <c r="C588" s="14">
        <f>((((((((+C589+C590))))))))</f>
        <v>3985.9050000000002</v>
      </c>
      <c r="D588" s="14">
        <f>((((((((+D589+D590))))))))</f>
        <v>1328.635</v>
      </c>
      <c r="E588" s="14">
        <f>((((((((+E589+E590))))))))</f>
        <v>1226.6310000000001</v>
      </c>
    </row>
    <row r="589" spans="1:5" ht="15" x14ac:dyDescent="0.25">
      <c r="A589" s="24"/>
      <c r="B589" s="40" t="s">
        <v>6</v>
      </c>
      <c r="C589" s="16">
        <v>3985.9050000000002</v>
      </c>
      <c r="D589" s="16">
        <v>1328.635</v>
      </c>
      <c r="E589" s="16">
        <v>1226.6310000000001</v>
      </c>
    </row>
    <row r="590" spans="1:5" ht="15" x14ac:dyDescent="0.25">
      <c r="A590" s="24"/>
      <c r="B590" s="40" t="s">
        <v>7</v>
      </c>
      <c r="C590" s="16">
        <v>0</v>
      </c>
      <c r="D590" s="16">
        <v>0</v>
      </c>
      <c r="E590" s="16">
        <v>0</v>
      </c>
    </row>
    <row r="591" spans="1:5" ht="25.5" x14ac:dyDescent="0.25">
      <c r="A591" s="25"/>
      <c r="B591" s="13" t="s">
        <v>201</v>
      </c>
      <c r="C591" s="14">
        <f>((((((((+C592+C593))))))))</f>
        <v>756.29806000000008</v>
      </c>
      <c r="D591" s="14">
        <f>(((+D592+D593)))</f>
        <v>110.38096</v>
      </c>
      <c r="E591" s="14">
        <f>((((((((+E592+E593))))))))</f>
        <v>44.152380000000001</v>
      </c>
    </row>
    <row r="592" spans="1:5" ht="15" x14ac:dyDescent="0.25">
      <c r="A592" s="24"/>
      <c r="B592" s="40" t="s">
        <v>6</v>
      </c>
      <c r="C592" s="16">
        <v>756.29806000000008</v>
      </c>
      <c r="D592" s="16">
        <v>110.38096</v>
      </c>
      <c r="E592" s="16">
        <v>44.152380000000001</v>
      </c>
    </row>
    <row r="593" spans="1:5" ht="15" x14ac:dyDescent="0.25">
      <c r="A593" s="24"/>
      <c r="B593" s="40" t="s">
        <v>7</v>
      </c>
      <c r="C593" s="16">
        <v>0</v>
      </c>
      <c r="D593" s="16">
        <v>0</v>
      </c>
      <c r="E593" s="16">
        <v>0</v>
      </c>
    </row>
    <row r="594" spans="1:5" ht="14.25" customHeight="1" x14ac:dyDescent="0.25">
      <c r="A594" s="25"/>
      <c r="B594" s="13" t="s">
        <v>217</v>
      </c>
      <c r="C594" s="14">
        <f>((((((((+C595+C596))))))))</f>
        <v>513.87599999999998</v>
      </c>
      <c r="D594" s="14">
        <f>(((+D595+D596)))</f>
        <v>513.87599999999998</v>
      </c>
      <c r="E594" s="14">
        <f>((((((((+E595+E596))))))))</f>
        <v>56.844000000000001</v>
      </c>
    </row>
    <row r="595" spans="1:5" ht="15" x14ac:dyDescent="0.25">
      <c r="A595" s="24"/>
      <c r="B595" s="40" t="s">
        <v>6</v>
      </c>
      <c r="C595" s="16">
        <v>513.87599999999998</v>
      </c>
      <c r="D595" s="39">
        <v>513.87599999999998</v>
      </c>
      <c r="E595" s="16">
        <v>56.844000000000001</v>
      </c>
    </row>
    <row r="596" spans="1:5" ht="15" x14ac:dyDescent="0.25">
      <c r="A596" s="24"/>
      <c r="B596" s="40" t="s">
        <v>7</v>
      </c>
      <c r="C596" s="16">
        <v>0</v>
      </c>
      <c r="D596" s="16">
        <v>0</v>
      </c>
      <c r="E596" s="16">
        <v>0</v>
      </c>
    </row>
    <row r="597" spans="1:5" ht="13.5" customHeight="1" x14ac:dyDescent="0.25">
      <c r="A597" s="25"/>
      <c r="B597" s="13" t="s">
        <v>230</v>
      </c>
      <c r="C597" s="14">
        <f>((((((((+C598+C599))))))))</f>
        <v>695.64061000000015</v>
      </c>
      <c r="D597" s="14">
        <f>(((+D598+D599)))</f>
        <v>87.730999999999995</v>
      </c>
      <c r="E597" s="14">
        <f>((((((((+E598+E599))))))))</f>
        <v>87.730999999999995</v>
      </c>
    </row>
    <row r="598" spans="1:5" ht="15" x14ac:dyDescent="0.25">
      <c r="A598" s="24"/>
      <c r="B598" s="40" t="s">
        <v>6</v>
      </c>
      <c r="C598" s="16">
        <v>695.64061000000015</v>
      </c>
      <c r="D598" s="39">
        <v>87.730999999999995</v>
      </c>
      <c r="E598" s="16">
        <v>87.730999999999995</v>
      </c>
    </row>
    <row r="599" spans="1:5" ht="15" x14ac:dyDescent="0.25">
      <c r="A599" s="24"/>
      <c r="B599" s="40" t="s">
        <v>7</v>
      </c>
      <c r="C599" s="16">
        <v>0</v>
      </c>
      <c r="D599" s="16">
        <v>0</v>
      </c>
      <c r="E599" s="16">
        <v>0</v>
      </c>
    </row>
    <row r="600" spans="1:5" ht="15" x14ac:dyDescent="0.25">
      <c r="A600" s="25" t="s">
        <v>169</v>
      </c>
      <c r="B600" s="13"/>
      <c r="C600" s="14">
        <f>((((+C601))))</f>
        <v>105563.16028999999</v>
      </c>
      <c r="D600" s="14">
        <f t="shared" ref="D600:E600" si="28">((((+D601))))</f>
        <v>21507.032079999997</v>
      </c>
      <c r="E600" s="14">
        <f t="shared" si="28"/>
        <v>15693.43326</v>
      </c>
    </row>
    <row r="601" spans="1:5" ht="15" x14ac:dyDescent="0.25">
      <c r="A601" s="25"/>
      <c r="B601" s="13" t="s">
        <v>11</v>
      </c>
      <c r="C601" s="14">
        <f>((((((((+C602+C603))))))))</f>
        <v>105563.16028999999</v>
      </c>
      <c r="D601" s="14">
        <f>((((((((+D602+D603))))))))</f>
        <v>21507.032079999997</v>
      </c>
      <c r="E601" s="14">
        <f>((((((((+E602+E603))))))))</f>
        <v>15693.43326</v>
      </c>
    </row>
    <row r="602" spans="1:5" ht="15" x14ac:dyDescent="0.25">
      <c r="A602" s="24"/>
      <c r="B602" s="40" t="s">
        <v>6</v>
      </c>
      <c r="C602" s="16">
        <v>105563.16028999999</v>
      </c>
      <c r="D602" s="16">
        <v>21507.032079999997</v>
      </c>
      <c r="E602" s="16">
        <v>15693.43326</v>
      </c>
    </row>
    <row r="603" spans="1:5" ht="15" x14ac:dyDescent="0.25">
      <c r="A603" s="24"/>
      <c r="B603" s="40" t="s">
        <v>7</v>
      </c>
      <c r="C603" s="16">
        <v>0</v>
      </c>
      <c r="D603" s="16">
        <v>0</v>
      </c>
      <c r="E603" s="16">
        <v>0</v>
      </c>
    </row>
    <row r="604" spans="1:5" ht="15" x14ac:dyDescent="0.25">
      <c r="A604" s="26" t="s">
        <v>170</v>
      </c>
      <c r="B604" s="10"/>
      <c r="C604" s="11">
        <f>((((+C605))))</f>
        <v>256766.59236199997</v>
      </c>
      <c r="D604" s="11">
        <f t="shared" ref="D604:E604" si="29">((((+D605))))</f>
        <v>35999.555200000003</v>
      </c>
      <c r="E604" s="11">
        <f t="shared" si="29"/>
        <v>35999.555200000003</v>
      </c>
    </row>
    <row r="605" spans="1:5" ht="15" x14ac:dyDescent="0.25">
      <c r="A605" s="25"/>
      <c r="B605" s="13" t="s">
        <v>11</v>
      </c>
      <c r="C605" s="14">
        <f>((((((((+C606+C607))))))))</f>
        <v>256766.59236199997</v>
      </c>
      <c r="D605" s="14">
        <f>((((((((+D606+D607))))))))</f>
        <v>35999.555200000003</v>
      </c>
      <c r="E605" s="14">
        <f>((((((((+E606+E607))))))))</f>
        <v>35999.555200000003</v>
      </c>
    </row>
    <row r="606" spans="1:5" ht="15" x14ac:dyDescent="0.25">
      <c r="A606" s="24"/>
      <c r="B606" s="40" t="s">
        <v>6</v>
      </c>
      <c r="C606" s="16">
        <v>256766.59236199997</v>
      </c>
      <c r="D606" s="16">
        <v>35999.555200000003</v>
      </c>
      <c r="E606" s="16">
        <v>35999.555200000003</v>
      </c>
    </row>
    <row r="607" spans="1:5" ht="15" x14ac:dyDescent="0.25">
      <c r="A607" s="24"/>
      <c r="B607" s="40" t="s">
        <v>7</v>
      </c>
      <c r="C607" s="16">
        <v>0</v>
      </c>
      <c r="D607" s="16">
        <v>0</v>
      </c>
      <c r="E607" s="16">
        <v>0</v>
      </c>
    </row>
    <row r="608" spans="1:5" ht="22.5" customHeight="1" x14ac:dyDescent="0.25">
      <c r="A608" s="49" t="s">
        <v>171</v>
      </c>
      <c r="B608" s="49"/>
      <c r="C608" s="11">
        <f>((((+C609))))</f>
        <v>85308.80545</v>
      </c>
      <c r="D608" s="11">
        <f t="shared" ref="D608:E608" si="30">((((+D609))))</f>
        <v>14470.47545</v>
      </c>
      <c r="E608" s="11">
        <f t="shared" si="30"/>
        <v>10638.54477</v>
      </c>
    </row>
    <row r="609" spans="1:5" ht="15" x14ac:dyDescent="0.25">
      <c r="A609" s="25"/>
      <c r="B609" s="13" t="s">
        <v>11</v>
      </c>
      <c r="C609" s="14">
        <f>((((((((+C610+C611))))))))</f>
        <v>85308.80545</v>
      </c>
      <c r="D609" s="14">
        <f>((((((((+D610+D611))))))))</f>
        <v>14470.47545</v>
      </c>
      <c r="E609" s="14">
        <f>((((((((+E610+E611))))))))</f>
        <v>10638.54477</v>
      </c>
    </row>
    <row r="610" spans="1:5" ht="15" x14ac:dyDescent="0.25">
      <c r="A610" s="24"/>
      <c r="B610" s="40" t="s">
        <v>6</v>
      </c>
      <c r="C610" s="16">
        <v>25117.781999999999</v>
      </c>
      <c r="D610" s="16">
        <v>6279.4520000000002</v>
      </c>
      <c r="E610" s="16">
        <v>2447.5213199999998</v>
      </c>
    </row>
    <row r="611" spans="1:5" ht="15" x14ac:dyDescent="0.25">
      <c r="A611" s="24"/>
      <c r="B611" s="40" t="s">
        <v>7</v>
      </c>
      <c r="C611" s="16">
        <v>60191.023450000001</v>
      </c>
      <c r="D611" s="16">
        <v>8191.0234499999997</v>
      </c>
      <c r="E611" s="16">
        <v>8191.0234500000006</v>
      </c>
    </row>
    <row r="612" spans="1:5" ht="15" x14ac:dyDescent="0.25">
      <c r="A612" s="26" t="s">
        <v>172</v>
      </c>
      <c r="B612" s="10"/>
      <c r="C612" s="11">
        <f>((((+C613))))</f>
        <v>20947.7</v>
      </c>
      <c r="D612" s="11">
        <f t="shared" ref="D612:E612" si="31">((((+D613))))</f>
        <v>8645.9753499999988</v>
      </c>
      <c r="E612" s="11">
        <f t="shared" si="31"/>
        <v>5883.2569899999999</v>
      </c>
    </row>
    <row r="613" spans="1:5" ht="15" x14ac:dyDescent="0.25">
      <c r="A613" s="25"/>
      <c r="B613" s="13" t="s">
        <v>11</v>
      </c>
      <c r="C613" s="14">
        <f>((((((((+C614+C615))))))))</f>
        <v>20947.7</v>
      </c>
      <c r="D613" s="14">
        <f>((((((((+D614+D615))))))))</f>
        <v>8645.9753499999988</v>
      </c>
      <c r="E613" s="14">
        <f>((((((((+E614+E615))))))))</f>
        <v>5883.2569899999999</v>
      </c>
    </row>
    <row r="614" spans="1:5" ht="15" x14ac:dyDescent="0.25">
      <c r="A614" s="24"/>
      <c r="B614" s="40" t="s">
        <v>6</v>
      </c>
      <c r="C614" s="16">
        <v>20947.7</v>
      </c>
      <c r="D614" s="16">
        <v>8645.9753499999988</v>
      </c>
      <c r="E614" s="16">
        <v>5883.2569899999999</v>
      </c>
    </row>
    <row r="615" spans="1:5" ht="15" x14ac:dyDescent="0.25">
      <c r="A615" s="24"/>
      <c r="B615" s="40" t="s">
        <v>7</v>
      </c>
      <c r="C615" s="16">
        <v>0</v>
      </c>
      <c r="D615" s="16">
        <v>0</v>
      </c>
      <c r="E615" s="16">
        <v>0</v>
      </c>
    </row>
    <row r="616" spans="1:5" ht="15" x14ac:dyDescent="0.25">
      <c r="A616" s="26" t="s">
        <v>173</v>
      </c>
      <c r="B616" s="10"/>
      <c r="C616" s="11">
        <f>((((+C617))))</f>
        <v>208455.66899999999</v>
      </c>
      <c r="D616" s="11">
        <f t="shared" ref="D616:E616" si="32">((((+D617))))</f>
        <v>424.33199999999999</v>
      </c>
      <c r="E616" s="11">
        <f t="shared" si="32"/>
        <v>424.33199999999999</v>
      </c>
    </row>
    <row r="617" spans="1:5" ht="15" x14ac:dyDescent="0.25">
      <c r="A617" s="25"/>
      <c r="B617" s="13" t="s">
        <v>11</v>
      </c>
      <c r="C617" s="14">
        <f>((((((((+C618+C619))))))))</f>
        <v>208455.66899999999</v>
      </c>
      <c r="D617" s="14">
        <f>((((((((+D618+D619))))))))</f>
        <v>424.33199999999999</v>
      </c>
      <c r="E617" s="14">
        <f>((((((((+E618+E619))))))))</f>
        <v>424.33199999999999</v>
      </c>
    </row>
    <row r="618" spans="1:5" ht="15" x14ac:dyDescent="0.25">
      <c r="A618" s="24"/>
      <c r="B618" s="40" t="s">
        <v>6</v>
      </c>
      <c r="C618" s="16">
        <v>208455.66899999999</v>
      </c>
      <c r="D618" s="16">
        <v>424.33199999999999</v>
      </c>
      <c r="E618" s="16">
        <v>424.33199999999999</v>
      </c>
    </row>
    <row r="619" spans="1:5" ht="15" x14ac:dyDescent="0.25">
      <c r="A619" s="24"/>
      <c r="B619" s="40" t="s">
        <v>7</v>
      </c>
      <c r="C619" s="16">
        <v>0</v>
      </c>
      <c r="D619" s="16">
        <v>0</v>
      </c>
      <c r="E619" s="16">
        <v>0</v>
      </c>
    </row>
    <row r="620" spans="1:5" ht="15" x14ac:dyDescent="0.25">
      <c r="A620" s="26" t="s">
        <v>174</v>
      </c>
      <c r="B620" s="13"/>
      <c r="C620" s="14">
        <f>(+C621+C624+C627+C630+C633+C636+C645+C639+C642+C648)</f>
        <v>265434.59999999998</v>
      </c>
      <c r="D620" s="14">
        <f t="shared" ref="D620:E620" si="33">(+D621+D624+D627+D630+D633+D636+D645+D639+D642+D648)</f>
        <v>103795.2035</v>
      </c>
      <c r="E620" s="14">
        <f t="shared" si="33"/>
        <v>70627.718930000003</v>
      </c>
    </row>
    <row r="621" spans="1:5" ht="15" x14ac:dyDescent="0.25">
      <c r="A621" s="25"/>
      <c r="B621" s="13" t="s">
        <v>219</v>
      </c>
      <c r="C621" s="14">
        <f>((((((((+C622+C623))))))))</f>
        <v>102394.7</v>
      </c>
      <c r="D621" s="14">
        <f>((((((((+D622+D623))))))))</f>
        <v>27618.367010000002</v>
      </c>
      <c r="E621" s="14">
        <f>((((((((+E622+E623))))))))</f>
        <v>27612.126049999999</v>
      </c>
    </row>
    <row r="622" spans="1:5" ht="15" x14ac:dyDescent="0.25">
      <c r="A622" s="24"/>
      <c r="B622" s="40" t="s">
        <v>6</v>
      </c>
      <c r="C622" s="16">
        <v>102394.7</v>
      </c>
      <c r="D622" s="16">
        <v>27618.367010000002</v>
      </c>
      <c r="E622" s="16">
        <v>27612.126049999999</v>
      </c>
    </row>
    <row r="623" spans="1:5" ht="15" x14ac:dyDescent="0.25">
      <c r="A623" s="24"/>
      <c r="B623" s="40" t="s">
        <v>7</v>
      </c>
      <c r="C623" s="16">
        <v>0</v>
      </c>
      <c r="D623" s="16">
        <v>0</v>
      </c>
      <c r="E623" s="16">
        <v>0</v>
      </c>
    </row>
    <row r="624" spans="1:5" ht="15" x14ac:dyDescent="0.25">
      <c r="A624" s="25"/>
      <c r="B624" s="13" t="s">
        <v>175</v>
      </c>
      <c r="C624" s="14">
        <f>((((((((+C625+C626))))))))</f>
        <v>20863.7</v>
      </c>
      <c r="D624" s="14">
        <f>((((((((+D625+D626))))))))</f>
        <v>1066.1120699999999</v>
      </c>
      <c r="E624" s="14">
        <f>((((((((+E625+E626))))))))</f>
        <v>740.83463000000006</v>
      </c>
    </row>
    <row r="625" spans="1:5" ht="15" x14ac:dyDescent="0.25">
      <c r="A625" s="24"/>
      <c r="B625" s="40" t="s">
        <v>6</v>
      </c>
      <c r="C625" s="16">
        <v>20863.7</v>
      </c>
      <c r="D625" s="16">
        <v>1066.1120699999999</v>
      </c>
      <c r="E625" s="16">
        <v>740.83463000000006</v>
      </c>
    </row>
    <row r="626" spans="1:5" ht="15" x14ac:dyDescent="0.25">
      <c r="A626" s="65"/>
      <c r="B626" s="63" t="s">
        <v>7</v>
      </c>
      <c r="C626" s="64">
        <v>0</v>
      </c>
      <c r="D626" s="64">
        <v>0</v>
      </c>
      <c r="E626" s="64">
        <v>0</v>
      </c>
    </row>
    <row r="627" spans="1:5" ht="15" x14ac:dyDescent="0.25">
      <c r="A627" s="25"/>
      <c r="B627" s="13" t="s">
        <v>176</v>
      </c>
      <c r="C627" s="14">
        <f>((((((((+C628+C629))))))))</f>
        <v>18628.8</v>
      </c>
      <c r="D627" s="14">
        <f>((((((((+D628+D629))))))))</f>
        <v>27297.615000000002</v>
      </c>
      <c r="E627" s="14">
        <f>((((((((+E628+E629))))))))</f>
        <v>18000.202000000001</v>
      </c>
    </row>
    <row r="628" spans="1:5" ht="15" x14ac:dyDescent="0.25">
      <c r="A628" s="24"/>
      <c r="B628" s="40" t="s">
        <v>6</v>
      </c>
      <c r="C628" s="16">
        <v>18628.8</v>
      </c>
      <c r="D628" s="16">
        <v>27297.615000000002</v>
      </c>
      <c r="E628" s="16">
        <v>18000.202000000001</v>
      </c>
    </row>
    <row r="629" spans="1:5" ht="15" x14ac:dyDescent="0.25">
      <c r="A629" s="24"/>
      <c r="B629" s="40" t="s">
        <v>7</v>
      </c>
      <c r="C629" s="16">
        <v>0</v>
      </c>
      <c r="D629" s="16">
        <v>0</v>
      </c>
      <c r="E629" s="16">
        <v>0</v>
      </c>
    </row>
    <row r="630" spans="1:5" ht="15" x14ac:dyDescent="0.25">
      <c r="A630" s="25"/>
      <c r="B630" s="13" t="s">
        <v>177</v>
      </c>
      <c r="C630" s="14">
        <f>((((((((+C631+C632))))))))</f>
        <v>16691.7</v>
      </c>
      <c r="D630" s="14">
        <f>((((((((+D631+D632))))))))</f>
        <v>4392.1909999999998</v>
      </c>
      <c r="E630" s="14">
        <f>((((((((+E631+E632))))))))</f>
        <v>4392.1909999999998</v>
      </c>
    </row>
    <row r="631" spans="1:5" ht="15" x14ac:dyDescent="0.25">
      <c r="A631" s="24"/>
      <c r="B631" s="40" t="s">
        <v>6</v>
      </c>
      <c r="C631" s="16">
        <v>16691.7</v>
      </c>
      <c r="D631" s="16">
        <v>4392.1909999999998</v>
      </c>
      <c r="E631" s="16">
        <v>4392.1909999999998</v>
      </c>
    </row>
    <row r="632" spans="1:5" ht="15" x14ac:dyDescent="0.25">
      <c r="A632" s="24"/>
      <c r="B632" s="40" t="s">
        <v>7</v>
      </c>
      <c r="C632" s="16">
        <v>0</v>
      </c>
      <c r="D632" s="16">
        <v>0</v>
      </c>
      <c r="E632" s="16">
        <v>0</v>
      </c>
    </row>
    <row r="633" spans="1:5" ht="15" x14ac:dyDescent="0.25">
      <c r="A633" s="25"/>
      <c r="B633" s="13" t="s">
        <v>178</v>
      </c>
      <c r="C633" s="14">
        <f>((((((((+C634+C635))))))))</f>
        <v>4997.3</v>
      </c>
      <c r="D633" s="14">
        <f>((((((((+D634+D635))))))))</f>
        <v>1.2490000000000001</v>
      </c>
      <c r="E633" s="14">
        <f>((((((((+E634+E635))))))))</f>
        <v>1.2490000000000001</v>
      </c>
    </row>
    <row r="634" spans="1:5" ht="15" x14ac:dyDescent="0.25">
      <c r="A634" s="24"/>
      <c r="B634" s="40" t="s">
        <v>6</v>
      </c>
      <c r="C634" s="16">
        <v>4997.3</v>
      </c>
      <c r="D634" s="16">
        <v>1.2490000000000001</v>
      </c>
      <c r="E634" s="16">
        <v>1.2490000000000001</v>
      </c>
    </row>
    <row r="635" spans="1:5" ht="15" x14ac:dyDescent="0.25">
      <c r="A635" s="24"/>
      <c r="B635" s="40" t="s">
        <v>7</v>
      </c>
      <c r="C635" s="16">
        <v>0</v>
      </c>
      <c r="D635" s="16">
        <v>0</v>
      </c>
      <c r="E635" s="16">
        <v>0</v>
      </c>
    </row>
    <row r="636" spans="1:5" ht="15" x14ac:dyDescent="0.25">
      <c r="A636" s="25"/>
      <c r="B636" s="13" t="s">
        <v>179</v>
      </c>
      <c r="C636" s="14">
        <f>((((((((+C637+C638))))))))</f>
        <v>9794.6</v>
      </c>
      <c r="D636" s="14">
        <f>((((((((+D637+D638))))))))</f>
        <v>2760.65751</v>
      </c>
      <c r="E636" s="14">
        <f>((((((((+E637+E638))))))))</f>
        <v>744.39571999999998</v>
      </c>
    </row>
    <row r="637" spans="1:5" ht="15" x14ac:dyDescent="0.25">
      <c r="A637" s="24"/>
      <c r="B637" s="40" t="s">
        <v>6</v>
      </c>
      <c r="C637" s="16">
        <v>9794.6</v>
      </c>
      <c r="D637" s="16">
        <v>2760.65751</v>
      </c>
      <c r="E637" s="16">
        <v>744.39571999999998</v>
      </c>
    </row>
    <row r="638" spans="1:5" ht="15" x14ac:dyDescent="0.25">
      <c r="A638" s="24"/>
      <c r="B638" s="40" t="s">
        <v>7</v>
      </c>
      <c r="C638" s="16">
        <v>0</v>
      </c>
      <c r="D638" s="16">
        <v>0</v>
      </c>
      <c r="E638" s="16">
        <v>0</v>
      </c>
    </row>
    <row r="639" spans="1:5" ht="15" x14ac:dyDescent="0.25">
      <c r="A639" s="25"/>
      <c r="B639" s="13" t="s">
        <v>221</v>
      </c>
      <c r="C639" s="14">
        <f>((((((((+C640+C641))))))))</f>
        <v>73905.399999999994</v>
      </c>
      <c r="D639" s="14">
        <f>((((((((+D640+D641))))))))</f>
        <v>34978.163480000003</v>
      </c>
      <c r="E639" s="14">
        <f>((((((((+E640+E641))))))))</f>
        <v>14147.470470000002</v>
      </c>
    </row>
    <row r="640" spans="1:5" ht="15" x14ac:dyDescent="0.25">
      <c r="A640" s="24"/>
      <c r="B640" s="40" t="s">
        <v>6</v>
      </c>
      <c r="C640" s="16">
        <v>73905.399999999994</v>
      </c>
      <c r="D640" s="16">
        <v>34978.163480000003</v>
      </c>
      <c r="E640" s="16">
        <v>14147.470470000002</v>
      </c>
    </row>
    <row r="641" spans="1:5" ht="15" x14ac:dyDescent="0.25">
      <c r="A641" s="24"/>
      <c r="B641" s="40" t="s">
        <v>7</v>
      </c>
      <c r="C641" s="16">
        <v>0</v>
      </c>
      <c r="D641" s="16">
        <v>0</v>
      </c>
      <c r="E641" s="16">
        <v>0</v>
      </c>
    </row>
    <row r="642" spans="1:5" ht="15" x14ac:dyDescent="0.25">
      <c r="A642" s="25"/>
      <c r="B642" s="13" t="s">
        <v>58</v>
      </c>
      <c r="C642" s="14">
        <f>((((((((+C643+C644))))))))</f>
        <v>11054.8</v>
      </c>
      <c r="D642" s="14">
        <f>((((((((+D643+D644))))))))</f>
        <v>2763.6959999999999</v>
      </c>
      <c r="E642" s="14">
        <f>((((((((+E643+E644))))))))</f>
        <v>2763.6959999999999</v>
      </c>
    </row>
    <row r="643" spans="1:5" ht="15" x14ac:dyDescent="0.25">
      <c r="A643" s="24"/>
      <c r="B643" s="40" t="s">
        <v>6</v>
      </c>
      <c r="C643" s="16">
        <v>11054.8</v>
      </c>
      <c r="D643" s="16">
        <v>2763.6959999999999</v>
      </c>
      <c r="E643" s="16">
        <v>2763.6959999999999</v>
      </c>
    </row>
    <row r="644" spans="1:5" ht="15" x14ac:dyDescent="0.25">
      <c r="A644" s="24"/>
      <c r="B644" s="40" t="s">
        <v>7</v>
      </c>
      <c r="C644" s="16">
        <v>0</v>
      </c>
      <c r="D644" s="16">
        <v>0</v>
      </c>
      <c r="E644" s="16">
        <v>0</v>
      </c>
    </row>
    <row r="645" spans="1:5" ht="15" x14ac:dyDescent="0.25">
      <c r="A645" s="25"/>
      <c r="B645" s="13" t="s">
        <v>209</v>
      </c>
      <c r="C645" s="14">
        <f>((((((((+C646+C647))))))))</f>
        <v>5971.6</v>
      </c>
      <c r="D645" s="14">
        <f>((((((((+D646+D647))))))))</f>
        <v>2491.248</v>
      </c>
      <c r="E645" s="14">
        <f>((((((((+E646+E647))))))))</f>
        <v>1938.3201000000001</v>
      </c>
    </row>
    <row r="646" spans="1:5" ht="15" x14ac:dyDescent="0.25">
      <c r="A646" s="24"/>
      <c r="B646" s="40" t="s">
        <v>6</v>
      </c>
      <c r="C646" s="16">
        <v>5971.6</v>
      </c>
      <c r="D646" s="16">
        <v>2491.248</v>
      </c>
      <c r="E646" s="16">
        <v>1938.3201000000001</v>
      </c>
    </row>
    <row r="647" spans="1:5" ht="15" x14ac:dyDescent="0.25">
      <c r="A647" s="24"/>
      <c r="B647" s="40" t="s">
        <v>7</v>
      </c>
      <c r="C647" s="16">
        <v>0</v>
      </c>
      <c r="D647" s="16">
        <v>0</v>
      </c>
      <c r="E647" s="16">
        <v>0</v>
      </c>
    </row>
    <row r="648" spans="1:5" ht="15" x14ac:dyDescent="0.25">
      <c r="A648" s="25"/>
      <c r="B648" s="13" t="s">
        <v>231</v>
      </c>
      <c r="C648" s="14">
        <f>((((((((+C649+C650))))))))</f>
        <v>1132</v>
      </c>
      <c r="D648" s="14">
        <f>((((((((+D649+D650))))))))</f>
        <v>425.90442999999999</v>
      </c>
      <c r="E648" s="14">
        <f>((((((((+E649+E650))))))))</f>
        <v>287.23395999999997</v>
      </c>
    </row>
    <row r="649" spans="1:5" ht="15" x14ac:dyDescent="0.25">
      <c r="A649" s="24"/>
      <c r="B649" s="40" t="s">
        <v>6</v>
      </c>
      <c r="C649" s="16">
        <v>1132</v>
      </c>
      <c r="D649" s="16">
        <v>425.90442999999999</v>
      </c>
      <c r="E649" s="16">
        <v>287.23395999999997</v>
      </c>
    </row>
    <row r="650" spans="1:5" ht="15" x14ac:dyDescent="0.25">
      <c r="A650" s="24"/>
      <c r="B650" s="40" t="s">
        <v>7</v>
      </c>
      <c r="C650" s="16">
        <v>0</v>
      </c>
      <c r="D650" s="16">
        <v>0</v>
      </c>
      <c r="E650" s="16">
        <v>0</v>
      </c>
    </row>
    <row r="651" spans="1:5" ht="15" x14ac:dyDescent="0.25">
      <c r="A651" s="26" t="s">
        <v>180</v>
      </c>
      <c r="B651" s="13"/>
      <c r="C651" s="14">
        <f>(+C652+C655+C658+C661+C664+C667+C670+C673+C676+C679+C682)</f>
        <v>194217.02041</v>
      </c>
      <c r="D651" s="14">
        <f t="shared" ref="D651:E651" si="34">(+D652+D655+D658+D661+D664+D667+D670+D673+D676+D679+D682)</f>
        <v>19193.541799999999</v>
      </c>
      <c r="E651" s="14">
        <f t="shared" si="34"/>
        <v>8626.2442599999995</v>
      </c>
    </row>
    <row r="652" spans="1:5" ht="15" x14ac:dyDescent="0.25">
      <c r="A652" s="25"/>
      <c r="B652" s="13" t="s">
        <v>11</v>
      </c>
      <c r="C652" s="14">
        <f>((((((((+C653+C654))))))))</f>
        <v>108022.94906</v>
      </c>
      <c r="D652" s="14">
        <f>((((((((+D653+D654))))))))</f>
        <v>6725.6959999999999</v>
      </c>
      <c r="E652" s="14">
        <f>((((((((+E653+E654))))))))</f>
        <v>4305.7291299999997</v>
      </c>
    </row>
    <row r="653" spans="1:5" ht="15" x14ac:dyDescent="0.25">
      <c r="A653" s="24"/>
      <c r="B653" s="40" t="s">
        <v>6</v>
      </c>
      <c r="C653" s="16">
        <v>108022.94906</v>
      </c>
      <c r="D653" s="16">
        <v>6725.6959999999999</v>
      </c>
      <c r="E653" s="16">
        <v>4305.7291299999997</v>
      </c>
    </row>
    <row r="654" spans="1:5" ht="15" x14ac:dyDescent="0.25">
      <c r="A654" s="24"/>
      <c r="B654" s="40" t="s">
        <v>7</v>
      </c>
      <c r="C654" s="16">
        <v>0</v>
      </c>
      <c r="D654" s="16">
        <v>0</v>
      </c>
      <c r="E654" s="16">
        <v>0</v>
      </c>
    </row>
    <row r="655" spans="1:5" ht="15" x14ac:dyDescent="0.25">
      <c r="A655" s="25"/>
      <c r="B655" s="13" t="s">
        <v>195</v>
      </c>
      <c r="C655" s="14">
        <f>((((((((+C656+C657))))))))</f>
        <v>18484.646790000003</v>
      </c>
      <c r="D655" s="14">
        <f>((((((((+D656+D657))))))))</f>
        <v>4621.1610000000001</v>
      </c>
      <c r="E655" s="14">
        <f>((((((((+E656+E657))))))))</f>
        <v>824.44399999999996</v>
      </c>
    </row>
    <row r="656" spans="1:5" ht="15" x14ac:dyDescent="0.25">
      <c r="A656" s="24"/>
      <c r="B656" s="40" t="s">
        <v>6</v>
      </c>
      <c r="C656" s="16">
        <v>18484.646790000003</v>
      </c>
      <c r="D656" s="16">
        <v>4621.1610000000001</v>
      </c>
      <c r="E656" s="16">
        <v>824.44399999999996</v>
      </c>
    </row>
    <row r="657" spans="1:5" ht="15" x14ac:dyDescent="0.25">
      <c r="A657" s="24"/>
      <c r="B657" s="40" t="s">
        <v>7</v>
      </c>
      <c r="C657" s="16">
        <v>0</v>
      </c>
      <c r="D657" s="16">
        <v>0</v>
      </c>
      <c r="E657" s="16">
        <v>0</v>
      </c>
    </row>
    <row r="658" spans="1:5" ht="15" x14ac:dyDescent="0.25">
      <c r="A658" s="25"/>
      <c r="B658" s="13" t="s">
        <v>181</v>
      </c>
      <c r="C658" s="14">
        <f>((((((((+C659+C660))))))))</f>
        <v>35836.875260000001</v>
      </c>
      <c r="D658" s="14">
        <f>((((((((+D659+D660))))))))</f>
        <v>282.53800000000001</v>
      </c>
      <c r="E658" s="14">
        <f>((((((((+E659+E660))))))))</f>
        <v>0</v>
      </c>
    </row>
    <row r="659" spans="1:5" ht="15" x14ac:dyDescent="0.25">
      <c r="A659" s="24"/>
      <c r="B659" s="40" t="s">
        <v>6</v>
      </c>
      <c r="C659" s="16">
        <v>35836.875260000001</v>
      </c>
      <c r="D659" s="16">
        <v>282.53800000000001</v>
      </c>
      <c r="E659" s="16">
        <v>0</v>
      </c>
    </row>
    <row r="660" spans="1:5" ht="15" x14ac:dyDescent="0.25">
      <c r="A660" s="24"/>
      <c r="B660" s="40" t="s">
        <v>7</v>
      </c>
      <c r="C660" s="16">
        <v>0</v>
      </c>
      <c r="D660" s="16">
        <v>0</v>
      </c>
      <c r="E660" s="16">
        <v>0</v>
      </c>
    </row>
    <row r="661" spans="1:5" ht="15" x14ac:dyDescent="0.25">
      <c r="A661" s="25"/>
      <c r="B661" s="13" t="s">
        <v>182</v>
      </c>
      <c r="C661" s="14">
        <f>((((((((+C662+C663))))))))</f>
        <v>655.48125000000005</v>
      </c>
      <c r="D661" s="14">
        <f>((((((((+D662+D663))))))))</f>
        <v>503.77300000000002</v>
      </c>
      <c r="E661" s="14">
        <f>((((((((+E662+E663))))))))</f>
        <v>119.369</v>
      </c>
    </row>
    <row r="662" spans="1:5" ht="15" x14ac:dyDescent="0.25">
      <c r="A662" s="24"/>
      <c r="B662" s="40" t="s">
        <v>6</v>
      </c>
      <c r="C662" s="16">
        <v>655.48125000000005</v>
      </c>
      <c r="D662" s="16">
        <v>503.77300000000002</v>
      </c>
      <c r="E662" s="16">
        <v>119.369</v>
      </c>
    </row>
    <row r="663" spans="1:5" ht="15" x14ac:dyDescent="0.25">
      <c r="A663" s="24"/>
      <c r="B663" s="40" t="s">
        <v>7</v>
      </c>
      <c r="C663" s="16">
        <v>0</v>
      </c>
      <c r="D663" s="16">
        <v>0</v>
      </c>
      <c r="E663" s="16">
        <v>0</v>
      </c>
    </row>
    <row r="664" spans="1:5" ht="15" x14ac:dyDescent="0.25">
      <c r="A664" s="25"/>
      <c r="B664" s="13" t="s">
        <v>183</v>
      </c>
      <c r="C664" s="14">
        <f>((((((((+C665+C666))))))))</f>
        <v>511.72575000000001</v>
      </c>
      <c r="D664" s="14">
        <f>((((((((+D665+D666))))))))</f>
        <v>110.04027000000001</v>
      </c>
      <c r="E664" s="14">
        <f>((((((((+E665+E666))))))))</f>
        <v>110.04027000000001</v>
      </c>
    </row>
    <row r="665" spans="1:5" ht="15" x14ac:dyDescent="0.25">
      <c r="A665" s="24"/>
      <c r="B665" s="40" t="s">
        <v>6</v>
      </c>
      <c r="C665" s="16">
        <v>511.72575000000001</v>
      </c>
      <c r="D665" s="16">
        <v>110.04027000000001</v>
      </c>
      <c r="E665" s="16">
        <v>110.04027000000001</v>
      </c>
    </row>
    <row r="666" spans="1:5" ht="15" x14ac:dyDescent="0.25">
      <c r="A666" s="24"/>
      <c r="B666" s="40" t="s">
        <v>7</v>
      </c>
      <c r="C666" s="16">
        <v>0</v>
      </c>
      <c r="D666" s="16">
        <v>0</v>
      </c>
      <c r="E666" s="16">
        <v>0</v>
      </c>
    </row>
    <row r="667" spans="1:5" ht="15" customHeight="1" x14ac:dyDescent="0.25">
      <c r="A667" s="25"/>
      <c r="B667" s="13" t="s">
        <v>184</v>
      </c>
      <c r="C667" s="14">
        <f>((((((((+C668+C669))))))))</f>
        <v>321.23200000000003</v>
      </c>
      <c r="D667" s="14">
        <f>((((((((+D668+D669))))))))</f>
        <v>31.620090000000001</v>
      </c>
      <c r="E667" s="14">
        <f>((((((((+E668+E669))))))))</f>
        <v>31.62</v>
      </c>
    </row>
    <row r="668" spans="1:5" ht="15" x14ac:dyDescent="0.25">
      <c r="A668" s="24"/>
      <c r="B668" s="40" t="s">
        <v>6</v>
      </c>
      <c r="C668" s="16">
        <v>321.23200000000003</v>
      </c>
      <c r="D668" s="16">
        <v>31.620090000000001</v>
      </c>
      <c r="E668" s="16">
        <v>31.62</v>
      </c>
    </row>
    <row r="669" spans="1:5" ht="15" x14ac:dyDescent="0.25">
      <c r="A669" s="24"/>
      <c r="B669" s="40" t="s">
        <v>7</v>
      </c>
      <c r="C669" s="16">
        <v>0</v>
      </c>
      <c r="D669" s="16">
        <v>0</v>
      </c>
      <c r="E669" s="16">
        <v>0</v>
      </c>
    </row>
    <row r="670" spans="1:5" ht="15" x14ac:dyDescent="0.25">
      <c r="A670" s="25"/>
      <c r="B670" s="13" t="s">
        <v>185</v>
      </c>
      <c r="C670" s="14">
        <f>((((((((+C671+C672))))))))</f>
        <v>9624.9120000000003</v>
      </c>
      <c r="D670" s="14">
        <f>((((((((+D671+D672))))))))</f>
        <v>1920.4902400000003</v>
      </c>
      <c r="E670" s="14">
        <f>((((((((+E671+E672))))))))</f>
        <v>1920.4902400000003</v>
      </c>
    </row>
    <row r="671" spans="1:5" ht="15" x14ac:dyDescent="0.25">
      <c r="A671" s="24"/>
      <c r="B671" s="40" t="s">
        <v>6</v>
      </c>
      <c r="C671" s="16">
        <v>9624.9120000000003</v>
      </c>
      <c r="D671" s="16">
        <v>1920.4902400000003</v>
      </c>
      <c r="E671" s="16">
        <v>1920.4902400000003</v>
      </c>
    </row>
    <row r="672" spans="1:5" ht="15" x14ac:dyDescent="0.25">
      <c r="A672" s="24"/>
      <c r="B672" s="40" t="s">
        <v>7</v>
      </c>
      <c r="C672" s="16">
        <v>0</v>
      </c>
      <c r="D672" s="16">
        <v>0</v>
      </c>
      <c r="E672" s="16">
        <v>0</v>
      </c>
    </row>
    <row r="673" spans="1:5" ht="15" x14ac:dyDescent="0.25">
      <c r="A673" s="25"/>
      <c r="B673" s="13" t="s">
        <v>214</v>
      </c>
      <c r="C673" s="14">
        <f>((((((((+C674+C675))))))))</f>
        <v>274.75200000000001</v>
      </c>
      <c r="D673" s="14">
        <f>((((((((+D674+D675))))))))</f>
        <v>68.688000000000002</v>
      </c>
      <c r="E673" s="14">
        <f>((((((((+E674+E675))))))))</f>
        <v>0</v>
      </c>
    </row>
    <row r="674" spans="1:5" ht="15" x14ac:dyDescent="0.25">
      <c r="A674" s="24"/>
      <c r="B674" s="40" t="s">
        <v>6</v>
      </c>
      <c r="C674" s="16">
        <v>274.75200000000001</v>
      </c>
      <c r="D674" s="16">
        <v>68.688000000000002</v>
      </c>
      <c r="E674" s="16">
        <v>0</v>
      </c>
    </row>
    <row r="675" spans="1:5" ht="15" x14ac:dyDescent="0.25">
      <c r="A675" s="24"/>
      <c r="B675" s="40" t="s">
        <v>7</v>
      </c>
      <c r="C675" s="16">
        <v>0</v>
      </c>
      <c r="D675" s="16">
        <v>0</v>
      </c>
      <c r="E675" s="16">
        <v>0</v>
      </c>
    </row>
    <row r="676" spans="1:5" ht="15" x14ac:dyDescent="0.25">
      <c r="A676" s="25"/>
      <c r="B676" s="13" t="s">
        <v>186</v>
      </c>
      <c r="C676" s="14">
        <f>((((((((+C677+C678))))))))</f>
        <v>408.17245999999994</v>
      </c>
      <c r="D676" s="14">
        <f>((((((((+D677+D678))))))))</f>
        <v>101.822</v>
      </c>
      <c r="E676" s="14">
        <f>((((((((+E677+E678))))))))</f>
        <v>101.822</v>
      </c>
    </row>
    <row r="677" spans="1:5" ht="15" x14ac:dyDescent="0.25">
      <c r="A677" s="24"/>
      <c r="B677" s="40" t="s">
        <v>6</v>
      </c>
      <c r="C677" s="16">
        <v>408.17245999999994</v>
      </c>
      <c r="D677" s="16">
        <v>101.822</v>
      </c>
      <c r="E677" s="16">
        <v>101.822</v>
      </c>
    </row>
    <row r="678" spans="1:5" ht="15" x14ac:dyDescent="0.25">
      <c r="A678" s="65"/>
      <c r="B678" s="63" t="s">
        <v>7</v>
      </c>
      <c r="C678" s="64">
        <v>0</v>
      </c>
      <c r="D678" s="64">
        <v>0</v>
      </c>
      <c r="E678" s="64">
        <v>0</v>
      </c>
    </row>
    <row r="679" spans="1:5" ht="15" x14ac:dyDescent="0.25">
      <c r="A679" s="25"/>
      <c r="B679" s="13" t="s">
        <v>187</v>
      </c>
      <c r="C679" s="14">
        <f>((((((((+C680+C681))))))))</f>
        <v>973.21680000000003</v>
      </c>
      <c r="D679" s="14">
        <f>((((((((+D680+D681))))))))</f>
        <v>243.30420000000001</v>
      </c>
      <c r="E679" s="14">
        <f>((((((((+E680+E681))))))))</f>
        <v>148.13061999999999</v>
      </c>
    </row>
    <row r="680" spans="1:5" ht="15" x14ac:dyDescent="0.25">
      <c r="A680" s="24"/>
      <c r="B680" s="40" t="s">
        <v>6</v>
      </c>
      <c r="C680" s="16">
        <v>973.21680000000003</v>
      </c>
      <c r="D680" s="16">
        <v>243.30420000000001</v>
      </c>
      <c r="E680" s="16">
        <v>148.13061999999999</v>
      </c>
    </row>
    <row r="681" spans="1:5" ht="15" x14ac:dyDescent="0.25">
      <c r="A681" s="24"/>
      <c r="B681" s="40" t="s">
        <v>7</v>
      </c>
      <c r="C681" s="16">
        <v>0</v>
      </c>
      <c r="D681" s="16">
        <v>0</v>
      </c>
      <c r="E681" s="16">
        <v>0</v>
      </c>
    </row>
    <row r="682" spans="1:5" ht="15" x14ac:dyDescent="0.25">
      <c r="A682" s="25"/>
      <c r="B682" s="13" t="s">
        <v>188</v>
      </c>
      <c r="C682" s="14">
        <f>((((((((+C683+C684))))))))</f>
        <v>19103.05704</v>
      </c>
      <c r="D682" s="14">
        <f>((((((((+D683+D684))))))))</f>
        <v>4584.4089999999997</v>
      </c>
      <c r="E682" s="14">
        <f>((((((((+E683+E684))))))))</f>
        <v>1064.5989999999999</v>
      </c>
    </row>
    <row r="683" spans="1:5" ht="15" x14ac:dyDescent="0.25">
      <c r="A683" s="24"/>
      <c r="B683" s="40" t="s">
        <v>6</v>
      </c>
      <c r="C683" s="16">
        <v>19103.05704</v>
      </c>
      <c r="D683" s="16">
        <v>4584.4089999999997</v>
      </c>
      <c r="E683" s="16">
        <v>1064.5989999999999</v>
      </c>
    </row>
    <row r="684" spans="1:5" ht="15" x14ac:dyDescent="0.25">
      <c r="A684" s="24"/>
      <c r="B684" s="40" t="s">
        <v>7</v>
      </c>
      <c r="C684" s="16">
        <v>0</v>
      </c>
      <c r="D684" s="16">
        <v>0</v>
      </c>
      <c r="E684" s="16">
        <v>0</v>
      </c>
    </row>
    <row r="685" spans="1:5" ht="15" x14ac:dyDescent="0.25">
      <c r="A685" s="26" t="s">
        <v>228</v>
      </c>
      <c r="B685" s="13"/>
      <c r="C685" s="14">
        <f>(+C686+C689)</f>
        <v>2583057.6988097639</v>
      </c>
      <c r="D685" s="14">
        <f t="shared" ref="D685:E685" si="35">(+D686+D689)</f>
        <v>606408.62962000014</v>
      </c>
      <c r="E685" s="14">
        <f t="shared" si="35"/>
        <v>188348.7824</v>
      </c>
    </row>
    <row r="686" spans="1:5" ht="15" x14ac:dyDescent="0.25">
      <c r="A686" s="25"/>
      <c r="B686" s="13" t="s">
        <v>11</v>
      </c>
      <c r="C686" s="14">
        <f>((((((((+C687+C688))))))))</f>
        <v>2580375.3818097641</v>
      </c>
      <c r="D686" s="14">
        <f>((((((((+D687+D688))))))))</f>
        <v>605252.6399500001</v>
      </c>
      <c r="E686" s="14">
        <f>((((((((+E687+E688))))))))</f>
        <v>187192.79383000001</v>
      </c>
    </row>
    <row r="687" spans="1:5" ht="15" x14ac:dyDescent="0.25">
      <c r="A687" s="24"/>
      <c r="B687" s="40" t="s">
        <v>6</v>
      </c>
      <c r="C687" s="16">
        <v>2580375.3818097641</v>
      </c>
      <c r="D687" s="16">
        <v>605252.6399500001</v>
      </c>
      <c r="E687" s="16">
        <v>187192.79383000001</v>
      </c>
    </row>
    <row r="688" spans="1:5" ht="15" x14ac:dyDescent="0.25">
      <c r="A688" s="24"/>
      <c r="B688" s="40" t="s">
        <v>7</v>
      </c>
      <c r="C688" s="16">
        <v>0</v>
      </c>
      <c r="D688" s="16">
        <v>0</v>
      </c>
      <c r="E688" s="16">
        <v>0</v>
      </c>
    </row>
    <row r="689" spans="1:5" ht="15" x14ac:dyDescent="0.25">
      <c r="A689" s="25"/>
      <c r="B689" s="13" t="s">
        <v>227</v>
      </c>
      <c r="C689" s="14">
        <f>((((((((+C690+C691))))))))</f>
        <v>2682.317</v>
      </c>
      <c r="D689" s="14">
        <f>((((((((+D690+D691))))))))</f>
        <v>1155.9896699999999</v>
      </c>
      <c r="E689" s="14">
        <f>((((((((+E690+E691))))))))</f>
        <v>1155.98857</v>
      </c>
    </row>
    <row r="690" spans="1:5" ht="15" x14ac:dyDescent="0.25">
      <c r="A690" s="24"/>
      <c r="B690" s="40" t="s">
        <v>6</v>
      </c>
      <c r="C690" s="16">
        <v>2682.317</v>
      </c>
      <c r="D690" s="16">
        <v>1155.9896699999999</v>
      </c>
      <c r="E690" s="16">
        <v>1155.98857</v>
      </c>
    </row>
    <row r="691" spans="1:5" ht="15" x14ac:dyDescent="0.25">
      <c r="A691" s="24"/>
      <c r="B691" s="40" t="s">
        <v>7</v>
      </c>
      <c r="C691" s="16">
        <v>0</v>
      </c>
      <c r="D691" s="16">
        <v>0</v>
      </c>
      <c r="E691" s="16">
        <v>0</v>
      </c>
    </row>
    <row r="692" spans="1:5" ht="15" x14ac:dyDescent="0.25">
      <c r="A692" s="26" t="s">
        <v>203</v>
      </c>
      <c r="B692" s="10"/>
      <c r="C692" s="11">
        <f>((((+C693+C694))))</f>
        <v>18534303.081263997</v>
      </c>
      <c r="D692" s="11">
        <f t="shared" ref="D692:E692" si="36">((((+D693+D694))))</f>
        <v>3568075.872959998</v>
      </c>
      <c r="E692" s="11">
        <f t="shared" si="36"/>
        <v>2489149.9077299978</v>
      </c>
    </row>
    <row r="693" spans="1:5" ht="15" x14ac:dyDescent="0.25">
      <c r="A693" s="24"/>
      <c r="B693" s="40" t="s">
        <v>6</v>
      </c>
      <c r="C693" s="16">
        <v>18243396.569263998</v>
      </c>
      <c r="D693" s="21">
        <v>3541753.304959998</v>
      </c>
      <c r="E693" s="21">
        <v>2466109.6880099978</v>
      </c>
    </row>
    <row r="694" spans="1:5" ht="15" x14ac:dyDescent="0.25">
      <c r="A694" s="24"/>
      <c r="B694" s="40" t="s">
        <v>7</v>
      </c>
      <c r="C694" s="16">
        <v>290906.51199999999</v>
      </c>
      <c r="D694" s="21">
        <v>26322.567999999999</v>
      </c>
      <c r="E694" s="21">
        <v>23040.219719999997</v>
      </c>
    </row>
    <row r="695" spans="1:5" ht="15" x14ac:dyDescent="0.25">
      <c r="A695" s="26" t="s">
        <v>204</v>
      </c>
      <c r="B695" s="10"/>
      <c r="C695" s="11">
        <f>((((+C696+C697))))</f>
        <v>4077.8420000000001</v>
      </c>
      <c r="D695" s="11">
        <f t="shared" ref="D695:E695" si="37">((((+D696+D697))))</f>
        <v>2077.5729999999999</v>
      </c>
      <c r="E695" s="11">
        <f t="shared" si="37"/>
        <v>1387.3230000000001</v>
      </c>
    </row>
    <row r="696" spans="1:5" ht="15" x14ac:dyDescent="0.25">
      <c r="A696" s="24"/>
      <c r="B696" s="40" t="s">
        <v>6</v>
      </c>
      <c r="C696" s="16">
        <v>4077.8420000000001</v>
      </c>
      <c r="D696" s="31">
        <v>2077.5729999999999</v>
      </c>
      <c r="E696" s="31">
        <v>1387.3230000000001</v>
      </c>
    </row>
    <row r="697" spans="1:5" ht="15" x14ac:dyDescent="0.25">
      <c r="A697" s="24"/>
      <c r="B697" s="40" t="s">
        <v>7</v>
      </c>
      <c r="C697" s="16">
        <v>0</v>
      </c>
      <c r="D697" s="16">
        <v>0</v>
      </c>
      <c r="E697" s="16">
        <v>0</v>
      </c>
    </row>
    <row r="698" spans="1:5" ht="15" x14ac:dyDescent="0.25">
      <c r="A698" s="26" t="s">
        <v>205</v>
      </c>
      <c r="B698" s="13"/>
      <c r="C698" s="14">
        <f>(+C699+C702+C705+C708)</f>
        <v>280098334.67554677</v>
      </c>
      <c r="D698" s="14">
        <f t="shared" ref="D698:E698" si="38">(+D699+D702+D705+D708)</f>
        <v>60581056.861412212</v>
      </c>
      <c r="E698" s="14">
        <f t="shared" si="38"/>
        <v>54890269.333542317</v>
      </c>
    </row>
    <row r="699" spans="1:5" ht="15" x14ac:dyDescent="0.25">
      <c r="A699" s="25"/>
      <c r="B699" s="13" t="s">
        <v>189</v>
      </c>
      <c r="C699" s="14">
        <f>((((((((+C700+C701))))))))</f>
        <v>250652741.41080001</v>
      </c>
      <c r="D699" s="14">
        <f>((((((((+D700+D701))))))))</f>
        <v>52149243.640500002</v>
      </c>
      <c r="E699" s="14">
        <f>((((((((+E700+E701))))))))</f>
        <v>48688290.670500003</v>
      </c>
    </row>
    <row r="700" spans="1:5" ht="15" x14ac:dyDescent="0.25">
      <c r="A700" s="24"/>
      <c r="B700" s="40" t="s">
        <v>6</v>
      </c>
      <c r="C700" s="16">
        <v>7654073.8446000004</v>
      </c>
      <c r="D700" s="16">
        <v>2766454.1667000004</v>
      </c>
      <c r="E700" s="16">
        <v>2688002.8281</v>
      </c>
    </row>
    <row r="701" spans="1:5" ht="15" x14ac:dyDescent="0.25">
      <c r="A701" s="24"/>
      <c r="B701" s="40" t="s">
        <v>7</v>
      </c>
      <c r="C701" s="16">
        <v>242998667.56620002</v>
      </c>
      <c r="D701" s="16">
        <v>49382789.473800004</v>
      </c>
      <c r="E701" s="16">
        <v>46000287.842399999</v>
      </c>
    </row>
    <row r="702" spans="1:5" ht="15" x14ac:dyDescent="0.25">
      <c r="A702" s="25"/>
      <c r="B702" s="13" t="s">
        <v>190</v>
      </c>
      <c r="C702" s="14">
        <f>((((((((+C703+C704))))))))</f>
        <v>4394110.6234058887</v>
      </c>
      <c r="D702" s="14">
        <f>((((((((+D703+D704))))))))</f>
        <v>515390.35699999996</v>
      </c>
      <c r="E702" s="14">
        <f>((((((((+E703+E704))))))))</f>
        <v>402893.33838999999</v>
      </c>
    </row>
    <row r="703" spans="1:5" ht="15" x14ac:dyDescent="0.25">
      <c r="A703" s="24"/>
      <c r="B703" s="40" t="s">
        <v>6</v>
      </c>
      <c r="C703" s="16">
        <v>2641281.1367815891</v>
      </c>
      <c r="D703" s="16">
        <v>220758.49299999999</v>
      </c>
      <c r="E703" s="16">
        <v>158110.94008999999</v>
      </c>
    </row>
    <row r="704" spans="1:5" ht="15" x14ac:dyDescent="0.25">
      <c r="A704" s="24"/>
      <c r="B704" s="40" t="s">
        <v>7</v>
      </c>
      <c r="C704" s="16">
        <v>1752829.4866242995</v>
      </c>
      <c r="D704" s="16">
        <v>294631.864</v>
      </c>
      <c r="E704" s="16">
        <v>244782.3983</v>
      </c>
    </row>
    <row r="705" spans="1:5" ht="15" x14ac:dyDescent="0.25">
      <c r="A705" s="25"/>
      <c r="B705" s="13" t="s">
        <v>191</v>
      </c>
      <c r="C705" s="14">
        <f>((((((((+C706+C707))))))))</f>
        <v>16215765.292168284</v>
      </c>
      <c r="D705" s="14">
        <f>((((((((+D706+D707))))))))</f>
        <v>5328094.9331999999</v>
      </c>
      <c r="E705" s="14">
        <f>((((((((+E706+E707))))))))</f>
        <v>5328094.9331999999</v>
      </c>
    </row>
    <row r="706" spans="1:5" ht="15" x14ac:dyDescent="0.25">
      <c r="A706" s="24"/>
      <c r="B706" s="40" t="s">
        <v>6</v>
      </c>
      <c r="C706" s="16">
        <v>4063327.7953382847</v>
      </c>
      <c r="D706" s="16">
        <v>1689623.7373800001</v>
      </c>
      <c r="E706" s="16">
        <v>1689623.7373800001</v>
      </c>
    </row>
    <row r="707" spans="1:5" ht="15" x14ac:dyDescent="0.25">
      <c r="A707" s="24"/>
      <c r="B707" s="40" t="s">
        <v>7</v>
      </c>
      <c r="C707" s="17">
        <v>12152437.49683</v>
      </c>
      <c r="D707" s="16">
        <v>3638471.1958199996</v>
      </c>
      <c r="E707" s="16">
        <v>3638471.1958199996</v>
      </c>
    </row>
    <row r="708" spans="1:5" ht="15" x14ac:dyDescent="0.25">
      <c r="A708" s="25"/>
      <c r="B708" s="13" t="s">
        <v>192</v>
      </c>
      <c r="C708" s="14">
        <f>((((((((+C709+C710))))))))</f>
        <v>8835717.3491725791</v>
      </c>
      <c r="D708" s="14">
        <f>((((((((+D709+D710))))))))</f>
        <v>2588327.9307122063</v>
      </c>
      <c r="E708" s="14">
        <f>((((((((+E709+E710))))))))</f>
        <v>470990.39145231224</v>
      </c>
    </row>
    <row r="709" spans="1:5" ht="15" x14ac:dyDescent="0.25">
      <c r="A709" s="24"/>
      <c r="B709" s="40" t="s">
        <v>6</v>
      </c>
      <c r="C709" s="16">
        <v>8471597.0575579312</v>
      </c>
      <c r="D709" s="16">
        <v>2481628.5333129903</v>
      </c>
      <c r="E709" s="16">
        <v>470990.39145231224</v>
      </c>
    </row>
    <row r="710" spans="1:5" ht="15" x14ac:dyDescent="0.25">
      <c r="A710" s="24"/>
      <c r="B710" s="40" t="s">
        <v>7</v>
      </c>
      <c r="C710" s="16">
        <v>364120.29161464801</v>
      </c>
      <c r="D710" s="16">
        <v>106699.397399216</v>
      </c>
      <c r="E710" s="16">
        <v>0</v>
      </c>
    </row>
    <row r="711" spans="1:5" ht="15" x14ac:dyDescent="0.25">
      <c r="A711" s="26" t="s">
        <v>206</v>
      </c>
      <c r="B711" s="10"/>
      <c r="C711" s="11">
        <f>((((+C712+C713))))</f>
        <v>99090498.746000007</v>
      </c>
      <c r="D711" s="11">
        <f t="shared" ref="D711:E711" si="39">((((+D712+D713))))</f>
        <v>24394879.393000003</v>
      </c>
      <c r="E711" s="11">
        <f t="shared" si="39"/>
        <v>5416528.341</v>
      </c>
    </row>
    <row r="712" spans="1:5" ht="15" x14ac:dyDescent="0.25">
      <c r="A712" s="24"/>
      <c r="B712" s="40" t="s">
        <v>6</v>
      </c>
      <c r="C712" s="16">
        <v>93824453.744000003</v>
      </c>
      <c r="D712" s="21">
        <v>24108079.951000001</v>
      </c>
      <c r="E712" s="21">
        <v>5201592.8990000002</v>
      </c>
    </row>
    <row r="713" spans="1:5" ht="15" x14ac:dyDescent="0.25">
      <c r="A713" s="23"/>
      <c r="B713" s="41" t="s">
        <v>7</v>
      </c>
      <c r="C713" s="18">
        <v>5266045.0020000003</v>
      </c>
      <c r="D713" s="18">
        <v>286799.44199999998</v>
      </c>
      <c r="E713" s="18">
        <v>214935.44200000001</v>
      </c>
    </row>
    <row r="714" spans="1:5" ht="15" x14ac:dyDescent="0.25">
      <c r="A714" s="50" t="s">
        <v>239</v>
      </c>
      <c r="B714" s="51"/>
      <c r="C714" s="51"/>
      <c r="D714" s="51"/>
      <c r="E714" s="51"/>
    </row>
    <row r="717" spans="1:5" ht="18.75" customHeight="1" x14ac:dyDescent="0.35"/>
  </sheetData>
  <mergeCells count="10">
    <mergeCell ref="A505:B505"/>
    <mergeCell ref="A608:B608"/>
    <mergeCell ref="A714:E714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1T_2021</vt:lpstr>
      <vt:lpstr>'1T_2021'!Títulos_a_imprimir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Triana Guadalupe Carcaño Aguilar</cp:lastModifiedBy>
  <cp:lastPrinted>2021-04-27T01:48:19Z</cp:lastPrinted>
  <dcterms:created xsi:type="dcterms:W3CDTF">2018-01-26T18:51:24Z</dcterms:created>
  <dcterms:modified xsi:type="dcterms:W3CDTF">2021-04-27T02:54:28Z</dcterms:modified>
</cp:coreProperties>
</file>