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hidePivotFieldList="1"/>
  <mc:AlternateContent xmlns:mc="http://schemas.openxmlformats.org/markup-compatibility/2006">
    <mc:Choice Requires="x15">
      <x15ac:absPath xmlns:x15ac="http://schemas.microsoft.com/office/spreadsheetml/2010/11/ac" url="E:\SIRENIA TRABAJO\Informes Trimestrales 2021\Enero-septiembre\Subejercicios\"/>
    </mc:Choice>
  </mc:AlternateContent>
  <xr:revisionPtr revIDLastSave="0" documentId="13_ncr:1_{D6068224-9616-4E09-82DC-80AB1A01E287}" xr6:coauthVersionLast="47" xr6:coauthVersionMax="47" xr10:uidLastSave="{00000000-0000-0000-0000-000000000000}"/>
  <bookViews>
    <workbookView xWindow="-120" yWindow="-120" windowWidth="25440" windowHeight="15390" xr2:uid="{00000000-000D-0000-FFFF-FFFF00000000}"/>
  </bookViews>
  <sheets>
    <sheet name="CuadroResumen" sheetId="4" r:id="rId1"/>
    <sheet name="No subsanado" sheetId="5" r:id="rId2"/>
    <sheet name="Reasignación" sheetId="10" r:id="rId3"/>
  </sheets>
  <externalReferences>
    <externalReference r:id="rId4"/>
  </externalReferences>
  <definedNames>
    <definedName name="_xlnm._FilterDatabase" localSheetId="0" hidden="1">CuadroResumen!$A$13:$G$38</definedName>
    <definedName name="_xlnm._FilterDatabase" localSheetId="1" hidden="1">'No subsanado'!$A$11:$B$36</definedName>
    <definedName name="_xlnm.Print_Area" localSheetId="0">CuadroResumen!$A$1:$I$45</definedName>
    <definedName name="_xlnm.Print_Area" localSheetId="1">'No subsanado'!$A$1:$B$39</definedName>
    <definedName name="_xlnm.Print_Area" localSheetId="2">Reasignación!$A$1:$B$15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0" i="10" l="1"/>
  <c r="B9" i="10" s="1"/>
  <c r="E9" i="10" s="1"/>
  <c r="B10" i="5"/>
  <c r="I38" i="4" l="1"/>
  <c r="I37" i="4"/>
  <c r="I36" i="4"/>
  <c r="I35" i="4"/>
  <c r="I34" i="4"/>
  <c r="I33" i="4"/>
  <c r="I32" i="4"/>
  <c r="I31" i="4"/>
  <c r="I30" i="4"/>
  <c r="I29" i="4"/>
  <c r="I28" i="4"/>
  <c r="I27" i="4"/>
  <c r="I26" i="4"/>
  <c r="I25" i="4"/>
  <c r="I24" i="4"/>
  <c r="I23" i="4"/>
  <c r="I22" i="4"/>
  <c r="I21" i="4"/>
  <c r="I20" i="4"/>
  <c r="I19" i="4"/>
  <c r="I18" i="4"/>
  <c r="I17" i="4"/>
  <c r="I16" i="4"/>
  <c r="I15" i="4"/>
  <c r="I14" i="4"/>
  <c r="I13" i="4"/>
  <c r="H12" i="4"/>
  <c r="E12" i="4"/>
  <c r="D12" i="4"/>
  <c r="C12" i="4"/>
  <c r="F12" i="4" s="1"/>
  <c r="B12" i="4"/>
  <c r="I12" i="4" l="1"/>
  <c r="G12" i="4"/>
</calcChain>
</file>

<file path=xl/sharedStrings.xml><?xml version="1.0" encoding="utf-8"?>
<sst xmlns="http://schemas.openxmlformats.org/spreadsheetml/2006/main" count="108" uniqueCount="62">
  <si>
    <t>SUBEJERCICIO 2021</t>
  </si>
  <si>
    <t>Enero-junio</t>
  </si>
  <si>
    <t>(Millones de pesos)</t>
  </si>
  <si>
    <t>Modificado al mes</t>
  </si>
  <si>
    <t>Comprometido</t>
  </si>
  <si>
    <t>Acuerdos de Ministración</t>
  </si>
  <si>
    <t>Ejercido</t>
  </si>
  <si>
    <t>Ramo</t>
  </si>
  <si>
    <t>(a)</t>
  </si>
  <si>
    <t>(b)</t>
  </si>
  <si>
    <t>(c)</t>
  </si>
  <si>
    <t>(d)</t>
  </si>
  <si>
    <t>(e) = (b) + (c) +(d)</t>
  </si>
  <si>
    <t>(f) = (a) - (e)</t>
  </si>
  <si>
    <t>(g) = (f) - (h)</t>
  </si>
  <si>
    <t>(h)</t>
  </si>
  <si>
    <t>Total</t>
  </si>
  <si>
    <t>Oficina de la Presidencia de la República</t>
  </si>
  <si>
    <t>Gobernación</t>
  </si>
  <si>
    <t>Relaciones Exteriores</t>
  </si>
  <si>
    <t>Hacienda y Crédito Público</t>
  </si>
  <si>
    <t>Defensa Nacional</t>
  </si>
  <si>
    <t>Agricultura y Desarrollo Rural</t>
  </si>
  <si>
    <t>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</si>
  <si>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</si>
  <si>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</si>
  <si>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</si>
  <si>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</si>
  <si>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</si>
  <si>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</si>
  <si>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</si>
  <si>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</si>
  <si>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</si>
  <si>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</si>
  <si>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</si>
  <si>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</si>
  <si>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</si>
  <si>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</si>
  <si>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</si>
  <si>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</si>
  <si>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</si>
  <si>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</si>
  <si>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</si>
  <si>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</si>
  <si>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2021".</t>
  </si>
  <si>
    <t>Nota: Las sumas pueden no coincidir con los totales debido al redondeo de las cifras.</t>
  </si>
  <si>
    <t>CLC: Cuenta por Liquidar Certificada.</t>
  </si>
  <si>
    <t>Fuente: Secretaría de Hacienda y Crédito Público.</t>
  </si>
  <si>
    <t>Enero-septiembre</t>
  </si>
  <si>
    <t>Julio-septiembre</t>
  </si>
  <si>
    <t>No subsanado reasignable Enero-junio</t>
  </si>
  <si>
    <t>Pensión para el Bienestar de las Personas Adultas Mayores</t>
  </si>
  <si>
    <t>SUBEJERCICIO NO SUBSANADO REASIGNABLE 2021</t>
  </si>
  <si>
    <t>1/ Considera cifras revisadas del trimestre anterior.</t>
  </si>
  <si>
    <t>SUBEJERCICIO REASIGNADO 2021</t>
  </si>
  <si>
    <t>Informes sobre la Situación Económica,
las Finanzas Públicas y la Deuda Pública</t>
  </si>
  <si>
    <t>Tercer Trimestre de 2021</t>
  </si>
  <si>
    <t>XIV. SALDO DE LOS SUBEJERCICIOS PRESUPUESTARIOS</t>
  </si>
  <si>
    <r>
      <t xml:space="preserve">CLC's Tramitadas </t>
    </r>
    <r>
      <rPr>
        <b/>
        <vertAlign val="superscript"/>
        <sz val="11"/>
        <color theme="0"/>
        <rFont val="Montserrat"/>
      </rPr>
      <t>1/</t>
    </r>
  </si>
  <si>
    <r>
      <t xml:space="preserve">Subejercicios </t>
    </r>
    <r>
      <rPr>
        <b/>
        <vertAlign val="superscript"/>
        <sz val="11"/>
        <color theme="0"/>
        <rFont val="Montserrat"/>
      </rPr>
      <t>2/</t>
    </r>
  </si>
  <si>
    <r>
      <t>Importe</t>
    </r>
    <r>
      <rPr>
        <b/>
        <vertAlign val="superscript"/>
        <sz val="11"/>
        <color theme="0"/>
        <rFont val="Montserrat"/>
      </rPr>
      <t xml:space="preserve"> 1/</t>
    </r>
  </si>
  <si>
    <r>
      <t xml:space="preserve">Importe </t>
    </r>
    <r>
      <rPr>
        <b/>
        <vertAlign val="superscript"/>
        <sz val="11"/>
        <color theme="0"/>
        <rFont val="Montserrat"/>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</si>
</sst>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_ ;[Red]\-#,##0.0\ "/>
  </numFmts>
  <fonts count="27">
    <font>
      <sz val="11"/>
      <color theme="1"/>
      <name val="Calibri"/>
      <family val="2"/>
      <scheme val="minor"/>
    </font>
    <font>
      <sz val="11"/>
      <color theme="1"/>
      <name val="Calibri"/>
      <family val="2"/>
      <scheme val="minor"/>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sz val="10"/>
      <name val="Montserrat"/>
    </font>
    <font>
      <b/>
      <sz val="10"/>
      <color theme="1"/>
      <name val="Montserrat"/>
    </font>
    <font>
      <sz val="10"/>
      <name val="Arial"/>
      <family val="2"/>
    </font>
    <font>
      <b/>
      <sz val="12"/>
      <name val="Montserrat"/>
    </font>
    <font>
      <sz val="11"/>
      <color theme="1"/>
      <name val="Soberana Sans"/>
      <family val="3"/>
    </font>
    <font>
      <sz val="11"/>
      <color theme="1"/>
      <name val="Montserrat"/>
    </font>
    <font>
      <sz val="9"/>
      <name val="Montserrat"/>
    </font>
    <font>
      <sz val="9"/>
      <color theme="1"/>
      <name val="Montserrat"/>
    </font>
    <font>
      <b/>
      <sz val="11"/>
      <name val="Montserrat"/>
    </font>
    <font>
      <sz val="11"/>
      <color theme="1"/>
      <name val="Adobe Caslon Pro"/>
      <family val="1"/>
    </font>
    <font>
      <b/>
      <sz val="13"/>
      <color theme="0"/>
      <name val="Montserrat"/>
    </font>
    <font>
      <b/>
      <sz val="13"/>
      <color indexed="23"/>
      <name val="Montserrat"/>
    </font>
    <font>
      <b/>
      <sz val="10"/>
      <name val="Montserrat"/>
    </font>
    <font>
      <b/>
      <sz val="13"/>
      <color theme="1"/>
      <name val="Montserrat"/>
    </font>
    <font>
      <b/>
      <sz val="11"/>
      <color theme="0"/>
      <name val="Montserrat"/>
    </font>
    <font>
      <b/>
      <vertAlign val="superscript"/>
      <sz val="11"/>
      <color theme="0"/>
      <name val="Montserrat"/>
    </font>
    <font>
      <sz val="9"/>
      <color theme="1"/>
      <name val="Adobe Caslon Pro"/>
      <family val="1"/>
    </font>
    <font>
      <sz val="9"/>
      <color theme="1"/>
      <name val="Calibri"/>
      <family val="2"/>
      <scheme val="minor"/>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1" fillId="0" borderId="0"/>
    <xf numFmtId="0" fontId="1" fillId="0" borderId="0"/>
    <xf numFmtId="43" fontId="1" fillId="0" borderId="0" applyFont="0" applyFill="0" applyBorder="0" applyAlignment="0" applyProtection="0"/>
    <xf numFmtId="0" fontId="1" fillId="0" borderId="0"/>
  </cellStyleXfs>
  <cellXfs count="74">
    <xf numFmtId="0" fontId="0" fillId="0" borderId="0" xfId="0"/>
    <xf numFmtId="0" fontId="3" fillId="0" borderId="0" xfId="3" applyFont="1" applyAlignment="1">
      <alignment horizontal="left" vertical="top" wrapText="1"/>
    </xf>
    <xf numFmtId="0" fontId="4" fillId="0" borderId="0" xfId="0" applyFont="1"/>
    <xf numFmtId="43" fontId="4" fillId="0" borderId="0" xfId="1" applyFont="1"/>
    <xf numFmtId="0" fontId="6" fillId="0" borderId="0" xfId="4" applyFont="1" applyAlignment="1">
      <alignment vertical="top"/>
    </xf>
    <xf numFmtId="0" fontId="7" fillId="0" borderId="0" xfId="0" applyFont="1"/>
    <xf numFmtId="0" fontId="6" fillId="0" borderId="1" xfId="4" applyFont="1" applyBorder="1" applyAlignment="1">
      <alignment vertical="top"/>
    </xf>
    <xf numFmtId="0" fontId="7" fillId="0" borderId="1" xfId="0" applyFont="1" applyBorder="1"/>
    <xf numFmtId="0" fontId="8" fillId="0" borderId="0" xfId="0" applyFont="1"/>
    <xf numFmtId="43" fontId="8" fillId="0" borderId="0" xfId="1" applyFont="1"/>
    <xf numFmtId="0" fontId="7" fillId="0" borderId="3" xfId="0" applyFont="1" applyBorder="1" applyAlignment="1">
      <alignment horizontal="centerContinuous"/>
    </xf>
    <xf numFmtId="0" fontId="9" fillId="0" borderId="3" xfId="0" applyFont="1" applyBorder="1" applyAlignment="1">
      <alignment horizontal="center" vertical="top"/>
    </xf>
    <xf numFmtId="0" fontId="9" fillId="0" borderId="3" xfId="4" applyFont="1" applyBorder="1" applyAlignment="1">
      <alignment horizontal="center" vertical="top"/>
    </xf>
    <xf numFmtId="0" fontId="7" fillId="0" borderId="4" xfId="0" applyFont="1" applyBorder="1" applyAlignment="1">
      <alignment horizontal="centerContinuous"/>
    </xf>
    <xf numFmtId="0" fontId="9" fillId="0" borderId="4" xfId="0" applyFont="1" applyBorder="1" applyAlignment="1">
      <alignment horizontal="center" vertical="top"/>
    </xf>
    <xf numFmtId="0" fontId="9" fillId="0" borderId="4" xfId="4" applyFont="1" applyBorder="1" applyAlignment="1">
      <alignment horizontal="center" vertical="top"/>
    </xf>
    <xf numFmtId="0" fontId="10" fillId="3" borderId="0" xfId="0" applyFont="1" applyFill="1" applyAlignment="1">
      <alignment horizontal="left"/>
    </xf>
    <xf numFmtId="164" fontId="10" fillId="3" borderId="0" xfId="0" applyNumberFormat="1" applyFont="1" applyFill="1"/>
    <xf numFmtId="9" fontId="4" fillId="0" borderId="0" xfId="2" applyFont="1"/>
    <xf numFmtId="0" fontId="7" fillId="3" borderId="0" xfId="0" applyFont="1" applyFill="1" applyAlignment="1">
      <alignment horizontal="left"/>
    </xf>
    <xf numFmtId="164" fontId="7" fillId="3" borderId="0" xfId="0" applyNumberFormat="1" applyFont="1" applyFill="1"/>
    <xf numFmtId="0" fontId="7" fillId="3" borderId="3" xfId="0" applyFont="1" applyFill="1" applyBorder="1"/>
    <xf numFmtId="165" fontId="4" fillId="0" borderId="0" xfId="1" applyNumberFormat="1" applyFont="1"/>
    <xf numFmtId="0" fontId="13" fillId="0" borderId="0" xfId="6" applyFont="1"/>
    <xf numFmtId="0" fontId="14" fillId="0" borderId="1" xfId="6" applyFont="1" applyBorder="1" applyAlignment="1">
      <alignment horizontal="left"/>
    </xf>
    <xf numFmtId="0" fontId="14" fillId="0" borderId="1" xfId="6" applyFont="1" applyBorder="1"/>
    <xf numFmtId="0" fontId="7" fillId="0" borderId="5" xfId="6" applyFont="1" applyBorder="1" applyAlignment="1">
      <alignment horizontal="centerContinuous" vertical="top"/>
    </xf>
    <xf numFmtId="0" fontId="7" fillId="0" borderId="5" xfId="6" applyFont="1" applyBorder="1" applyAlignment="1">
      <alignment horizontal="center" vertical="top" wrapText="1"/>
    </xf>
    <xf numFmtId="0" fontId="7" fillId="0" borderId="3" xfId="6" applyFont="1" applyBorder="1" applyAlignment="1">
      <alignment horizontal="centerContinuous" vertical="top"/>
    </xf>
    <xf numFmtId="0" fontId="7" fillId="0" borderId="3" xfId="6" applyFont="1" applyBorder="1" applyAlignment="1">
      <alignment horizontal="center" vertical="top" wrapText="1"/>
    </xf>
    <xf numFmtId="0" fontId="10" fillId="3" borderId="0" xfId="6" applyFont="1" applyFill="1" applyAlignment="1">
      <alignment horizontal="left"/>
    </xf>
    <xf numFmtId="164" fontId="10" fillId="3" borderId="0" xfId="6" applyNumberFormat="1" applyFont="1" applyFill="1"/>
    <xf numFmtId="164" fontId="13" fillId="0" borderId="0" xfId="6" applyNumberFormat="1" applyFont="1"/>
    <xf numFmtId="43" fontId="13" fillId="0" borderId="0" xfId="7" applyFont="1"/>
    <xf numFmtId="43" fontId="13" fillId="0" borderId="0" xfId="6" applyNumberFormat="1" applyFont="1"/>
    <xf numFmtId="0" fontId="14" fillId="0" borderId="0" xfId="6" applyFont="1"/>
    <xf numFmtId="0" fontId="12" fillId="0" borderId="0" xfId="3" applyFont="1" applyAlignment="1">
      <alignment horizontal="left" vertical="top" wrapText="1"/>
    </xf>
    <xf numFmtId="0" fontId="18" fillId="0" borderId="0" xfId="8" applyFont="1"/>
    <xf numFmtId="0" fontId="7" fillId="0" borderId="5" xfId="8" applyFont="1" applyBorder="1" applyAlignment="1">
      <alignment horizontal="centerContinuous" vertical="top"/>
    </xf>
    <xf numFmtId="0" fontId="7" fillId="0" borderId="5" xfId="8" applyFont="1" applyBorder="1" applyAlignment="1">
      <alignment horizontal="center" vertical="top" wrapText="1"/>
    </xf>
    <xf numFmtId="0" fontId="7" fillId="0" borderId="6" xfId="8" applyFont="1" applyBorder="1" applyAlignment="1">
      <alignment horizontal="centerContinuous" vertical="top"/>
    </xf>
    <xf numFmtId="0" fontId="7" fillId="0" borderId="6" xfId="8" applyFont="1" applyBorder="1" applyAlignment="1">
      <alignment horizontal="center" vertical="top" wrapText="1"/>
    </xf>
    <xf numFmtId="0" fontId="10" fillId="3" borderId="0" xfId="8" applyFont="1" applyFill="1" applyAlignment="1">
      <alignment horizontal="left"/>
    </xf>
    <xf numFmtId="166" fontId="10" fillId="3" borderId="0" xfId="8" applyNumberFormat="1" applyFont="1" applyFill="1" applyAlignment="1">
      <alignment vertical="center"/>
    </xf>
    <xf numFmtId="43" fontId="18" fillId="0" borderId="0" xfId="8" applyNumberFormat="1" applyFont="1"/>
    <xf numFmtId="166" fontId="7" fillId="3" borderId="0" xfId="8" applyNumberFormat="1" applyFont="1" applyFill="1" applyAlignment="1">
      <alignment vertical="center"/>
    </xf>
    <xf numFmtId="0" fontId="9" fillId="3" borderId="0" xfId="8" applyFont="1" applyFill="1" applyAlignment="1">
      <alignment horizontal="left" vertical="center" wrapText="1" indent="2"/>
    </xf>
    <xf numFmtId="0" fontId="7" fillId="3" borderId="5" xfId="8" applyFont="1" applyFill="1" applyBorder="1"/>
    <xf numFmtId="0" fontId="14" fillId="0" borderId="0" xfId="8" applyFont="1"/>
    <xf numFmtId="0" fontId="20" fillId="0" borderId="0" xfId="0" applyFont="1" applyAlignment="1">
      <alignment vertical="center" wrapText="1"/>
    </xf>
    <xf numFmtId="0" fontId="9" fillId="0" borderId="0" xfId="0" applyFont="1"/>
    <xf numFmtId="43" fontId="21" fillId="0" borderId="0" xfId="1" applyFont="1" applyFill="1"/>
    <xf numFmtId="43" fontId="9" fillId="0" borderId="0" xfId="0" applyNumberFormat="1" applyFont="1"/>
    <xf numFmtId="0" fontId="19" fillId="2" borderId="0" xfId="0" applyFont="1" applyFill="1" applyAlignment="1">
      <alignment horizontal="center" vertical="center" wrapText="1"/>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23" fillId="2" borderId="0" xfId="4" applyFont="1" applyFill="1" applyAlignment="1">
      <alignment horizontal="center" vertical="center"/>
    </xf>
    <xf numFmtId="0" fontId="15" fillId="0" borderId="0" xfId="4" applyFont="1" applyAlignment="1">
      <alignment vertical="top"/>
    </xf>
    <xf numFmtId="0" fontId="16" fillId="0" borderId="0" xfId="0" applyFont="1"/>
    <xf numFmtId="0" fontId="25" fillId="0" borderId="0" xfId="0" applyFont="1"/>
    <xf numFmtId="0" fontId="7" fillId="3" borderId="3" xfId="0" applyFont="1" applyFill="1" applyBorder="1" applyAlignment="1">
      <alignment horizontal="left"/>
    </xf>
    <xf numFmtId="164" fontId="7" fillId="3" borderId="3" xfId="0" applyNumberFormat="1" applyFont="1" applyFill="1" applyBorder="1"/>
    <xf numFmtId="0" fontId="23" fillId="2" borderId="0" xfId="6" applyFont="1" applyFill="1" applyAlignment="1">
      <alignment horizontal="center" vertical="center"/>
    </xf>
    <xf numFmtId="0" fontId="23" fillId="2" borderId="0" xfId="6" applyFont="1" applyFill="1" applyAlignment="1">
      <alignment horizontal="center" vertical="center" wrapText="1"/>
    </xf>
    <xf numFmtId="0" fontId="23" fillId="2" borderId="0" xfId="8" applyFont="1" applyFill="1" applyAlignment="1">
      <alignment horizontal="center" vertical="center"/>
    </xf>
    <xf numFmtId="0" fontId="23" fillId="2" borderId="0" xfId="8" applyFont="1" applyFill="1" applyAlignment="1">
      <alignment horizontal="center" vertical="center" wrapText="1"/>
    </xf>
    <xf numFmtId="0" fontId="17" fillId="0" borderId="0" xfId="4" applyFont="1" applyAlignment="1">
      <alignment vertical="center"/>
    </xf>
    <xf numFmtId="0" fontId="22" fillId="0" borderId="0" xfId="0" applyFont="1" applyAlignment="1">
      <alignment horizontal="left" wrapText="1"/>
    </xf>
    <xf numFmtId="0" fontId="19" fillId="2" borderId="0" xfId="0" applyFont="1" applyFill="1" applyAlignment="1">
      <alignment horizontal="center" vertical="center" wrapText="1"/>
    </xf>
    <xf numFmtId="0" fontId="20" fillId="0" borderId="0" xfId="0" applyFont="1" applyAlignment="1">
      <alignment horizontal="center" vertical="center" wrapText="1"/>
    </xf>
    <xf numFmtId="0" fontId="15" fillId="0" borderId="0" xfId="4" applyFont="1" applyAlignment="1">
      <alignment horizontal="left" vertical="top" wrapText="1"/>
    </xf>
    <xf numFmtId="0" fontId="26" fillId="0" borderId="0" xfId="0" applyFont="1"/>
    <xf numFmtId="0" fontId="23" fillId="2" borderId="0" xfId="0" applyFont="1" applyFill="1" applyAlignment="1">
      <alignment horizontal="center" vertical="center" wrapText="1"/>
    </xf>
    <xf numFmtId="0" fontId="23" fillId="2" borderId="2" xfId="0" applyFont="1" applyFill="1" applyBorder="1" applyAlignment="1">
      <alignment horizontal="center" vertical="center" wrapText="1"/>
    </xf>
  </cellXfs>
  <cellStyles count="9">
    <cellStyle name="Millares" xfId="1" builtinId="3"/>
    <cellStyle name="Millares 2" xfId="7" xr:uid="{00000000-0005-0000-0000-000001000000}"/>
    <cellStyle name="Normal" xfId="0" builtinId="0"/>
    <cellStyle name="Normal 2 2" xfId="4" xr:uid="{00000000-0005-0000-0000-000003000000}"/>
    <cellStyle name="Normal 2 2 2" xfId="5" xr:uid="{00000000-0005-0000-0000-000004000000}"/>
    <cellStyle name="Normal 3" xfId="6" xr:uid="{00000000-0005-0000-0000-000005000000}"/>
    <cellStyle name="Normal 3 2" xfId="3" xr:uid="{00000000-0005-0000-0000-000006000000}"/>
    <cellStyle name="Normal 4" xfId="8" xr:uid="{00000000-0005-0000-0000-000007000000}"/>
    <cellStyle name="Porcentaje" xfId="2" builtinId="5"/>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ric_ramirez\Documents\MIS%20DOCUMENTOS\SHCP\2021\Trimestrales\3ER_TRIMESTRE\Subejercicios\4_Subejercicios_3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Resumen"/>
      <sheetName val="No subsanado"/>
      <sheetName val="Reasignación"/>
      <sheetName val="CuadroCompleto"/>
      <sheetName val="TD_Resumen"/>
      <sheetName val="TD_Completo"/>
      <sheetName val="TD_Completo (2)"/>
      <sheetName val="Base"/>
    </sheetNames>
    <sheetDataSet>
      <sheetData sheetId="0"/>
      <sheetData sheetId="1">
        <row r="8">
          <cell r="B8">
            <v>3860.9303752300007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4C19C"/>
  </sheetPr>
  <dimension ref="A1:K45"/>
  <sheetViews>
    <sheetView showGridLines="0" tabSelected="1" zoomScale="90" zoomScaleNormal="90" workbookViewId="0">
      <selection activeCell="K9" sqref="K9"/>
    </sheetView>
  </sheetViews>
  <sheetFormatPr baseColWidth="10" defaultColWidth="11.42578125" defaultRowHeight="12.75"/>
  <cols>
    <col min="1" max="1" width="51.28515625" style="2" customWidth="1"/>
    <col min="2" max="2" width="15.5703125" style="2" customWidth="1"/>
    <col min="3" max="3" width="15.7109375" style="2" customWidth="1"/>
    <col min="4" max="4" width="18.42578125" style="2" customWidth="1"/>
    <col min="5" max="5" width="15.85546875" style="2" customWidth="1"/>
    <col min="6" max="6" width="18.85546875" style="2" customWidth="1"/>
    <col min="7" max="7" width="15.5703125" style="2" bestFit="1" customWidth="1"/>
    <col min="8" max="8" width="17.5703125" style="2" customWidth="1"/>
    <col min="9" max="9" width="15.5703125" style="2" bestFit="1" customWidth="1"/>
    <col min="10" max="10" width="13.42578125" style="2" bestFit="1" customWidth="1"/>
    <col min="11" max="11" width="16.28515625" style="2" bestFit="1" customWidth="1"/>
    <col min="12" max="16384" width="11.42578125" style="2"/>
  </cols>
  <sheetData>
    <row r="1" spans="1:11" s="50" customFormat="1" ht="48.75" customHeight="1">
      <c r="A1" s="68" t="s">
        <v>55</v>
      </c>
      <c r="B1" s="68"/>
      <c r="C1" s="69" t="s">
        <v>56</v>
      </c>
      <c r="D1" s="69"/>
      <c r="E1" s="49"/>
      <c r="H1" s="51"/>
      <c r="I1" s="52"/>
      <c r="J1" s="52"/>
      <c r="K1" s="52"/>
    </row>
    <row r="2" spans="1:11" s="50" customFormat="1" ht="47.25" customHeight="1">
      <c r="A2" s="67" t="s">
        <v>57</v>
      </c>
      <c r="B2" s="67"/>
      <c r="C2" s="67"/>
      <c r="D2" s="67"/>
      <c r="H2" s="51"/>
      <c r="I2" s="52"/>
      <c r="J2" s="52"/>
      <c r="K2" s="52"/>
    </row>
    <row r="3" spans="1:11" ht="18.75">
      <c r="A3" s="36" t="s">
        <v>0</v>
      </c>
      <c r="B3" s="1"/>
      <c r="C3" s="1"/>
      <c r="D3" s="1"/>
      <c r="J3" s="3"/>
    </row>
    <row r="4" spans="1:11" ht="21" customHeight="1">
      <c r="A4" s="4" t="s">
        <v>48</v>
      </c>
      <c r="B4" s="5"/>
      <c r="C4" s="5"/>
      <c r="D4" s="5"/>
      <c r="E4" s="5"/>
      <c r="F4" s="5"/>
      <c r="G4" s="5"/>
      <c r="H4" s="5"/>
      <c r="I4" s="5"/>
    </row>
    <row r="5" spans="1:11" ht="19.5" customHeight="1" thickBot="1">
      <c r="A5" s="4" t="s">
        <v>2</v>
      </c>
      <c r="B5" s="5"/>
      <c r="C5" s="5"/>
      <c r="D5" s="5"/>
      <c r="E5" s="5"/>
      <c r="F5" s="5"/>
      <c r="G5" s="5"/>
      <c r="H5" s="5"/>
      <c r="I5" s="5"/>
    </row>
    <row r="6" spans="1:11" s="8" customFormat="1" ht="4.5" customHeight="1">
      <c r="A6" s="6"/>
      <c r="B6" s="7"/>
      <c r="C6" s="7"/>
      <c r="D6" s="7"/>
      <c r="E6" s="7"/>
      <c r="F6" s="7"/>
      <c r="G6" s="7"/>
      <c r="H6" s="7"/>
      <c r="I6" s="7"/>
      <c r="K6" s="9"/>
    </row>
    <row r="7" spans="1:11" s="8" customFormat="1" ht="18">
      <c r="A7" s="54"/>
      <c r="B7" s="72" t="s">
        <v>3</v>
      </c>
      <c r="C7" s="72" t="s">
        <v>58</v>
      </c>
      <c r="D7" s="72" t="s">
        <v>4</v>
      </c>
      <c r="E7" s="72" t="s">
        <v>5</v>
      </c>
      <c r="F7" s="72" t="s">
        <v>6</v>
      </c>
      <c r="G7" s="73" t="s">
        <v>59</v>
      </c>
      <c r="H7" s="73"/>
      <c r="I7" s="73"/>
      <c r="K7" s="9"/>
    </row>
    <row r="8" spans="1:11" s="8" customFormat="1" ht="60" customHeight="1">
      <c r="A8" s="54" t="s">
        <v>7</v>
      </c>
      <c r="B8" s="72"/>
      <c r="C8" s="72"/>
      <c r="D8" s="72"/>
      <c r="E8" s="72"/>
      <c r="F8" s="72"/>
      <c r="G8" s="55" t="s">
        <v>48</v>
      </c>
      <c r="H8" s="55" t="s">
        <v>50</v>
      </c>
      <c r="I8" s="55" t="s">
        <v>49</v>
      </c>
      <c r="K8" s="9"/>
    </row>
    <row r="9" spans="1:11" s="8" customFormat="1" ht="18">
      <c r="A9" s="54"/>
      <c r="B9" s="54" t="s">
        <v>8</v>
      </c>
      <c r="C9" s="54" t="s">
        <v>9</v>
      </c>
      <c r="D9" s="54" t="s">
        <v>10</v>
      </c>
      <c r="E9" s="54" t="s">
        <v>11</v>
      </c>
      <c r="F9" s="54" t="s">
        <v>12</v>
      </c>
      <c r="G9" s="56" t="s">
        <v>13</v>
      </c>
      <c r="H9" s="56" t="s">
        <v>14</v>
      </c>
      <c r="I9" s="56" t="s">
        <v>15</v>
      </c>
      <c r="K9" s="9"/>
    </row>
    <row r="10" spans="1:11" s="8" customFormat="1" ht="4.5" customHeight="1" thickBot="1">
      <c r="A10" s="10"/>
      <c r="B10" s="11"/>
      <c r="C10" s="11"/>
      <c r="D10" s="11"/>
      <c r="E10" s="11"/>
      <c r="F10" s="11"/>
      <c r="G10" s="12"/>
      <c r="H10" s="12"/>
      <c r="I10" s="12"/>
      <c r="K10" s="9"/>
    </row>
    <row r="11" spans="1:11" s="8" customFormat="1" ht="4.5" customHeight="1" thickBot="1">
      <c r="A11" s="13"/>
      <c r="B11" s="14"/>
      <c r="C11" s="14"/>
      <c r="D11" s="14"/>
      <c r="E11" s="14"/>
      <c r="F11" s="14"/>
      <c r="G11" s="15"/>
      <c r="H11" s="15"/>
      <c r="I11" s="15"/>
      <c r="K11" s="9"/>
    </row>
    <row r="12" spans="1:11" ht="18" customHeight="1">
      <c r="A12" s="16" t="s">
        <v>16</v>
      </c>
      <c r="B12" s="17">
        <f>SUM(B13:B38)</f>
        <v>1127390.3088111097</v>
      </c>
      <c r="C12" s="17">
        <f t="shared" ref="C12:E12" si="0">SUM(C13:C38)</f>
        <v>1067234.9527133503</v>
      </c>
      <c r="D12" s="17">
        <f t="shared" si="0"/>
        <v>28185.068402079993</v>
      </c>
      <c r="E12" s="17">
        <f t="shared" si="0"/>
        <v>2295.7475522599993</v>
      </c>
      <c r="F12" s="17">
        <f>+C12+D12+E12</f>
        <v>1097715.7686676905</v>
      </c>
      <c r="G12" s="17">
        <f>+B12-F12</f>
        <v>29674.54014341929</v>
      </c>
      <c r="H12" s="17">
        <f t="shared" ref="H12" si="1">SUM(H13:H38)</f>
        <v>3860.9303752300007</v>
      </c>
      <c r="I12" s="17">
        <f>SUM(I13:I38)</f>
        <v>25813.609768190017</v>
      </c>
      <c r="J12" s="18"/>
    </row>
    <row r="13" spans="1:11" ht="15">
      <c r="A13" s="19" t="s">
        <v>17</v>
      </c>
      <c r="B13" s="20">
        <v>509.67719533999957</v>
      </c>
      <c r="C13" s="20">
        <v>354.98578141000019</v>
      </c>
      <c r="D13" s="20">
        <v>32.445252929999995</v>
      </c>
      <c r="E13" s="20">
        <v>0</v>
      </c>
      <c r="F13" s="20">
        <v>387.43103433999994</v>
      </c>
      <c r="G13" s="20">
        <v>122.24616100000006</v>
      </c>
      <c r="H13" s="20">
        <v>49.820618619999998</v>
      </c>
      <c r="I13" s="20">
        <f>+G13-H13</f>
        <v>72.425542380000053</v>
      </c>
      <c r="J13" s="22"/>
    </row>
    <row r="14" spans="1:11" ht="15">
      <c r="A14" s="19" t="s">
        <v>18</v>
      </c>
      <c r="B14" s="20">
        <v>5042.9869723599959</v>
      </c>
      <c r="C14" s="20">
        <v>5014.4988915899958</v>
      </c>
      <c r="D14" s="20">
        <v>28.031119460000003</v>
      </c>
      <c r="E14" s="20">
        <v>799.87185172999932</v>
      </c>
      <c r="F14" s="20">
        <v>5842.4018627799978</v>
      </c>
      <c r="G14" s="20">
        <v>-799.41489041999921</v>
      </c>
      <c r="H14" s="20">
        <v>0</v>
      </c>
      <c r="I14" s="20">
        <f t="shared" ref="I14:I38" si="2">+G14-H14</f>
        <v>-799.41489041999921</v>
      </c>
      <c r="J14" s="22"/>
    </row>
    <row r="15" spans="1:11" ht="15">
      <c r="A15" s="19" t="s">
        <v>19</v>
      </c>
      <c r="B15" s="20">
        <v>9502.7779827800041</v>
      </c>
      <c r="C15" s="20">
        <v>8432.9412768199982</v>
      </c>
      <c r="D15" s="20">
        <v>750.13405223000007</v>
      </c>
      <c r="E15" s="20">
        <v>0</v>
      </c>
      <c r="F15" s="20">
        <v>9183.0753290500015</v>
      </c>
      <c r="G15" s="20">
        <v>319.70265373000012</v>
      </c>
      <c r="H15" s="20">
        <v>80.452286450000003</v>
      </c>
      <c r="I15" s="20">
        <f t="shared" si="2"/>
        <v>239.25036728000012</v>
      </c>
      <c r="J15" s="22"/>
    </row>
    <row r="16" spans="1:11" ht="15">
      <c r="A16" s="19" t="s">
        <v>20</v>
      </c>
      <c r="B16" s="20">
        <v>23858.421894330015</v>
      </c>
      <c r="C16" s="20">
        <v>22029.922515459999</v>
      </c>
      <c r="D16" s="20">
        <v>1469.798915990001</v>
      </c>
      <c r="E16" s="20">
        <v>100</v>
      </c>
      <c r="F16" s="20">
        <v>23599.721431450012</v>
      </c>
      <c r="G16" s="20">
        <v>258.70046287999992</v>
      </c>
      <c r="H16" s="20">
        <v>0</v>
      </c>
      <c r="I16" s="20">
        <f t="shared" si="2"/>
        <v>258.70046287999992</v>
      </c>
      <c r="J16" s="22"/>
    </row>
    <row r="17" spans="1:10" ht="15">
      <c r="A17" s="19" t="s">
        <v>21</v>
      </c>
      <c r="B17" s="20">
        <v>87530.771090440117</v>
      </c>
      <c r="C17" s="20">
        <v>84768.37085838012</v>
      </c>
      <c r="D17" s="20">
        <v>2762.4002320599998</v>
      </c>
      <c r="E17" s="20">
        <v>0</v>
      </c>
      <c r="F17" s="20">
        <v>87530.771090440117</v>
      </c>
      <c r="G17" s="20">
        <v>0</v>
      </c>
      <c r="H17" s="20">
        <v>0</v>
      </c>
      <c r="I17" s="20">
        <f t="shared" si="2"/>
        <v>0</v>
      </c>
      <c r="J17" s="22"/>
    </row>
    <row r="18" spans="1:10" ht="15">
      <c r="A18" s="19" t="s">
        <v>22</v>
      </c>
      <c r="B18" s="20">
        <v>44488.422216419996</v>
      </c>
      <c r="C18" s="20">
        <v>43818.735007799994</v>
      </c>
      <c r="D18" s="20">
        <v>350.24563452999939</v>
      </c>
      <c r="E18" s="20">
        <v>0</v>
      </c>
      <c r="F18" s="20">
        <v>44168.980642329996</v>
      </c>
      <c r="G18" s="20">
        <v>319.44157409000007</v>
      </c>
      <c r="H18" s="20">
        <v>52.134507759999998</v>
      </c>
      <c r="I18" s="20">
        <f t="shared" si="2"/>
        <v>267.30706633000005</v>
      </c>
      <c r="J18" s="22"/>
    </row>
    <row r="19" spans="1:10" ht="15">
      <c r="A19" s="19" t="s">
        <v>23</v>
      </c>
      <c r="B19" s="20">
        <v>42415.22000390989</v>
      </c>
      <c r="C19" s="20">
        <v>38150.050561479853</v>
      </c>
      <c r="D19" s="20">
        <v>1218.8142242399983</v>
      </c>
      <c r="E19" s="20">
        <v>0</v>
      </c>
      <c r="F19" s="20">
        <v>39368.864785719838</v>
      </c>
      <c r="G19" s="20">
        <v>3046.3552181900022</v>
      </c>
      <c r="H19" s="20">
        <v>11.88370303</v>
      </c>
      <c r="I19" s="20">
        <f t="shared" si="2"/>
        <v>3034.4715151600021</v>
      </c>
      <c r="J19" s="22"/>
    </row>
    <row r="20" spans="1:10" ht="15">
      <c r="A20" s="19" t="s">
        <v>24</v>
      </c>
      <c r="B20" s="20">
        <v>3776.5145211600011</v>
      </c>
      <c r="C20" s="20">
        <v>3687.9926119599982</v>
      </c>
      <c r="D20" s="20">
        <v>87.595908200000011</v>
      </c>
      <c r="E20" s="20">
        <v>0</v>
      </c>
      <c r="F20" s="20">
        <v>3775.5885201600013</v>
      </c>
      <c r="G20" s="20">
        <v>0.92600099999999996</v>
      </c>
      <c r="H20" s="20">
        <v>0</v>
      </c>
      <c r="I20" s="20">
        <f t="shared" si="2"/>
        <v>0.92600099999999996</v>
      </c>
      <c r="J20" s="22"/>
    </row>
    <row r="21" spans="1:10" ht="15">
      <c r="A21" s="19" t="s">
        <v>25</v>
      </c>
      <c r="B21" s="20">
        <v>256372.66041215998</v>
      </c>
      <c r="C21" s="20">
        <v>256127.75571106994</v>
      </c>
      <c r="D21" s="20">
        <v>164.3005881</v>
      </c>
      <c r="E21" s="20">
        <v>0</v>
      </c>
      <c r="F21" s="20">
        <v>256292.05629916996</v>
      </c>
      <c r="G21" s="20">
        <v>80.604112989999962</v>
      </c>
      <c r="H21" s="20">
        <v>0.79650754000000001</v>
      </c>
      <c r="I21" s="20">
        <f t="shared" si="2"/>
        <v>79.807605449999969</v>
      </c>
      <c r="J21" s="22"/>
    </row>
    <row r="22" spans="1:10" ht="15">
      <c r="A22" s="19" t="s">
        <v>26</v>
      </c>
      <c r="B22" s="20">
        <v>105674.00236612983</v>
      </c>
      <c r="C22" s="20">
        <v>99301.041984100084</v>
      </c>
      <c r="D22" s="20">
        <v>1576.5133492299979</v>
      </c>
      <c r="E22" s="20">
        <v>969.57244176000017</v>
      </c>
      <c r="F22" s="20">
        <v>101847.12777509003</v>
      </c>
      <c r="G22" s="20">
        <v>3826.8745910400071</v>
      </c>
      <c r="H22" s="20">
        <v>0</v>
      </c>
      <c r="I22" s="20">
        <f t="shared" si="2"/>
        <v>3826.8745910400071</v>
      </c>
      <c r="J22" s="22"/>
    </row>
    <row r="23" spans="1:10" ht="15">
      <c r="A23" s="19" t="s">
        <v>27</v>
      </c>
      <c r="B23" s="20">
        <v>30535.666509470029</v>
      </c>
      <c r="C23" s="20">
        <v>28014.335051690061</v>
      </c>
      <c r="D23" s="20">
        <v>2521.3314577799979</v>
      </c>
      <c r="E23" s="20">
        <v>0</v>
      </c>
      <c r="F23" s="20">
        <v>30535.666509470029</v>
      </c>
      <c r="G23" s="20">
        <v>0</v>
      </c>
      <c r="H23" s="20">
        <v>0</v>
      </c>
      <c r="I23" s="20">
        <f t="shared" si="2"/>
        <v>0</v>
      </c>
      <c r="J23" s="22"/>
    </row>
    <row r="24" spans="1:10" ht="15">
      <c r="A24" s="19" t="s">
        <v>28</v>
      </c>
      <c r="B24" s="20">
        <v>17472.744339599987</v>
      </c>
      <c r="C24" s="20">
        <v>16505.027940780001</v>
      </c>
      <c r="D24" s="20">
        <v>967.56241410999996</v>
      </c>
      <c r="E24" s="20">
        <v>0</v>
      </c>
      <c r="F24" s="20">
        <v>17472.590354889988</v>
      </c>
      <c r="G24" s="20">
        <v>0.15398471000000002</v>
      </c>
      <c r="H24" s="20">
        <v>0</v>
      </c>
      <c r="I24" s="20">
        <f t="shared" si="2"/>
        <v>0.15398471000000002</v>
      </c>
      <c r="J24" s="22"/>
    </row>
    <row r="25" spans="1:10" ht="15">
      <c r="A25" s="19" t="s">
        <v>29</v>
      </c>
      <c r="B25" s="20">
        <v>15735.085207289994</v>
      </c>
      <c r="C25" s="20">
        <v>14791.413154719998</v>
      </c>
      <c r="D25" s="20">
        <v>334.30804096999992</v>
      </c>
      <c r="E25" s="20">
        <v>0</v>
      </c>
      <c r="F25" s="20">
        <v>15125.721195690001</v>
      </c>
      <c r="G25" s="20">
        <v>609.36401159999991</v>
      </c>
      <c r="H25" s="20">
        <v>242.68359604</v>
      </c>
      <c r="I25" s="20">
        <f t="shared" si="2"/>
        <v>366.68041555999991</v>
      </c>
      <c r="J25" s="22"/>
    </row>
    <row r="26" spans="1:10" ht="15">
      <c r="A26" s="19" t="s">
        <v>30</v>
      </c>
      <c r="B26" s="20">
        <v>25754.618294749991</v>
      </c>
      <c r="C26" s="20">
        <v>21688.621195989992</v>
      </c>
      <c r="D26" s="20">
        <v>1453.6534576899996</v>
      </c>
      <c r="E26" s="20">
        <v>0</v>
      </c>
      <c r="F26" s="20">
        <v>23142.274653679953</v>
      </c>
      <c r="G26" s="20">
        <v>2612.3436410700042</v>
      </c>
      <c r="H26" s="20">
        <v>334.50281198000005</v>
      </c>
      <c r="I26" s="20">
        <f t="shared" si="2"/>
        <v>2277.8408290900043</v>
      </c>
      <c r="J26" s="22"/>
    </row>
    <row r="27" spans="1:10" ht="15">
      <c r="A27" s="19" t="s">
        <v>31</v>
      </c>
      <c r="B27" s="20">
        <v>170313.07064392004</v>
      </c>
      <c r="C27" s="20">
        <v>169836.63406392001</v>
      </c>
      <c r="D27" s="20">
        <v>57.607953279999968</v>
      </c>
      <c r="E27" s="20">
        <v>0</v>
      </c>
      <c r="F27" s="20">
        <v>169894.24201719995</v>
      </c>
      <c r="G27" s="20">
        <v>418.82862672000016</v>
      </c>
      <c r="H27" s="20">
        <v>4.4535709099999998</v>
      </c>
      <c r="I27" s="20">
        <f t="shared" si="2"/>
        <v>414.37505581000016</v>
      </c>
      <c r="J27" s="22"/>
    </row>
    <row r="28" spans="1:10" ht="15">
      <c r="A28" s="19" t="s">
        <v>32</v>
      </c>
      <c r="B28" s="20">
        <v>165525.8963100501</v>
      </c>
      <c r="C28" s="20">
        <v>158171.26385969998</v>
      </c>
      <c r="D28" s="20">
        <v>1536.2595256399993</v>
      </c>
      <c r="E28" s="20">
        <v>0</v>
      </c>
      <c r="F28" s="20">
        <v>159707.52338533991</v>
      </c>
      <c r="G28" s="20">
        <v>5818.3729247100073</v>
      </c>
      <c r="H28" s="20">
        <v>626.49189509000007</v>
      </c>
      <c r="I28" s="20">
        <f t="shared" si="2"/>
        <v>5191.8810296200072</v>
      </c>
      <c r="J28" s="22"/>
    </row>
    <row r="29" spans="1:10" ht="15">
      <c r="A29" s="19" t="s">
        <v>33</v>
      </c>
      <c r="B29" s="20">
        <v>35055.472953259981</v>
      </c>
      <c r="C29" s="20">
        <v>24973.994082479985</v>
      </c>
      <c r="D29" s="20">
        <v>7592.7371727300024</v>
      </c>
      <c r="E29" s="20">
        <v>0</v>
      </c>
      <c r="F29" s="20">
        <v>32566.731255209976</v>
      </c>
      <c r="G29" s="20">
        <v>2488.7416980500011</v>
      </c>
      <c r="H29" s="20">
        <v>900.93178308000006</v>
      </c>
      <c r="I29" s="20">
        <f t="shared" si="2"/>
        <v>1587.809914970001</v>
      </c>
      <c r="J29" s="22"/>
    </row>
    <row r="30" spans="1:10" ht="15">
      <c r="A30" s="19" t="s">
        <v>34</v>
      </c>
      <c r="B30" s="20">
        <v>1244.2056502999988</v>
      </c>
      <c r="C30" s="20">
        <v>938.97303373000022</v>
      </c>
      <c r="D30" s="20">
        <v>304.83995995999936</v>
      </c>
      <c r="E30" s="20">
        <v>176.30325876999999</v>
      </c>
      <c r="F30" s="20">
        <v>1420.1162524599986</v>
      </c>
      <c r="G30" s="20">
        <v>-175.91060216000005</v>
      </c>
      <c r="H30" s="20">
        <v>0</v>
      </c>
      <c r="I30" s="20">
        <f t="shared" si="2"/>
        <v>-175.91060216000005</v>
      </c>
      <c r="J30" s="22"/>
    </row>
    <row r="31" spans="1:10" ht="15">
      <c r="A31" s="19" t="s">
        <v>35</v>
      </c>
      <c r="B31" s="20">
        <v>592.72003841000128</v>
      </c>
      <c r="C31" s="20">
        <v>590.23922988000118</v>
      </c>
      <c r="D31" s="20">
        <v>2.022484149999999</v>
      </c>
      <c r="E31" s="20">
        <v>0</v>
      </c>
      <c r="F31" s="20">
        <v>592.26171403000114</v>
      </c>
      <c r="G31" s="20">
        <v>0.45832438000000003</v>
      </c>
      <c r="H31" s="20">
        <v>1.50936E-3</v>
      </c>
      <c r="I31" s="20">
        <f t="shared" si="2"/>
        <v>0.45681502000000002</v>
      </c>
      <c r="J31" s="22"/>
    </row>
    <row r="32" spans="1:10" ht="15">
      <c r="A32" s="19" t="s">
        <v>36</v>
      </c>
      <c r="B32" s="20">
        <v>43408.590265279956</v>
      </c>
      <c r="C32" s="20">
        <v>31728.359115450025</v>
      </c>
      <c r="D32" s="20">
        <v>2319.5142233800002</v>
      </c>
      <c r="E32" s="20">
        <v>250.00000000000006</v>
      </c>
      <c r="F32" s="20">
        <v>34297.873338829995</v>
      </c>
      <c r="G32" s="20">
        <v>9110.7169264499971</v>
      </c>
      <c r="H32" s="20">
        <v>1023.8899438</v>
      </c>
      <c r="I32" s="20">
        <f t="shared" si="2"/>
        <v>8086.8269826499973</v>
      </c>
      <c r="J32" s="22"/>
    </row>
    <row r="33" spans="1:10" ht="15">
      <c r="A33" s="19" t="s">
        <v>37</v>
      </c>
      <c r="B33" s="20">
        <v>103.03938349000001</v>
      </c>
      <c r="C33" s="20">
        <v>93.771774119999989</v>
      </c>
      <c r="D33" s="20">
        <v>6.477725340000001</v>
      </c>
      <c r="E33" s="20">
        <v>0</v>
      </c>
      <c r="F33" s="20">
        <v>100.24949945999998</v>
      </c>
      <c r="G33" s="20">
        <v>2.7898840299999992</v>
      </c>
      <c r="H33" s="20">
        <v>0.17641520000000002</v>
      </c>
      <c r="I33" s="20">
        <f t="shared" si="2"/>
        <v>2.6134688299999991</v>
      </c>
      <c r="J33" s="22"/>
    </row>
    <row r="34" spans="1:10" ht="15">
      <c r="A34" s="19" t="s">
        <v>38</v>
      </c>
      <c r="B34" s="20">
        <v>20969.306881260029</v>
      </c>
      <c r="C34" s="20">
        <v>20683.305299290027</v>
      </c>
      <c r="D34" s="20">
        <v>5.9544808299999987</v>
      </c>
      <c r="E34" s="20">
        <v>0</v>
      </c>
      <c r="F34" s="20">
        <v>20689.259780120032</v>
      </c>
      <c r="G34" s="20">
        <v>280.04710113999988</v>
      </c>
      <c r="H34" s="20">
        <v>0.61275056000000006</v>
      </c>
      <c r="I34" s="20">
        <f t="shared" si="2"/>
        <v>279.43435057999989</v>
      </c>
      <c r="J34" s="22"/>
    </row>
    <row r="35" spans="1:10" ht="15">
      <c r="A35" s="19" t="s">
        <v>39</v>
      </c>
      <c r="B35" s="20">
        <v>341.11613031999974</v>
      </c>
      <c r="C35" s="20">
        <v>228.80560571999996</v>
      </c>
      <c r="D35" s="20">
        <v>38.708401590000037</v>
      </c>
      <c r="E35" s="20">
        <v>0</v>
      </c>
      <c r="F35" s="20">
        <v>267.51400730999995</v>
      </c>
      <c r="G35" s="20">
        <v>73.602123010000057</v>
      </c>
      <c r="H35" s="20">
        <v>9.7318778800000008</v>
      </c>
      <c r="I35" s="20">
        <f t="shared" si="2"/>
        <v>63.870245130000058</v>
      </c>
      <c r="J35" s="22"/>
    </row>
    <row r="36" spans="1:10" ht="15">
      <c r="A36" s="19" t="s">
        <v>40</v>
      </c>
      <c r="B36" s="20">
        <v>349.38792699999993</v>
      </c>
      <c r="C36" s="20">
        <v>339.79128688999992</v>
      </c>
      <c r="D36" s="20">
        <v>1.87518261</v>
      </c>
      <c r="E36" s="20">
        <v>0</v>
      </c>
      <c r="F36" s="20">
        <v>341.66646949999995</v>
      </c>
      <c r="G36" s="20">
        <v>7.7214574999999979</v>
      </c>
      <c r="H36" s="20">
        <v>4.4902160000000003E-2</v>
      </c>
      <c r="I36" s="20">
        <f t="shared" si="2"/>
        <v>7.6765553399999975</v>
      </c>
      <c r="J36" s="22"/>
    </row>
    <row r="37" spans="1:10" ht="15">
      <c r="A37" s="19" t="s">
        <v>41</v>
      </c>
      <c r="B37" s="20">
        <v>9196.6901482199992</v>
      </c>
      <c r="C37" s="20">
        <v>6767.9271248400037</v>
      </c>
      <c r="D37" s="20">
        <v>1618.7760043200001</v>
      </c>
      <c r="E37" s="20">
        <v>0</v>
      </c>
      <c r="F37" s="20">
        <v>8386.7031291600051</v>
      </c>
      <c r="G37" s="20">
        <v>809.98701905999985</v>
      </c>
      <c r="H37" s="20">
        <v>476.45909699000003</v>
      </c>
      <c r="I37" s="20">
        <f t="shared" si="2"/>
        <v>333.52792206999982</v>
      </c>
      <c r="J37" s="22"/>
    </row>
    <row r="38" spans="1:10" ht="15">
      <c r="A38" s="19" t="s">
        <v>42</v>
      </c>
      <c r="B38" s="20">
        <v>11621.243473459965</v>
      </c>
      <c r="C38" s="20">
        <v>10196.195694080001</v>
      </c>
      <c r="D38" s="20">
        <v>983.1606407300003</v>
      </c>
      <c r="E38" s="20">
        <v>0</v>
      </c>
      <c r="F38" s="20">
        <v>11179.356334809974</v>
      </c>
      <c r="G38" s="20">
        <v>441.88713865000017</v>
      </c>
      <c r="H38" s="20">
        <v>45.862598779999999</v>
      </c>
      <c r="I38" s="20">
        <f t="shared" si="2"/>
        <v>396.02453987000018</v>
      </c>
      <c r="J38" s="22"/>
    </row>
    <row r="39" spans="1:10" ht="4.5" customHeight="1" thickBot="1">
      <c r="A39" s="21"/>
      <c r="B39" s="21"/>
      <c r="C39" s="21"/>
      <c r="D39" s="21"/>
      <c r="E39" s="21"/>
      <c r="F39" s="21"/>
      <c r="G39" s="21"/>
      <c r="H39" s="21"/>
      <c r="I39" s="21"/>
    </row>
    <row r="40" spans="1:10" ht="4.5" customHeight="1">
      <c r="A40" s="5"/>
      <c r="B40" s="5"/>
      <c r="C40" s="5"/>
      <c r="D40" s="5"/>
      <c r="E40" s="5"/>
      <c r="F40" s="5"/>
      <c r="G40" s="5"/>
    </row>
    <row r="41" spans="1:10" ht="13.5">
      <c r="A41" s="57" t="s">
        <v>43</v>
      </c>
      <c r="B41" s="58"/>
      <c r="C41" s="58"/>
      <c r="D41" s="58"/>
      <c r="E41" s="58"/>
      <c r="F41" s="58"/>
      <c r="G41" s="58"/>
      <c r="H41" s="59"/>
      <c r="I41" s="59"/>
    </row>
    <row r="42" spans="1:10" ht="28.5" customHeight="1">
      <c r="A42" s="70" t="s">
        <v>44</v>
      </c>
      <c r="B42" s="70"/>
      <c r="C42" s="70"/>
      <c r="D42" s="70"/>
      <c r="E42" s="70"/>
      <c r="F42" s="70"/>
      <c r="G42" s="70"/>
      <c r="H42" s="71"/>
      <c r="I42" s="71"/>
    </row>
    <row r="43" spans="1:10" ht="13.5">
      <c r="A43" s="57" t="s">
        <v>45</v>
      </c>
      <c r="B43" s="58"/>
      <c r="C43" s="58"/>
      <c r="D43" s="58"/>
      <c r="E43" s="58"/>
      <c r="F43" s="58"/>
      <c r="G43" s="58"/>
      <c r="H43" s="59"/>
      <c r="I43" s="59"/>
    </row>
    <row r="44" spans="1:10" ht="13.5">
      <c r="A44" s="57" t="s">
        <v>46</v>
      </c>
      <c r="B44" s="58"/>
      <c r="C44" s="58"/>
      <c r="D44" s="58"/>
      <c r="E44" s="58"/>
      <c r="F44" s="58"/>
      <c r="G44" s="58"/>
      <c r="H44" s="59"/>
      <c r="I44" s="59"/>
    </row>
    <row r="45" spans="1:10" ht="13.5">
      <c r="A45" s="57" t="s">
        <v>47</v>
      </c>
      <c r="B45" s="58"/>
      <c r="C45" s="58"/>
      <c r="D45" s="58"/>
      <c r="E45" s="58"/>
      <c r="F45" s="58"/>
      <c r="G45" s="58"/>
      <c r="H45" s="59"/>
      <c r="I45" s="59"/>
    </row>
  </sheetData>
  <mergeCells count="10">
    <mergeCell ref="A2:D2"/>
    <mergeCell ref="A1:B1"/>
    <mergeCell ref="C1:D1"/>
    <mergeCell ref="A42:I42"/>
    <mergeCell ref="B7:B8"/>
    <mergeCell ref="C7:C8"/>
    <mergeCell ref="D7:D8"/>
    <mergeCell ref="E7:E8"/>
    <mergeCell ref="F7:F8"/>
    <mergeCell ref="G7:I7"/>
  </mergeCells>
  <pageMargins left="0.70866141732283472" right="0.70866141732283472" top="0.74803149606299213" bottom="0.74803149606299213" header="0.31496062992125984" footer="0.31496062992125984"/>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4C19C"/>
    <pageSetUpPr fitToPage="1"/>
  </sheetPr>
  <dimension ref="A1:O39"/>
  <sheetViews>
    <sheetView showGridLines="0" zoomScale="90" zoomScaleNormal="90" workbookViewId="0">
      <selection activeCell="J29" sqref="J29"/>
    </sheetView>
  </sheetViews>
  <sheetFormatPr baseColWidth="10" defaultColWidth="11.42578125" defaultRowHeight="15"/>
  <cols>
    <col min="1" max="1" width="76.42578125" style="23" customWidth="1"/>
    <col min="2" max="2" width="24.28515625" style="23" customWidth="1"/>
    <col min="3" max="5" width="11.42578125" style="23"/>
    <col min="6" max="6" width="13" style="23" bestFit="1" customWidth="1"/>
    <col min="7" max="8" width="11.5703125" style="23" bestFit="1" customWidth="1"/>
    <col min="9" max="16384" width="11.42578125" style="23"/>
  </cols>
  <sheetData>
    <row r="1" spans="1:15" ht="45.75" customHeight="1">
      <c r="A1" s="53" t="s">
        <v>55</v>
      </c>
      <c r="B1" s="49" t="s">
        <v>56</v>
      </c>
    </row>
    <row r="2" spans="1:15" ht="42" customHeight="1">
      <c r="A2" s="67" t="s">
        <v>57</v>
      </c>
      <c r="B2" s="67"/>
    </row>
    <row r="3" spans="1:15" ht="21.75" customHeight="1">
      <c r="A3" s="36" t="s">
        <v>52</v>
      </c>
      <c r="B3" s="36"/>
    </row>
    <row r="4" spans="1:15" ht="18">
      <c r="A4" s="4" t="s">
        <v>1</v>
      </c>
      <c r="B4" s="5"/>
    </row>
    <row r="5" spans="1:15" ht="18.75" thickBot="1">
      <c r="A5" s="4" t="s">
        <v>2</v>
      </c>
      <c r="B5" s="5"/>
    </row>
    <row r="6" spans="1:15" ht="5.0999999999999996" customHeight="1">
      <c r="A6" s="24"/>
      <c r="B6" s="25"/>
    </row>
    <row r="7" spans="1:15" ht="36.75" customHeight="1">
      <c r="A7" s="62" t="s">
        <v>7</v>
      </c>
      <c r="B7" s="63" t="s">
        <v>60</v>
      </c>
    </row>
    <row r="8" spans="1:15" ht="4.5" customHeight="1" thickBot="1">
      <c r="A8" s="26"/>
      <c r="B8" s="27"/>
    </row>
    <row r="9" spans="1:15" ht="5.0999999999999996" customHeight="1" thickBot="1">
      <c r="A9" s="28"/>
      <c r="B9" s="29"/>
    </row>
    <row r="10" spans="1:15" ht="15.75">
      <c r="A10" s="30" t="s">
        <v>16</v>
      </c>
      <c r="B10" s="31">
        <f>SUM(B11:B36)</f>
        <v>3860.9303752300007</v>
      </c>
    </row>
    <row r="11" spans="1:15" ht="15.75">
      <c r="A11" s="19" t="s">
        <v>17</v>
      </c>
      <c r="B11" s="20">
        <v>49.820618619999998</v>
      </c>
      <c r="D11" s="32"/>
      <c r="F11" s="33"/>
      <c r="G11" s="33"/>
      <c r="H11" s="33"/>
      <c r="I11" s="32"/>
      <c r="J11" s="32"/>
      <c r="K11" s="32"/>
      <c r="L11" s="32"/>
      <c r="M11" s="34"/>
      <c r="O11" s="32"/>
    </row>
    <row r="12" spans="1:15" ht="15.75">
      <c r="A12" s="19" t="s">
        <v>18</v>
      </c>
      <c r="B12" s="20">
        <v>0</v>
      </c>
      <c r="D12" s="32"/>
      <c r="F12" s="33"/>
      <c r="G12" s="33"/>
      <c r="H12" s="33"/>
      <c r="I12" s="32"/>
      <c r="J12" s="32"/>
      <c r="K12" s="32"/>
      <c r="L12" s="32"/>
      <c r="M12" s="34"/>
      <c r="O12" s="32"/>
    </row>
    <row r="13" spans="1:15" ht="15.75">
      <c r="A13" s="19" t="s">
        <v>19</v>
      </c>
      <c r="B13" s="20">
        <v>80.452286450000003</v>
      </c>
      <c r="D13" s="32"/>
      <c r="F13" s="33"/>
      <c r="G13" s="33"/>
      <c r="H13" s="33"/>
      <c r="I13" s="32"/>
      <c r="J13" s="32"/>
      <c r="K13" s="32"/>
      <c r="L13" s="32"/>
      <c r="M13" s="34"/>
      <c r="O13" s="32"/>
    </row>
    <row r="14" spans="1:15" ht="15.75">
      <c r="A14" s="19" t="s">
        <v>20</v>
      </c>
      <c r="B14" s="20">
        <v>0</v>
      </c>
      <c r="D14" s="32"/>
      <c r="F14" s="33"/>
      <c r="G14" s="33"/>
      <c r="H14" s="33"/>
      <c r="I14" s="32"/>
      <c r="J14" s="32"/>
      <c r="K14" s="32"/>
      <c r="L14" s="32"/>
      <c r="M14" s="34"/>
      <c r="O14" s="32"/>
    </row>
    <row r="15" spans="1:15" ht="15.75">
      <c r="A15" s="19" t="s">
        <v>21</v>
      </c>
      <c r="B15" s="20">
        <v>0</v>
      </c>
      <c r="D15" s="32"/>
      <c r="F15" s="33"/>
      <c r="G15" s="33"/>
      <c r="H15" s="33"/>
      <c r="I15" s="32"/>
      <c r="J15" s="32"/>
      <c r="K15" s="32"/>
      <c r="L15" s="32"/>
      <c r="M15" s="34"/>
      <c r="O15" s="32"/>
    </row>
    <row r="16" spans="1:15" ht="15.75">
      <c r="A16" s="19" t="s">
        <v>22</v>
      </c>
      <c r="B16" s="20">
        <v>52.134507759999998</v>
      </c>
      <c r="D16" s="32"/>
      <c r="F16" s="33"/>
      <c r="G16" s="33"/>
      <c r="H16" s="33"/>
      <c r="I16" s="32"/>
      <c r="J16" s="32"/>
      <c r="K16" s="32"/>
      <c r="L16" s="32"/>
      <c r="M16" s="34"/>
      <c r="O16" s="32"/>
    </row>
    <row r="17" spans="1:15" ht="15.75">
      <c r="A17" s="19" t="s">
        <v>23</v>
      </c>
      <c r="B17" s="20">
        <v>11.88370303</v>
      </c>
      <c r="D17" s="32"/>
      <c r="F17" s="33"/>
      <c r="G17" s="33"/>
      <c r="H17" s="33"/>
      <c r="I17" s="32"/>
      <c r="J17" s="32"/>
      <c r="K17" s="32"/>
      <c r="L17" s="32"/>
      <c r="M17" s="34"/>
      <c r="O17" s="32"/>
    </row>
    <row r="18" spans="1:15" ht="15.75">
      <c r="A18" s="19" t="s">
        <v>24</v>
      </c>
      <c r="B18" s="20">
        <v>0</v>
      </c>
      <c r="D18" s="32"/>
      <c r="F18" s="33"/>
      <c r="G18" s="33"/>
      <c r="H18" s="33"/>
      <c r="I18" s="32"/>
      <c r="J18" s="32"/>
      <c r="K18" s="32"/>
      <c r="L18" s="32"/>
      <c r="M18" s="34"/>
      <c r="O18" s="32"/>
    </row>
    <row r="19" spans="1:15" ht="15.75">
      <c r="A19" s="19" t="s">
        <v>25</v>
      </c>
      <c r="B19" s="20">
        <v>0.79650754000000001</v>
      </c>
      <c r="D19" s="32"/>
      <c r="F19" s="33"/>
      <c r="G19" s="33"/>
      <c r="H19" s="33"/>
      <c r="I19" s="32"/>
      <c r="J19" s="32"/>
      <c r="K19" s="32"/>
      <c r="L19" s="32"/>
      <c r="M19" s="34"/>
      <c r="O19" s="32"/>
    </row>
    <row r="20" spans="1:15" ht="15.75">
      <c r="A20" s="19" t="s">
        <v>26</v>
      </c>
      <c r="B20" s="20">
        <v>0</v>
      </c>
      <c r="D20" s="32"/>
      <c r="F20" s="33"/>
      <c r="G20" s="33"/>
      <c r="H20" s="33"/>
      <c r="I20" s="32"/>
      <c r="J20" s="32"/>
      <c r="K20" s="32"/>
      <c r="L20" s="32"/>
      <c r="M20" s="34"/>
      <c r="O20" s="32"/>
    </row>
    <row r="21" spans="1:15" ht="15.75">
      <c r="A21" s="19" t="s">
        <v>27</v>
      </c>
      <c r="B21" s="20">
        <v>0</v>
      </c>
      <c r="D21" s="32"/>
      <c r="F21" s="33"/>
      <c r="G21" s="33"/>
      <c r="H21" s="33"/>
      <c r="I21" s="32"/>
      <c r="J21" s="32"/>
      <c r="K21" s="32"/>
      <c r="L21" s="32"/>
      <c r="M21" s="34"/>
      <c r="O21" s="32"/>
    </row>
    <row r="22" spans="1:15" ht="15.75">
      <c r="A22" s="19" t="s">
        <v>28</v>
      </c>
      <c r="B22" s="20">
        <v>0</v>
      </c>
      <c r="D22" s="32"/>
      <c r="F22" s="33"/>
      <c r="G22" s="33"/>
      <c r="H22" s="33"/>
      <c r="I22" s="32"/>
      <c r="J22" s="32"/>
      <c r="K22" s="32"/>
      <c r="L22" s="32"/>
      <c r="M22" s="34"/>
      <c r="O22" s="32"/>
    </row>
    <row r="23" spans="1:15" ht="15.75">
      <c r="A23" s="19" t="s">
        <v>29</v>
      </c>
      <c r="B23" s="20">
        <v>242.68359604</v>
      </c>
      <c r="D23" s="32"/>
      <c r="F23" s="33"/>
      <c r="G23" s="33"/>
      <c r="H23" s="33"/>
      <c r="I23" s="32"/>
      <c r="J23" s="32"/>
      <c r="K23" s="32"/>
      <c r="L23" s="32"/>
      <c r="M23" s="34"/>
      <c r="O23" s="32"/>
    </row>
    <row r="24" spans="1:15" ht="15.75">
      <c r="A24" s="19" t="s">
        <v>30</v>
      </c>
      <c r="B24" s="20">
        <v>334.50281198000005</v>
      </c>
      <c r="D24" s="32"/>
      <c r="F24" s="33"/>
      <c r="G24" s="33"/>
      <c r="H24" s="33"/>
      <c r="I24" s="32"/>
      <c r="J24" s="32"/>
      <c r="K24" s="32"/>
      <c r="L24" s="32"/>
      <c r="M24" s="34"/>
      <c r="O24" s="32"/>
    </row>
    <row r="25" spans="1:15" ht="15.75">
      <c r="A25" s="19" t="s">
        <v>31</v>
      </c>
      <c r="B25" s="20">
        <v>4.4535709099999998</v>
      </c>
      <c r="D25" s="32"/>
      <c r="F25" s="33"/>
      <c r="G25" s="33"/>
      <c r="H25" s="33"/>
      <c r="I25" s="32"/>
      <c r="J25" s="32"/>
      <c r="K25" s="32"/>
      <c r="L25" s="32"/>
      <c r="M25" s="34"/>
      <c r="O25" s="32"/>
    </row>
    <row r="26" spans="1:15" ht="15.75">
      <c r="A26" s="19" t="s">
        <v>32</v>
      </c>
      <c r="B26" s="20">
        <v>626.49189509000007</v>
      </c>
      <c r="D26" s="32"/>
      <c r="F26" s="33"/>
      <c r="G26" s="33"/>
      <c r="H26" s="33"/>
      <c r="I26" s="32"/>
      <c r="J26" s="32"/>
      <c r="K26" s="32"/>
      <c r="L26" s="32"/>
      <c r="M26" s="34"/>
      <c r="O26" s="32"/>
    </row>
    <row r="27" spans="1:15" ht="15.75">
      <c r="A27" s="19" t="s">
        <v>33</v>
      </c>
      <c r="B27" s="20">
        <v>900.93178308000006</v>
      </c>
      <c r="D27" s="32"/>
      <c r="F27" s="33"/>
      <c r="G27" s="33"/>
      <c r="H27" s="33"/>
      <c r="I27" s="32"/>
      <c r="J27" s="32"/>
      <c r="K27" s="32"/>
      <c r="L27" s="32"/>
      <c r="M27" s="34"/>
      <c r="O27" s="32"/>
    </row>
    <row r="28" spans="1:15" ht="15.75">
      <c r="A28" s="19" t="s">
        <v>34</v>
      </c>
      <c r="B28" s="20">
        <v>0</v>
      </c>
      <c r="D28" s="32"/>
      <c r="F28" s="33"/>
      <c r="G28" s="33"/>
      <c r="H28" s="33"/>
      <c r="I28" s="32"/>
      <c r="J28" s="32"/>
      <c r="K28" s="32"/>
      <c r="L28" s="32"/>
      <c r="M28" s="34"/>
      <c r="O28" s="32"/>
    </row>
    <row r="29" spans="1:15" ht="15.75">
      <c r="A29" s="19" t="s">
        <v>35</v>
      </c>
      <c r="B29" s="20">
        <v>1.50936E-3</v>
      </c>
      <c r="D29" s="32"/>
      <c r="F29" s="33"/>
      <c r="G29" s="33"/>
      <c r="H29" s="33"/>
      <c r="I29" s="32"/>
      <c r="J29" s="32"/>
      <c r="K29" s="32"/>
      <c r="L29" s="32"/>
      <c r="M29" s="34"/>
      <c r="O29" s="32"/>
    </row>
    <row r="30" spans="1:15" ht="15.75">
      <c r="A30" s="19" t="s">
        <v>36</v>
      </c>
      <c r="B30" s="20">
        <v>1023.8899438</v>
      </c>
      <c r="D30" s="32"/>
      <c r="F30" s="33"/>
      <c r="G30" s="33"/>
      <c r="H30" s="33"/>
      <c r="I30" s="32"/>
      <c r="J30" s="32"/>
      <c r="K30" s="32"/>
      <c r="L30" s="32"/>
      <c r="M30" s="34"/>
      <c r="O30" s="32"/>
    </row>
    <row r="31" spans="1:15" ht="15.75">
      <c r="A31" s="19" t="s">
        <v>37</v>
      </c>
      <c r="B31" s="20">
        <v>0.17641520000000002</v>
      </c>
      <c r="D31" s="32"/>
      <c r="F31" s="33"/>
      <c r="G31" s="33"/>
      <c r="H31" s="33"/>
      <c r="I31" s="32"/>
      <c r="J31" s="32"/>
      <c r="K31" s="32"/>
      <c r="L31" s="32"/>
      <c r="M31" s="34"/>
      <c r="O31" s="32"/>
    </row>
    <row r="32" spans="1:15" ht="15.75">
      <c r="A32" s="19" t="s">
        <v>38</v>
      </c>
      <c r="B32" s="20">
        <v>0.61275056000000006</v>
      </c>
      <c r="D32" s="32"/>
      <c r="F32" s="33"/>
      <c r="G32" s="33"/>
      <c r="H32" s="33"/>
      <c r="I32" s="32"/>
      <c r="J32" s="32"/>
      <c r="K32" s="32"/>
      <c r="L32" s="32"/>
      <c r="M32" s="34"/>
      <c r="O32" s="32"/>
    </row>
    <row r="33" spans="1:15" ht="15.75">
      <c r="A33" s="19" t="s">
        <v>39</v>
      </c>
      <c r="B33" s="20">
        <v>9.7318778800000008</v>
      </c>
      <c r="D33" s="32"/>
      <c r="F33" s="33"/>
      <c r="G33" s="33"/>
      <c r="H33" s="33"/>
      <c r="I33" s="32"/>
      <c r="J33" s="32"/>
      <c r="K33" s="32"/>
      <c r="L33" s="32"/>
      <c r="M33" s="34"/>
      <c r="O33" s="32"/>
    </row>
    <row r="34" spans="1:15" ht="15.75">
      <c r="A34" s="19" t="s">
        <v>40</v>
      </c>
      <c r="B34" s="20">
        <v>4.4902160000000003E-2</v>
      </c>
      <c r="D34" s="32"/>
      <c r="F34" s="33"/>
      <c r="G34" s="33"/>
      <c r="H34" s="33"/>
      <c r="I34" s="32"/>
      <c r="J34" s="32"/>
      <c r="K34" s="32"/>
      <c r="L34" s="32"/>
      <c r="M34" s="34"/>
      <c r="O34" s="32"/>
    </row>
    <row r="35" spans="1:15" ht="15.75">
      <c r="A35" s="19" t="s">
        <v>41</v>
      </c>
      <c r="B35" s="20">
        <v>476.45909699000003</v>
      </c>
      <c r="F35" s="33"/>
      <c r="G35" s="33"/>
      <c r="H35" s="33"/>
      <c r="I35" s="32"/>
      <c r="J35" s="32"/>
      <c r="K35" s="32"/>
      <c r="L35" s="32"/>
      <c r="M35" s="34"/>
      <c r="O35" s="32"/>
    </row>
    <row r="36" spans="1:15" ht="16.5" thickBot="1">
      <c r="A36" s="60" t="s">
        <v>42</v>
      </c>
      <c r="B36" s="61">
        <v>45.862598779999999</v>
      </c>
      <c r="D36" s="32"/>
      <c r="F36" s="33"/>
      <c r="G36" s="33"/>
      <c r="H36" s="33"/>
      <c r="I36" s="32"/>
      <c r="J36" s="32"/>
      <c r="K36" s="32"/>
      <c r="L36" s="32"/>
      <c r="M36" s="34"/>
      <c r="O36" s="32"/>
    </row>
    <row r="37" spans="1:15" ht="13.5" customHeight="1">
      <c r="A37" s="57" t="s">
        <v>45</v>
      </c>
      <c r="B37" s="35"/>
    </row>
    <row r="38" spans="1:15" ht="13.5" customHeight="1">
      <c r="A38" s="57" t="s">
        <v>53</v>
      </c>
      <c r="B38" s="35"/>
    </row>
    <row r="39" spans="1:15" ht="13.5" customHeight="1">
      <c r="A39" s="57" t="s">
        <v>47</v>
      </c>
      <c r="B39" s="35"/>
    </row>
  </sheetData>
  <mergeCells count="1">
    <mergeCell ref="A2:B2"/>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C4A5-BA19-441A-83FC-BE9F797C8BEE}">
  <sheetPr>
    <tabColor rgb="FFD4C19C"/>
    <pageSetUpPr fitToPage="1"/>
  </sheetPr>
  <dimension ref="A1:E15"/>
  <sheetViews>
    <sheetView showGridLines="0" zoomScale="90" zoomScaleNormal="90" workbookViewId="0">
      <selection activeCell="B27" sqref="B27"/>
    </sheetView>
  </sheetViews>
  <sheetFormatPr baseColWidth="10" defaultColWidth="11.42578125" defaultRowHeight="15"/>
  <cols>
    <col min="1" max="1" width="67.7109375" style="37" customWidth="1"/>
    <col min="2" max="2" width="24" style="37" customWidth="1"/>
    <col min="3" max="3" width="18.7109375" style="37" bestFit="1" customWidth="1"/>
    <col min="4" max="4" width="12.42578125" style="37" bestFit="1" customWidth="1"/>
    <col min="5" max="16384" width="11.42578125" style="37"/>
  </cols>
  <sheetData>
    <row r="1" spans="1:5" ht="57" customHeight="1">
      <c r="A1" s="53" t="s">
        <v>55</v>
      </c>
      <c r="B1" s="49" t="s">
        <v>56</v>
      </c>
    </row>
    <row r="2" spans="1:5" ht="41.25" customHeight="1">
      <c r="A2" s="67" t="s">
        <v>57</v>
      </c>
      <c r="B2" s="67"/>
    </row>
    <row r="3" spans="1:5" ht="23.25" customHeight="1">
      <c r="A3" s="66" t="s">
        <v>54</v>
      </c>
      <c r="B3" s="4"/>
    </row>
    <row r="4" spans="1:5" ht="18">
      <c r="A4" s="4" t="s">
        <v>1</v>
      </c>
      <c r="B4" s="4"/>
    </row>
    <row r="5" spans="1:5" ht="18">
      <c r="A5" s="4" t="s">
        <v>2</v>
      </c>
      <c r="B5" s="4"/>
    </row>
    <row r="6" spans="1:5" ht="36.75" customHeight="1">
      <c r="A6" s="64" t="s">
        <v>7</v>
      </c>
      <c r="B6" s="65" t="s">
        <v>61</v>
      </c>
    </row>
    <row r="7" spans="1:5" ht="3.75" customHeight="1" thickBot="1">
      <c r="A7" s="38"/>
      <c r="B7" s="39"/>
    </row>
    <row r="8" spans="1:5" ht="5.0999999999999996" customHeight="1" thickBot="1">
      <c r="A8" s="40"/>
      <c r="B8" s="41"/>
    </row>
    <row r="9" spans="1:5" ht="15.75">
      <c r="A9" s="42" t="s">
        <v>16</v>
      </c>
      <c r="B9" s="43">
        <f>+B10</f>
        <v>3860.9303752300007</v>
      </c>
      <c r="C9" s="44"/>
      <c r="E9" s="44">
        <f>+'[1]No subsanado'!B8-Reasignación!B9</f>
        <v>0</v>
      </c>
    </row>
    <row r="10" spans="1:5" ht="15.75">
      <c r="A10" s="19" t="s">
        <v>32</v>
      </c>
      <c r="B10" s="45">
        <f>SUM(B11:B11)</f>
        <v>3860.9303752300007</v>
      </c>
      <c r="C10" s="44"/>
    </row>
    <row r="11" spans="1:5">
      <c r="A11" s="46" t="s">
        <v>51</v>
      </c>
      <c r="B11" s="45">
        <v>3860.9303752300007</v>
      </c>
      <c r="C11" s="44"/>
    </row>
    <row r="12" spans="1:5" ht="5.0999999999999996" customHeight="1" thickBot="1">
      <c r="A12" s="47"/>
      <c r="B12" s="47"/>
    </row>
    <row r="13" spans="1:5" ht="15.75" customHeight="1">
      <c r="A13" s="57" t="s">
        <v>45</v>
      </c>
      <c r="B13" s="48"/>
    </row>
    <row r="14" spans="1:5" ht="15.75" customHeight="1">
      <c r="A14" s="57" t="s">
        <v>53</v>
      </c>
      <c r="B14" s="48"/>
    </row>
    <row r="15" spans="1:5" ht="15.75" customHeight="1">
      <c r="A15" s="57" t="s">
        <v>47</v>
      </c>
      <c r="B15" s="48"/>
    </row>
  </sheetData>
  <mergeCells count="1">
    <mergeCell ref="A2:B2"/>
  </mergeCells>
  <pageMargins left="0.70866141732283472" right="0.70866141732283472" top="0.74803149606299213" bottom="0.74803149606299213" header="0.31496062992125984" footer="0.31496062992125984"/>
  <pageSetup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Usuario</cp:lastModifiedBy>
  <cp:lastPrinted>2021-10-26T17:19:32Z</cp:lastPrinted>
  <dcterms:created xsi:type="dcterms:W3CDTF">2021-10-25T17:41:24Z</dcterms:created>
  <dcterms:modified xsi:type="dcterms:W3CDTF">2021-10-26T18:20:17Z</dcterms:modified>
</cp:coreProperties>
</file>