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_cabrera\Documents\FIDEICOMISOS RESPALDO RED\2019\IV Trimestre 2019\FONDEN\"/>
    </mc:Choice>
  </mc:AlternateContent>
  <bookViews>
    <workbookView xWindow="0" yWindow="0" windowWidth="28800" windowHeight="12435"/>
  </bookViews>
  <sheets>
    <sheet name="Fonden_Ent. Fed" sheetId="1" r:id="rId1"/>
    <sheet name="Fonden_Rubro de Aten.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10" i="1" l="1"/>
  <c r="B10" i="2" l="1"/>
  <c r="C11" i="2"/>
  <c r="C10" i="2" s="1"/>
  <c r="D26" i="2" s="1"/>
  <c r="D23" i="2" l="1"/>
  <c r="D19" i="2"/>
  <c r="D15" i="2"/>
  <c r="D29" i="2"/>
  <c r="D22" i="2"/>
  <c r="D18" i="2"/>
  <c r="D14" i="2"/>
  <c r="D28" i="2"/>
  <c r="D12" i="2"/>
  <c r="D21" i="2"/>
  <c r="D17" i="2"/>
  <c r="D13" i="2"/>
  <c r="D27" i="2"/>
  <c r="D24" i="2"/>
  <c r="D20" i="2"/>
  <c r="D16" i="2"/>
  <c r="D25" i="2"/>
  <c r="C10" i="1"/>
  <c r="D11" i="2" l="1"/>
  <c r="D37" i="1"/>
  <c r="D34" i="1"/>
  <c r="D13" i="1"/>
  <c r="D17" i="1"/>
  <c r="D21" i="1"/>
  <c r="D25" i="1"/>
  <c r="D29" i="1"/>
  <c r="D38" i="1"/>
  <c r="D35" i="1"/>
  <c r="D14" i="1"/>
  <c r="D18" i="1"/>
  <c r="D22" i="1"/>
  <c r="D26" i="1"/>
  <c r="D30" i="1"/>
  <c r="D39" i="1"/>
  <c r="D11" i="1"/>
  <c r="D15" i="1"/>
  <c r="D19" i="1"/>
  <c r="D23" i="1"/>
  <c r="D27" i="1"/>
  <c r="D31" i="1"/>
  <c r="D40" i="1"/>
  <c r="D12" i="1"/>
  <c r="D16" i="1"/>
  <c r="D20" i="1"/>
  <c r="D24" i="1"/>
  <c r="D28" i="1"/>
  <c r="D32" i="1"/>
  <c r="D33" i="1"/>
  <c r="D36" i="1"/>
  <c r="D10" i="1" l="1"/>
  <c r="D10" i="2" l="1"/>
</calcChain>
</file>

<file path=xl/sharedStrings.xml><?xml version="1.0" encoding="utf-8"?>
<sst xmlns="http://schemas.openxmlformats.org/spreadsheetml/2006/main" count="79" uniqueCount="60">
  <si>
    <t>Informes Sobre la Situación Económica, las Finanzas Públicas y la Deuda Pública, Anexos</t>
  </si>
  <si>
    <t>(Millones de pesos) </t>
  </si>
  <si>
    <t>Concepto</t>
  </si>
  <si>
    <t>Ramo 23</t>
  </si>
  <si>
    <t>Recursos autorizados</t>
  </si>
  <si>
    <r>
      <t xml:space="preserve">Fideicomiso FONDEN </t>
    </r>
    <r>
      <rPr>
        <vertAlign val="superscript"/>
        <sz val="9"/>
        <color theme="0"/>
        <rFont val="Montserrat"/>
      </rPr>
      <t>1_/</t>
    </r>
  </si>
  <si>
    <t>Estructura
%</t>
  </si>
  <si>
    <t xml:space="preserve">Total </t>
  </si>
  <si>
    <t>Baja California</t>
  </si>
  <si>
    <t>Baja California Sur</t>
  </si>
  <si>
    <t>Chiapas</t>
  </si>
  <si>
    <t>Chihuahua</t>
  </si>
  <si>
    <t>Ciudad de México</t>
  </si>
  <si>
    <t>Colima</t>
  </si>
  <si>
    <t>Durango</t>
  </si>
  <si>
    <t>Estado de México</t>
  </si>
  <si>
    <t>Guanajuato</t>
  </si>
  <si>
    <t>Guerrero</t>
  </si>
  <si>
    <t>Michoacán de Ocampo</t>
  </si>
  <si>
    <t>Morelos</t>
  </si>
  <si>
    <t>Nayarit</t>
  </si>
  <si>
    <t>Oaxaca</t>
  </si>
  <si>
    <t>Puebla</t>
  </si>
  <si>
    <t>Sinaloa</t>
  </si>
  <si>
    <t>Sonora</t>
  </si>
  <si>
    <t>Tabasco</t>
  </si>
  <si>
    <t>Veracruz de Ignacio de la Llave</t>
  </si>
  <si>
    <t>Recursos transferidos</t>
  </si>
  <si>
    <t>Nota: Las sumas parciales pueden no coincidir debido al redondeo de las cifras.</t>
  </si>
  <si>
    <r>
      <t>1_/</t>
    </r>
    <r>
      <rPr>
        <sz val="8"/>
        <color theme="1"/>
        <rFont val="Montserrat"/>
      </rPr>
      <t xml:space="preserve"> Fideicomiso constituido en BANOBRAS, S.N.C. en junio de 1999.</t>
    </r>
  </si>
  <si>
    <t>Fuente: Secretaría de Hacienda y Crédito Público.</t>
  </si>
  <si>
    <t>Infraestructura Pública</t>
  </si>
  <si>
    <t>Carretero</t>
  </si>
  <si>
    <t>Cultura</t>
  </si>
  <si>
    <t>Educativo</t>
  </si>
  <si>
    <t>Hidráulico</t>
  </si>
  <si>
    <t>Naval</t>
  </si>
  <si>
    <t>Pesquero y Acuícola</t>
  </si>
  <si>
    <t>Salud</t>
  </si>
  <si>
    <t>Turístico</t>
  </si>
  <si>
    <t>Urbano</t>
  </si>
  <si>
    <t>Vivienda</t>
  </si>
  <si>
    <t>Infraestructura Indígena</t>
  </si>
  <si>
    <t>Asesoría Legal</t>
  </si>
  <si>
    <t>Fondo para la Atención de Emergencias</t>
  </si>
  <si>
    <t>Coahuila de Zaragoza</t>
  </si>
  <si>
    <t>Jalisco</t>
  </si>
  <si>
    <t>Seguro Catastrófico FONDEN 2019-2020</t>
  </si>
  <si>
    <t>Campeche</t>
  </si>
  <si>
    <t>Quintana Roo</t>
  </si>
  <si>
    <t>Tamaulipas</t>
  </si>
  <si>
    <t>Nuevo León</t>
  </si>
  <si>
    <t>EGIR</t>
  </si>
  <si>
    <t>Equipo Especializado</t>
  </si>
  <si>
    <t>Forestal y de Viveros</t>
  </si>
  <si>
    <t>Monumentos Arqueológicos, Artísticos e Históricos</t>
  </si>
  <si>
    <t>Cuarto Trimestre de 2019</t>
  </si>
  <si>
    <t>GASTO FEDERAL AUTORIZADO CON CARGO AL RAMO 23 Y FIDEICOMISO FONDEN POR ENTIDAD FEDERATIVA
ENERO-DICIEMBRE DE 2019</t>
  </si>
  <si>
    <t>GASTO FEDERAL AUTORIZADO CON CARGO AL RAMO 23 Y FIDEICOMISO FONDEN POR SECTOR
ENERO-DICIEMBRE DE 2019</t>
  </si>
  <si>
    <t>ANEXO VII. FONDO DE DESASTRES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</si>
</sst>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"/>
    <numFmt numFmtId="165" formatCode="#,##0.0_ ;\-#,##0.0\ "/>
    <numFmt numFmtId="166" formatCode="_-#,##0.0,,_-;\-#,##0.0,,_-;_-&quot;-&quot;_-;_-@_-"/>
    <numFmt numFmtId="167" formatCode="_-* #,##0.0_-;\-* #,##0.0_-;_-* &quot;-&quot;??_-;_-@_-"/>
    <numFmt numFmtId="168" formatCode="_-* #,##0.0000_-;\-* #,##0.00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Montserrat"/>
    </font>
    <font>
      <sz val="10"/>
      <name val="Montserrat"/>
    </font>
    <font>
      <b/>
      <sz val="10"/>
      <color theme="0"/>
      <name val="Montserrat"/>
    </font>
    <font>
      <vertAlign val="superscript"/>
      <sz val="9"/>
      <color theme="0"/>
      <name val="Montserrat"/>
    </font>
    <font>
      <sz val="10"/>
      <color theme="0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8"/>
      <color theme="1"/>
      <name val="Montserrat"/>
    </font>
    <font>
      <vertAlign val="superscript"/>
      <sz val="8"/>
      <color theme="1"/>
      <name val="Montserrat"/>
    </font>
    <font>
      <sz val="9"/>
      <color theme="1"/>
      <name val="Soberana Sans"/>
      <family val="3"/>
    </font>
    <font>
      <b/>
      <sz val="11"/>
      <name val="Montserrat"/>
    </font>
    <font>
      <b/>
      <sz val="11"/>
      <color theme="0"/>
      <name val="Montserrat"/>
    </font>
    <font>
      <b/>
      <sz val="10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4C19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46">
    <xf numFmtId="0" fontId="0" fillId="0" borderId="0" xfId="0"/>
    <xf numFmtId="0" fontId="5" fillId="3" borderId="0" xfId="2" applyFont="1" applyFill="1" applyAlignment="1">
      <alignment horizontal="center" vertical="center" wrapText="1"/>
    </xf>
    <xf numFmtId="0" fontId="7" fillId="4" borderId="1" xfId="3" applyFont="1" applyFill="1" applyBorder="1" applyAlignment="1">
      <alignment horizontal="center" vertical="center"/>
    </xf>
    <xf numFmtId="0" fontId="8" fillId="5" borderId="0" xfId="0" applyFont="1" applyFill="1" applyAlignment="1">
      <alignment vertical="center" wrapText="1"/>
    </xf>
    <xf numFmtId="164" fontId="8" fillId="5" borderId="0" xfId="0" applyNumberFormat="1" applyFont="1" applyFill="1" applyAlignment="1">
      <alignment horizontal="right" vertical="center" wrapText="1"/>
    </xf>
    <xf numFmtId="0" fontId="9" fillId="5" borderId="0" xfId="0" applyFont="1" applyFill="1" applyAlignment="1">
      <alignment vertical="center"/>
    </xf>
    <xf numFmtId="164" fontId="9" fillId="5" borderId="0" xfId="0" applyNumberFormat="1" applyFont="1" applyFill="1" applyAlignment="1">
      <alignment horizontal="right" vertical="center"/>
    </xf>
    <xf numFmtId="165" fontId="9" fillId="5" borderId="0" xfId="1" applyNumberFormat="1" applyFont="1" applyFill="1" applyAlignment="1">
      <alignment horizontal="right" vertical="center" wrapText="1"/>
    </xf>
    <xf numFmtId="0" fontId="9" fillId="5" borderId="0" xfId="0" applyFont="1" applyFill="1" applyBorder="1" applyAlignment="1">
      <alignment vertical="center" wrapText="1"/>
    </xf>
    <xf numFmtId="164" fontId="9" fillId="5" borderId="0" xfId="0" applyNumberFormat="1" applyFont="1" applyFill="1" applyAlignment="1">
      <alignment horizontal="right" vertical="center" wrapText="1"/>
    </xf>
    <xf numFmtId="0" fontId="9" fillId="5" borderId="0" xfId="0" applyFont="1" applyFill="1" applyAlignment="1">
      <alignment vertical="center" wrapText="1"/>
    </xf>
    <xf numFmtId="164" fontId="0" fillId="0" borderId="0" xfId="0" applyNumberFormat="1"/>
    <xf numFmtId="0" fontId="12" fillId="0" borderId="0" xfId="0" applyFont="1"/>
    <xf numFmtId="164" fontId="8" fillId="5" borderId="0" xfId="0" applyNumberFormat="1" applyFont="1" applyFill="1" applyAlignment="1">
      <alignment horizontal="right" vertical="center"/>
    </xf>
    <xf numFmtId="0" fontId="15" fillId="6" borderId="1" xfId="3" applyFont="1" applyFill="1" applyBorder="1" applyAlignment="1">
      <alignment vertical="top" wrapText="1"/>
    </xf>
    <xf numFmtId="43" fontId="0" fillId="0" borderId="0" xfId="1" applyFont="1"/>
    <xf numFmtId="0" fontId="8" fillId="5" borderId="0" xfId="0" applyFont="1" applyFill="1" applyBorder="1" applyAlignment="1">
      <alignment vertical="center" wrapText="1"/>
    </xf>
    <xf numFmtId="0" fontId="12" fillId="0" borderId="0" xfId="0" applyFont="1" applyAlignment="1">
      <alignment horizontal="left" indent="1"/>
    </xf>
    <xf numFmtId="166" fontId="12" fillId="0" borderId="0" xfId="0" applyNumberFormat="1" applyFont="1"/>
    <xf numFmtId="165" fontId="8" fillId="5" borderId="0" xfId="1" applyNumberFormat="1" applyFont="1" applyFill="1" applyAlignment="1">
      <alignment horizontal="right" vertical="center" wrapText="1"/>
    </xf>
    <xf numFmtId="167" fontId="0" fillId="0" borderId="0" xfId="1" applyNumberFormat="1" applyFont="1"/>
    <xf numFmtId="43" fontId="0" fillId="0" borderId="0" xfId="0" applyNumberFormat="1"/>
    <xf numFmtId="43" fontId="0" fillId="0" borderId="0" xfId="1" applyNumberFormat="1" applyFont="1"/>
    <xf numFmtId="167" fontId="12" fillId="0" borderId="0" xfId="1" applyNumberFormat="1" applyFont="1"/>
    <xf numFmtId="167" fontId="0" fillId="0" borderId="0" xfId="0" applyNumberFormat="1"/>
    <xf numFmtId="168" fontId="0" fillId="0" borderId="0" xfId="1" applyNumberFormat="1" applyFont="1"/>
    <xf numFmtId="164" fontId="15" fillId="6" borderId="1" xfId="3" applyNumberFormat="1" applyFont="1" applyFill="1" applyBorder="1" applyAlignment="1">
      <alignment horizontal="right" vertical="center" wrapText="1"/>
    </xf>
    <xf numFmtId="164" fontId="15" fillId="6" borderId="1" xfId="3" applyNumberFormat="1" applyFont="1" applyFill="1" applyBorder="1" applyAlignment="1">
      <alignment horizontal="right" vertical="top" wrapText="1"/>
    </xf>
    <xf numFmtId="0" fontId="15" fillId="6" borderId="1" xfId="3" applyFont="1" applyFill="1" applyBorder="1" applyAlignment="1">
      <alignment horizontal="right" vertical="top" wrapText="1"/>
    </xf>
    <xf numFmtId="0" fontId="0" fillId="0" borderId="0" xfId="0" applyFill="1"/>
    <xf numFmtId="167" fontId="0" fillId="0" borderId="0" xfId="1" applyNumberFormat="1" applyFont="1" applyFill="1"/>
    <xf numFmtId="43" fontId="0" fillId="0" borderId="0" xfId="0" applyNumberFormat="1" applyFill="1"/>
    <xf numFmtId="43" fontId="0" fillId="0" borderId="0" xfId="1" applyFont="1" applyFill="1"/>
    <xf numFmtId="164" fontId="0" fillId="0" borderId="0" xfId="0" applyNumberFormat="1" applyFill="1"/>
    <xf numFmtId="0" fontId="13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2" borderId="2" xfId="3" applyFont="1" applyFill="1" applyBorder="1" applyAlignment="1">
      <alignment horizontal="center"/>
    </xf>
    <xf numFmtId="0" fontId="5" fillId="3" borderId="0" xfId="2" applyFont="1" applyFill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14" fillId="3" borderId="0" xfId="2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</cellXfs>
  <cellStyles count="4">
    <cellStyle name="Millares" xfId="1" builtinId="3"/>
    <cellStyle name="Normal" xfId="0" builtinId="0"/>
    <cellStyle name="Normal 2 2 3" xfId="3"/>
    <cellStyle name="Normal 3 2" xfId="2"/>
  </cellStyles>
  <dxfs count="0"/>
  <tableStyles count="0" defaultTableStyle="TableStyleMedium2" defaultPivotStyle="PivotStyleLight16"/>
  <colors>
    <mruColors>
      <color rgb="FFD4C19C"/>
      <color rgb="FFB38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zoomScaleNormal="100" workbookViewId="0">
      <selection activeCell="E10" sqref="E10"/>
    </sheetView>
  </sheetViews>
  <sheetFormatPr baseColWidth="10" defaultRowHeight="15" x14ac:dyDescent="0.25"/>
  <cols>
    <col min="1" max="1" width="37.28515625" bestFit="1" customWidth="1"/>
    <col min="2" max="2" width="9" customWidth="1"/>
    <col min="3" max="3" width="15.140625" customWidth="1"/>
    <col min="4" max="4" width="24.28515625" customWidth="1"/>
    <col min="5" max="5" width="11.42578125" customWidth="1"/>
    <col min="6" max="7" width="11.85546875" bestFit="1" customWidth="1"/>
  </cols>
  <sheetData>
    <row r="1" spans="1:7" ht="58.5" customHeight="1" x14ac:dyDescent="0.25">
      <c r="A1" s="42" t="s">
        <v>0</v>
      </c>
      <c r="B1" s="42"/>
      <c r="C1" s="34" t="s">
        <v>56</v>
      </c>
      <c r="D1" s="34"/>
    </row>
    <row r="2" spans="1:7" ht="15.75" customHeight="1" x14ac:dyDescent="0.25">
      <c r="A2" s="35" t="s">
        <v>59</v>
      </c>
      <c r="B2" s="35"/>
      <c r="C2" s="35"/>
      <c r="D2" s="35"/>
    </row>
    <row r="3" spans="1:7" ht="47.25" customHeight="1" x14ac:dyDescent="0.25">
      <c r="A3" s="35" t="s">
        <v>57</v>
      </c>
      <c r="B3" s="35"/>
      <c r="C3" s="35"/>
      <c r="D3" s="35"/>
    </row>
    <row r="4" spans="1:7" ht="18.75" customHeight="1" thickBot="1" x14ac:dyDescent="0.3">
      <c r="A4" s="41" t="s">
        <v>1</v>
      </c>
      <c r="B4" s="41"/>
      <c r="C4" s="41"/>
      <c r="D4" s="41"/>
    </row>
    <row r="5" spans="1:7" ht="6" customHeight="1" x14ac:dyDescent="0.3">
      <c r="A5" s="39"/>
      <c r="B5" s="39"/>
      <c r="C5" s="39"/>
      <c r="D5" s="39"/>
    </row>
    <row r="6" spans="1:7" ht="18" customHeight="1" x14ac:dyDescent="0.25">
      <c r="A6" s="40" t="s">
        <v>2</v>
      </c>
      <c r="B6" s="40" t="s">
        <v>3</v>
      </c>
      <c r="C6" s="40" t="s">
        <v>4</v>
      </c>
      <c r="D6" s="40"/>
    </row>
    <row r="7" spans="1:7" ht="30.75" x14ac:dyDescent="0.25">
      <c r="A7" s="40"/>
      <c r="B7" s="40"/>
      <c r="C7" s="1" t="s">
        <v>5</v>
      </c>
      <c r="D7" s="1" t="s">
        <v>6</v>
      </c>
    </row>
    <row r="8" spans="1:7" ht="3" customHeight="1" thickBot="1" x14ac:dyDescent="0.3">
      <c r="A8" s="2"/>
      <c r="B8" s="2"/>
      <c r="C8" s="2"/>
      <c r="D8" s="2"/>
    </row>
    <row r="9" spans="1:7" ht="3" customHeight="1" thickBot="1" x14ac:dyDescent="0.3">
      <c r="A9" s="2"/>
      <c r="B9" s="2"/>
      <c r="C9" s="2"/>
      <c r="D9" s="2"/>
    </row>
    <row r="10" spans="1:7" x14ac:dyDescent="0.25">
      <c r="A10" s="3" t="s">
        <v>7</v>
      </c>
      <c r="B10" s="4">
        <f>SUM(B11:B41)</f>
        <v>5130.033547</v>
      </c>
      <c r="C10" s="4">
        <f>SUM(C11:C41)</f>
        <v>14675.527443337996</v>
      </c>
      <c r="D10" s="4">
        <f>SUM(D11:D41)</f>
        <v>100.00000000000003</v>
      </c>
      <c r="E10" s="33"/>
    </row>
    <row r="11" spans="1:7" ht="15" customHeight="1" x14ac:dyDescent="0.25">
      <c r="A11" s="5" t="s">
        <v>8</v>
      </c>
      <c r="B11" s="4"/>
      <c r="C11" s="6">
        <v>147.36639350000002</v>
      </c>
      <c r="D11" s="7">
        <f t="shared" ref="D11:D35" si="0">+(C11/$C$10)*100</f>
        <v>1.0041642051297957</v>
      </c>
      <c r="E11" s="30"/>
      <c r="F11" s="15"/>
      <c r="G11" s="11"/>
    </row>
    <row r="12" spans="1:7" ht="15" customHeight="1" x14ac:dyDescent="0.25">
      <c r="A12" s="5" t="s">
        <v>9</v>
      </c>
      <c r="B12" s="4"/>
      <c r="C12" s="6">
        <v>416.52253844000006</v>
      </c>
      <c r="D12" s="7">
        <f t="shared" si="0"/>
        <v>2.8382117102651856</v>
      </c>
      <c r="E12" s="30"/>
      <c r="F12" s="15"/>
      <c r="G12" s="11"/>
    </row>
    <row r="13" spans="1:7" ht="15" customHeight="1" x14ac:dyDescent="0.25">
      <c r="A13" s="5" t="s">
        <v>48</v>
      </c>
      <c r="B13" s="4"/>
      <c r="C13" s="6">
        <v>20.225117999999998</v>
      </c>
      <c r="D13" s="7">
        <f t="shared" si="0"/>
        <v>0.13781527156750512</v>
      </c>
      <c r="E13" s="30"/>
      <c r="F13" s="15"/>
      <c r="G13" s="11"/>
    </row>
    <row r="14" spans="1:7" x14ac:dyDescent="0.25">
      <c r="A14" s="5" t="s">
        <v>10</v>
      </c>
      <c r="B14" s="4"/>
      <c r="C14" s="6">
        <v>1238.15302402</v>
      </c>
      <c r="D14" s="7">
        <f t="shared" si="0"/>
        <v>8.436855362101916</v>
      </c>
      <c r="E14" s="30"/>
      <c r="F14" s="15"/>
      <c r="G14" s="11"/>
    </row>
    <row r="15" spans="1:7" x14ac:dyDescent="0.25">
      <c r="A15" s="5" t="s">
        <v>11</v>
      </c>
      <c r="B15" s="4"/>
      <c r="C15" s="6">
        <v>73.54988711</v>
      </c>
      <c r="D15" s="7">
        <f t="shared" si="0"/>
        <v>0.50117372199380961</v>
      </c>
      <c r="E15" s="30"/>
      <c r="F15" s="15"/>
      <c r="G15" s="11"/>
    </row>
    <row r="16" spans="1:7" x14ac:dyDescent="0.25">
      <c r="A16" s="5" t="s">
        <v>12</v>
      </c>
      <c r="B16" s="4"/>
      <c r="C16" s="6">
        <v>113.712524</v>
      </c>
      <c r="D16" s="7">
        <f t="shared" si="0"/>
        <v>0.77484454605834407</v>
      </c>
      <c r="E16" s="30"/>
      <c r="F16" s="15"/>
      <c r="G16" s="11"/>
    </row>
    <row r="17" spans="1:7" x14ac:dyDescent="0.25">
      <c r="A17" s="5" t="s">
        <v>45</v>
      </c>
      <c r="B17" s="4"/>
      <c r="C17" s="6">
        <v>64.08279288</v>
      </c>
      <c r="D17" s="7">
        <f t="shared" si="0"/>
        <v>0.43666432520004994</v>
      </c>
      <c r="E17" s="30"/>
      <c r="F17" s="15"/>
      <c r="G17" s="11"/>
    </row>
    <row r="18" spans="1:7" x14ac:dyDescent="0.25">
      <c r="A18" s="5" t="s">
        <v>13</v>
      </c>
      <c r="B18" s="4"/>
      <c r="C18" s="6">
        <v>37.141998100000002</v>
      </c>
      <c r="D18" s="7">
        <f t="shared" si="0"/>
        <v>0.25308799457739922</v>
      </c>
      <c r="E18" s="30"/>
      <c r="F18" s="15"/>
      <c r="G18" s="11"/>
    </row>
    <row r="19" spans="1:7" x14ac:dyDescent="0.25">
      <c r="A19" s="5" t="s">
        <v>14</v>
      </c>
      <c r="B19" s="4"/>
      <c r="C19" s="6">
        <v>209.00549261999996</v>
      </c>
      <c r="D19" s="7">
        <f t="shared" si="0"/>
        <v>1.4241770418607931</v>
      </c>
      <c r="E19" s="30"/>
      <c r="F19" s="15"/>
      <c r="G19" s="11"/>
    </row>
    <row r="20" spans="1:7" x14ac:dyDescent="0.25">
      <c r="A20" s="5" t="s">
        <v>15</v>
      </c>
      <c r="B20" s="4"/>
      <c r="C20" s="6">
        <v>750.20406400000002</v>
      </c>
      <c r="D20" s="7">
        <f t="shared" si="0"/>
        <v>5.111939362292274</v>
      </c>
      <c r="E20" s="30"/>
      <c r="F20" s="15"/>
      <c r="G20" s="11"/>
    </row>
    <row r="21" spans="1:7" x14ac:dyDescent="0.25">
      <c r="A21" s="5" t="s">
        <v>16</v>
      </c>
      <c r="B21" s="4"/>
      <c r="C21" s="6">
        <v>16.927689999999998</v>
      </c>
      <c r="D21" s="7">
        <f t="shared" si="0"/>
        <v>0.11534638237267839</v>
      </c>
      <c r="E21" s="30"/>
      <c r="F21" s="15"/>
      <c r="G21" s="11"/>
    </row>
    <row r="22" spans="1:7" x14ac:dyDescent="0.25">
      <c r="A22" s="5" t="s">
        <v>17</v>
      </c>
      <c r="B22" s="4"/>
      <c r="C22" s="6">
        <v>1550.11979602</v>
      </c>
      <c r="D22" s="7">
        <f t="shared" si="0"/>
        <v>10.56261726881702</v>
      </c>
      <c r="E22" s="30"/>
      <c r="F22" s="15"/>
      <c r="G22" s="11"/>
    </row>
    <row r="23" spans="1:7" x14ac:dyDescent="0.25">
      <c r="A23" s="5" t="s">
        <v>46</v>
      </c>
      <c r="B23" s="4"/>
      <c r="C23" s="6">
        <v>258.34581099999997</v>
      </c>
      <c r="D23" s="7">
        <f t="shared" si="0"/>
        <v>1.7603851854556472</v>
      </c>
      <c r="E23" s="30"/>
      <c r="F23" s="15"/>
      <c r="G23" s="11"/>
    </row>
    <row r="24" spans="1:7" x14ac:dyDescent="0.25">
      <c r="A24" s="5" t="s">
        <v>18</v>
      </c>
      <c r="B24" s="4"/>
      <c r="C24" s="6">
        <v>154.64803800000001</v>
      </c>
      <c r="D24" s="7">
        <f t="shared" si="0"/>
        <v>1.0537818050975947</v>
      </c>
      <c r="E24" s="30"/>
      <c r="F24" s="15"/>
      <c r="G24" s="11"/>
    </row>
    <row r="25" spans="1:7" x14ac:dyDescent="0.25">
      <c r="A25" s="5" t="s">
        <v>19</v>
      </c>
      <c r="B25" s="4"/>
      <c r="C25" s="6">
        <v>1046.5167134000001</v>
      </c>
      <c r="D25" s="7">
        <f t="shared" si="0"/>
        <v>7.1310330578617105</v>
      </c>
      <c r="E25" s="30"/>
      <c r="F25" s="15"/>
      <c r="G25" s="11"/>
    </row>
    <row r="26" spans="1:7" x14ac:dyDescent="0.25">
      <c r="A26" s="5" t="s">
        <v>20</v>
      </c>
      <c r="B26" s="4"/>
      <c r="C26" s="6">
        <v>533.48666699</v>
      </c>
      <c r="D26" s="7">
        <f t="shared" si="0"/>
        <v>3.6352129015450005</v>
      </c>
      <c r="E26" s="30"/>
      <c r="F26" s="15"/>
      <c r="G26" s="11"/>
    </row>
    <row r="27" spans="1:7" x14ac:dyDescent="0.25">
      <c r="A27" s="5" t="s">
        <v>51</v>
      </c>
      <c r="B27" s="4"/>
      <c r="C27" s="6">
        <v>41.692835880000004</v>
      </c>
      <c r="D27" s="7">
        <f t="shared" si="0"/>
        <v>0.2840976996634394</v>
      </c>
      <c r="E27" s="30"/>
      <c r="F27" s="15"/>
      <c r="G27" s="11"/>
    </row>
    <row r="28" spans="1:7" x14ac:dyDescent="0.25">
      <c r="A28" s="5" t="s">
        <v>21</v>
      </c>
      <c r="B28" s="4"/>
      <c r="C28" s="6">
        <v>2088.0836923379998</v>
      </c>
      <c r="D28" s="7">
        <f t="shared" si="0"/>
        <v>14.22833830266109</v>
      </c>
      <c r="E28" s="30"/>
      <c r="F28" s="15"/>
      <c r="G28" s="11"/>
    </row>
    <row r="29" spans="1:7" x14ac:dyDescent="0.25">
      <c r="A29" s="5" t="s">
        <v>22</v>
      </c>
      <c r="B29" s="4"/>
      <c r="C29" s="6">
        <v>274.37196080000001</v>
      </c>
      <c r="D29" s="7">
        <f t="shared" si="0"/>
        <v>1.8695884141769097</v>
      </c>
      <c r="E29" s="30"/>
      <c r="F29" s="15"/>
      <c r="G29" s="11"/>
    </row>
    <row r="30" spans="1:7" x14ac:dyDescent="0.25">
      <c r="A30" s="5" t="s">
        <v>49</v>
      </c>
      <c r="B30" s="4"/>
      <c r="C30" s="6">
        <v>562.29423133</v>
      </c>
      <c r="D30" s="7">
        <f t="shared" si="0"/>
        <v>3.831509521555597</v>
      </c>
      <c r="E30" s="30"/>
      <c r="F30" s="15"/>
      <c r="G30" s="11"/>
    </row>
    <row r="31" spans="1:7" x14ac:dyDescent="0.25">
      <c r="A31" s="5" t="s">
        <v>23</v>
      </c>
      <c r="B31" s="4"/>
      <c r="C31" s="6">
        <v>466.23557</v>
      </c>
      <c r="D31" s="7">
        <f t="shared" si="0"/>
        <v>3.176959545748042</v>
      </c>
      <c r="E31" s="30"/>
      <c r="F31" s="15"/>
      <c r="G31" s="11"/>
    </row>
    <row r="32" spans="1:7" x14ac:dyDescent="0.25">
      <c r="A32" s="5" t="s">
        <v>24</v>
      </c>
      <c r="B32" s="4"/>
      <c r="C32" s="6">
        <v>307.33275000000003</v>
      </c>
      <c r="D32" s="7">
        <f t="shared" si="0"/>
        <v>2.0941853789351517</v>
      </c>
      <c r="E32" s="30"/>
      <c r="F32" s="15"/>
      <c r="G32" s="11"/>
    </row>
    <row r="33" spans="1:7" x14ac:dyDescent="0.25">
      <c r="A33" s="8" t="s">
        <v>25</v>
      </c>
      <c r="B33" s="4"/>
      <c r="C33" s="6">
        <v>123.71071653</v>
      </c>
      <c r="D33" s="7">
        <f t="shared" ref="D33:D40" si="1">+(C33/$C$10)*100</f>
        <v>0.84297288126539449</v>
      </c>
      <c r="E33" s="30"/>
      <c r="F33" s="15"/>
      <c r="G33" s="11"/>
    </row>
    <row r="34" spans="1:7" x14ac:dyDescent="0.25">
      <c r="A34" s="8" t="s">
        <v>50</v>
      </c>
      <c r="B34" s="4"/>
      <c r="C34" s="6">
        <v>36.6220055</v>
      </c>
      <c r="D34" s="7">
        <f t="shared" si="0"/>
        <v>0.24954473112736184</v>
      </c>
      <c r="E34" s="30"/>
      <c r="F34" s="15"/>
      <c r="G34" s="11"/>
    </row>
    <row r="35" spans="1:7" x14ac:dyDescent="0.25">
      <c r="A35" s="8" t="s">
        <v>26</v>
      </c>
      <c r="B35" s="9"/>
      <c r="C35" s="6">
        <v>2223.4774692000001</v>
      </c>
      <c r="D35" s="7">
        <f t="shared" si="0"/>
        <v>15.150920318092927</v>
      </c>
      <c r="E35" s="30"/>
      <c r="F35" s="15"/>
      <c r="G35" s="11"/>
    </row>
    <row r="36" spans="1:7" x14ac:dyDescent="0.25">
      <c r="A36" s="16" t="s">
        <v>43</v>
      </c>
      <c r="B36" s="9"/>
      <c r="C36" s="13">
        <v>0.15312000000000001</v>
      </c>
      <c r="D36" s="19">
        <f t="shared" si="1"/>
        <v>1.043369654625322E-3</v>
      </c>
      <c r="E36" s="30"/>
      <c r="F36" s="15"/>
      <c r="G36" s="11"/>
    </row>
    <row r="37" spans="1:7" x14ac:dyDescent="0.25">
      <c r="A37" s="16" t="s">
        <v>52</v>
      </c>
      <c r="B37" s="9"/>
      <c r="C37" s="13">
        <v>19.46828</v>
      </c>
      <c r="D37" s="19">
        <f t="shared" si="1"/>
        <v>0.13265812813315742</v>
      </c>
      <c r="E37" s="30"/>
      <c r="F37" s="15"/>
      <c r="G37" s="11"/>
    </row>
    <row r="38" spans="1:7" x14ac:dyDescent="0.25">
      <c r="A38" s="16" t="s">
        <v>44</v>
      </c>
      <c r="B38" s="9"/>
      <c r="C38" s="13">
        <v>741.93014368000001</v>
      </c>
      <c r="D38" s="19">
        <f t="shared" si="1"/>
        <v>5.0555603302476309</v>
      </c>
      <c r="E38" s="30"/>
      <c r="F38" s="15"/>
      <c r="G38" s="11"/>
    </row>
    <row r="39" spans="1:7" x14ac:dyDescent="0.25">
      <c r="A39" s="16" t="s">
        <v>53</v>
      </c>
      <c r="B39" s="9"/>
      <c r="C39" s="13">
        <v>72.646119999999996</v>
      </c>
      <c r="D39" s="19">
        <f t="shared" si="1"/>
        <v>0.49501539403258682</v>
      </c>
      <c r="E39" s="30"/>
      <c r="F39" s="15"/>
      <c r="G39" s="11"/>
    </row>
    <row r="40" spans="1:7" x14ac:dyDescent="0.25">
      <c r="A40" s="16" t="s">
        <v>47</v>
      </c>
      <c r="B40" s="9"/>
      <c r="C40" s="13">
        <v>1087.5</v>
      </c>
      <c r="D40" s="19">
        <f t="shared" si="1"/>
        <v>7.410295842509389</v>
      </c>
      <c r="E40" s="30"/>
      <c r="F40" s="15"/>
      <c r="G40" s="11"/>
    </row>
    <row r="41" spans="1:7" ht="15.75" thickBot="1" x14ac:dyDescent="0.3">
      <c r="A41" s="16" t="s">
        <v>27</v>
      </c>
      <c r="B41" s="26">
        <f>5130033547/1000000</f>
        <v>5130.033547</v>
      </c>
      <c r="C41" s="6"/>
      <c r="D41" s="7"/>
      <c r="E41" s="31"/>
      <c r="F41" s="21"/>
    </row>
    <row r="42" spans="1:7" ht="15" customHeight="1" x14ac:dyDescent="0.25">
      <c r="A42" s="36" t="s">
        <v>28</v>
      </c>
      <c r="B42" s="36"/>
      <c r="C42" s="36"/>
      <c r="D42" s="36"/>
      <c r="E42" s="32"/>
    </row>
    <row r="43" spans="1:7" ht="15" customHeight="1" x14ac:dyDescent="0.25">
      <c r="A43" s="37" t="s">
        <v>29</v>
      </c>
      <c r="B43" s="37"/>
      <c r="C43" s="37"/>
      <c r="D43" s="37"/>
      <c r="E43" s="29"/>
    </row>
    <row r="44" spans="1:7" ht="15" customHeight="1" x14ac:dyDescent="0.25">
      <c r="A44" s="38" t="s">
        <v>30</v>
      </c>
      <c r="B44" s="38"/>
      <c r="C44" s="38"/>
      <c r="D44" s="38"/>
    </row>
  </sheetData>
  <mergeCells count="12">
    <mergeCell ref="C1:D1"/>
    <mergeCell ref="A2:D2"/>
    <mergeCell ref="A42:D42"/>
    <mergeCell ref="A43:D43"/>
    <mergeCell ref="A44:D44"/>
    <mergeCell ref="A5:D5"/>
    <mergeCell ref="A6:A7"/>
    <mergeCell ref="B6:B7"/>
    <mergeCell ref="C6:D6"/>
    <mergeCell ref="A3:D3"/>
    <mergeCell ref="A4:D4"/>
    <mergeCell ref="A1:B1"/>
  </mergeCells>
  <pageMargins left="0.70866141732283472" right="0.70866141732283472" top="0.74803149606299213" bottom="0.74803149606299213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7" workbookViewId="0">
      <selection activeCell="E7" sqref="E7"/>
    </sheetView>
  </sheetViews>
  <sheetFormatPr baseColWidth="10" defaultRowHeight="15" x14ac:dyDescent="0.25"/>
  <cols>
    <col min="1" max="1" width="46.140625" bestFit="1" customWidth="1"/>
    <col min="2" max="2" width="9" bestFit="1" customWidth="1"/>
    <col min="3" max="3" width="15.140625" customWidth="1"/>
    <col min="4" max="4" width="14" customWidth="1"/>
    <col min="5" max="5" width="12.5703125" customWidth="1"/>
    <col min="6" max="6" width="12.5703125" bestFit="1" customWidth="1"/>
    <col min="7" max="7" width="11.42578125" customWidth="1"/>
    <col min="8" max="8" width="11.85546875" bestFit="1" customWidth="1"/>
  </cols>
  <sheetData>
    <row r="1" spans="1:11" ht="58.5" customHeight="1" x14ac:dyDescent="0.25">
      <c r="A1" s="42" t="s">
        <v>0</v>
      </c>
      <c r="B1" s="42"/>
      <c r="C1" s="34" t="s">
        <v>56</v>
      </c>
      <c r="D1" s="34"/>
    </row>
    <row r="2" spans="1:11" ht="15.75" customHeight="1" x14ac:dyDescent="0.25">
      <c r="A2" s="35" t="s">
        <v>59</v>
      </c>
      <c r="B2" s="35"/>
      <c r="C2" s="35"/>
      <c r="D2" s="35"/>
    </row>
    <row r="3" spans="1:11" ht="47.25" customHeight="1" x14ac:dyDescent="0.25">
      <c r="A3" s="35" t="s">
        <v>58</v>
      </c>
      <c r="B3" s="35"/>
      <c r="C3" s="35"/>
      <c r="D3" s="35"/>
    </row>
    <row r="4" spans="1:11" ht="15.75" thickBot="1" x14ac:dyDescent="0.3">
      <c r="A4" s="41" t="s">
        <v>1</v>
      </c>
      <c r="B4" s="41"/>
      <c r="C4" s="41"/>
      <c r="D4" s="41"/>
    </row>
    <row r="5" spans="1:11" ht="6" customHeight="1" x14ac:dyDescent="0.3">
      <c r="A5" s="39"/>
      <c r="B5" s="39"/>
      <c r="C5" s="39"/>
      <c r="D5" s="39"/>
    </row>
    <row r="6" spans="1:11" ht="18" customHeight="1" x14ac:dyDescent="0.25">
      <c r="A6" s="40" t="s">
        <v>2</v>
      </c>
      <c r="B6" s="40" t="s">
        <v>3</v>
      </c>
      <c r="C6" s="40" t="s">
        <v>4</v>
      </c>
      <c r="D6" s="40"/>
    </row>
    <row r="7" spans="1:11" ht="30.75" x14ac:dyDescent="0.25">
      <c r="A7" s="40"/>
      <c r="B7" s="40"/>
      <c r="C7" s="1" t="s">
        <v>5</v>
      </c>
      <c r="D7" s="1" t="s">
        <v>6</v>
      </c>
    </row>
    <row r="8" spans="1:11" ht="3" customHeight="1" thickBot="1" x14ac:dyDescent="0.3">
      <c r="A8" s="2"/>
      <c r="B8" s="2"/>
      <c r="C8" s="2"/>
      <c r="D8" s="2"/>
    </row>
    <row r="9" spans="1:11" ht="3" customHeight="1" thickBot="1" x14ac:dyDescent="0.3">
      <c r="A9" s="2"/>
      <c r="B9" s="2"/>
      <c r="C9" s="2"/>
      <c r="D9" s="2"/>
    </row>
    <row r="10" spans="1:11" ht="15" customHeight="1" x14ac:dyDescent="0.25">
      <c r="A10" s="3" t="s">
        <v>7</v>
      </c>
      <c r="B10" s="4">
        <f>SUM(B11:B30)</f>
        <v>5130.033547</v>
      </c>
      <c r="C10" s="4">
        <f>SUM(C11+C25+C26+C27+C28+C29)</f>
        <v>14675.527443337998</v>
      </c>
      <c r="D10" s="4">
        <f>+D11+D25+D26+D27+D28+D29</f>
        <v>100.00000000000001</v>
      </c>
    </row>
    <row r="11" spans="1:11" x14ac:dyDescent="0.25">
      <c r="A11" s="3" t="s">
        <v>31</v>
      </c>
      <c r="B11" s="4"/>
      <c r="C11" s="4">
        <f>SUM(C12:C24)</f>
        <v>12753.829779657999</v>
      </c>
      <c r="D11" s="4">
        <f>SUM(D12:D24)</f>
        <v>86.905426935422625</v>
      </c>
    </row>
    <row r="12" spans="1:11" x14ac:dyDescent="0.25">
      <c r="A12" s="10" t="s">
        <v>32</v>
      </c>
      <c r="B12" s="4"/>
      <c r="C12" s="9">
        <v>4615.3216930179997</v>
      </c>
      <c r="D12" s="9">
        <f>+(C12/$C$10)*100</f>
        <v>31.449102669990502</v>
      </c>
      <c r="F12" s="23"/>
      <c r="G12" s="22"/>
      <c r="J12" s="17"/>
      <c r="K12" s="18"/>
    </row>
    <row r="13" spans="1:11" x14ac:dyDescent="0.25">
      <c r="A13" s="10" t="s">
        <v>33</v>
      </c>
      <c r="B13" s="4"/>
      <c r="C13" s="9">
        <v>18.921907000000001</v>
      </c>
      <c r="D13" s="9">
        <f t="shared" ref="D13:D24" si="0">+(C13/$C$10)*100</f>
        <v>0.12893510691903384</v>
      </c>
      <c r="F13" s="20"/>
      <c r="G13" s="22"/>
    </row>
    <row r="14" spans="1:11" x14ac:dyDescent="0.25">
      <c r="A14" s="10" t="s">
        <v>34</v>
      </c>
      <c r="B14" s="4"/>
      <c r="C14" s="9">
        <v>2915.7839291599998</v>
      </c>
      <c r="D14" s="9">
        <f t="shared" si="0"/>
        <v>19.868341634859803</v>
      </c>
      <c r="F14" s="20"/>
      <c r="G14" s="22"/>
      <c r="I14" s="21"/>
      <c r="J14" s="17"/>
    </row>
    <row r="15" spans="1:11" x14ac:dyDescent="0.25">
      <c r="A15" s="10" t="s">
        <v>54</v>
      </c>
      <c r="B15" s="4"/>
      <c r="C15" s="9">
        <v>32.527712000000001</v>
      </c>
      <c r="D15" s="9">
        <f t="shared" si="0"/>
        <v>0.22164594850569447</v>
      </c>
      <c r="F15" s="20"/>
      <c r="G15" s="22"/>
      <c r="J15" s="17"/>
    </row>
    <row r="16" spans="1:11" x14ac:dyDescent="0.25">
      <c r="A16" s="10" t="s">
        <v>35</v>
      </c>
      <c r="B16" s="4"/>
      <c r="C16" s="9">
        <v>4041.9535557200002</v>
      </c>
      <c r="D16" s="9">
        <f t="shared" si="0"/>
        <v>27.542134831786626</v>
      </c>
      <c r="F16" s="20"/>
      <c r="G16" s="22"/>
    </row>
    <row r="17" spans="1:10" x14ac:dyDescent="0.25">
      <c r="A17" s="10" t="s">
        <v>42</v>
      </c>
      <c r="B17" s="4"/>
      <c r="C17" s="9">
        <v>0.10374425999999999</v>
      </c>
      <c r="D17" s="9">
        <f t="shared" si="0"/>
        <v>7.0692014580433376E-4</v>
      </c>
      <c r="F17" s="20"/>
      <c r="G17" s="22"/>
    </row>
    <row r="18" spans="1:10" x14ac:dyDescent="0.25">
      <c r="A18" s="10" t="s">
        <v>55</v>
      </c>
      <c r="B18" s="4"/>
      <c r="C18" s="9">
        <v>0.97919999999999996</v>
      </c>
      <c r="D18" s="9">
        <f t="shared" si="0"/>
        <v>6.6723325875725908E-3</v>
      </c>
      <c r="F18" s="20"/>
      <c r="G18" s="22"/>
    </row>
    <row r="19" spans="1:10" x14ac:dyDescent="0.25">
      <c r="A19" s="10" t="s">
        <v>36</v>
      </c>
      <c r="B19" s="4"/>
      <c r="C19" s="9">
        <v>683.86942999999997</v>
      </c>
      <c r="D19" s="9">
        <f t="shared" si="0"/>
        <v>4.6599308450098986</v>
      </c>
      <c r="F19" s="20"/>
      <c r="G19" s="22"/>
    </row>
    <row r="20" spans="1:10" x14ac:dyDescent="0.25">
      <c r="A20" s="10" t="s">
        <v>37</v>
      </c>
      <c r="B20" s="4"/>
      <c r="C20" s="9">
        <v>161.75975500000001</v>
      </c>
      <c r="D20" s="9">
        <f t="shared" si="0"/>
        <v>1.1022415080108849</v>
      </c>
      <c r="F20" s="20"/>
      <c r="G20" s="22"/>
    </row>
    <row r="21" spans="1:10" x14ac:dyDescent="0.25">
      <c r="A21" s="10" t="s">
        <v>38</v>
      </c>
      <c r="B21" s="4"/>
      <c r="C21" s="9">
        <v>48.922170000000001</v>
      </c>
      <c r="D21" s="9">
        <f t="shared" si="0"/>
        <v>0.33335885329428738</v>
      </c>
      <c r="F21" s="20"/>
      <c r="G21" s="22"/>
    </row>
    <row r="22" spans="1:10" x14ac:dyDescent="0.25">
      <c r="A22" s="10" t="s">
        <v>39</v>
      </c>
      <c r="B22" s="4"/>
      <c r="C22" s="9">
        <v>97.405479999999997</v>
      </c>
      <c r="D22" s="9">
        <f t="shared" si="0"/>
        <v>0.66372728596012076</v>
      </c>
      <c r="F22" s="20"/>
      <c r="G22" s="22"/>
    </row>
    <row r="23" spans="1:10" x14ac:dyDescent="0.25">
      <c r="A23" s="10" t="s">
        <v>40</v>
      </c>
      <c r="B23" s="4"/>
      <c r="C23" s="9">
        <v>54.556915499999995</v>
      </c>
      <c r="D23" s="9">
        <f t="shared" si="0"/>
        <v>0.37175437619290663</v>
      </c>
      <c r="F23" s="20"/>
      <c r="G23" s="22"/>
    </row>
    <row r="24" spans="1:10" x14ac:dyDescent="0.25">
      <c r="A24" s="10" t="s">
        <v>41</v>
      </c>
      <c r="B24" s="4"/>
      <c r="C24" s="9">
        <v>81.724288000000001</v>
      </c>
      <c r="D24" s="9">
        <f t="shared" si="0"/>
        <v>0.55687462215948491</v>
      </c>
      <c r="F24" s="20"/>
      <c r="G24" s="22"/>
    </row>
    <row r="25" spans="1:10" x14ac:dyDescent="0.25">
      <c r="A25" s="3" t="s">
        <v>43</v>
      </c>
      <c r="B25" s="4"/>
      <c r="C25" s="4">
        <v>0.15312000000000001</v>
      </c>
      <c r="D25" s="4">
        <f>+(C25/$C$10)*100</f>
        <v>1.0433696546253218E-3</v>
      </c>
      <c r="E25" s="15"/>
      <c r="F25" s="20"/>
      <c r="G25" s="22"/>
    </row>
    <row r="26" spans="1:10" x14ac:dyDescent="0.25">
      <c r="A26" s="16" t="s">
        <v>52</v>
      </c>
      <c r="B26" s="4"/>
      <c r="C26" s="13">
        <v>19.46828</v>
      </c>
      <c r="D26" s="4">
        <f t="shared" ref="D26:D29" si="1">+(C26/$C$10)*100</f>
        <v>0.13265812813315739</v>
      </c>
      <c r="F26" s="20"/>
      <c r="G26" s="22"/>
    </row>
    <row r="27" spans="1:10" x14ac:dyDescent="0.25">
      <c r="A27" s="16" t="s">
        <v>44</v>
      </c>
      <c r="B27" s="4"/>
      <c r="C27" s="13">
        <v>741.93014368000001</v>
      </c>
      <c r="D27" s="4">
        <f t="shared" si="1"/>
        <v>5.05556033024763</v>
      </c>
      <c r="F27" s="20"/>
      <c r="G27" s="22"/>
    </row>
    <row r="28" spans="1:10" x14ac:dyDescent="0.25">
      <c r="A28" s="16" t="s">
        <v>53</v>
      </c>
      <c r="B28" s="4"/>
      <c r="C28" s="13">
        <v>72.646119999999996</v>
      </c>
      <c r="D28" s="4">
        <f t="shared" si="1"/>
        <v>0.49501539403258671</v>
      </c>
      <c r="F28" s="20"/>
      <c r="G28" s="22"/>
    </row>
    <row r="29" spans="1:10" x14ac:dyDescent="0.25">
      <c r="A29" s="16" t="s">
        <v>47</v>
      </c>
      <c r="B29" s="4"/>
      <c r="C29" s="13">
        <v>1087.5</v>
      </c>
      <c r="D29" s="4">
        <f t="shared" si="1"/>
        <v>7.410295842509389</v>
      </c>
      <c r="E29" s="15"/>
      <c r="F29" s="20"/>
      <c r="G29" s="22"/>
    </row>
    <row r="30" spans="1:10" ht="15.75" thickBot="1" x14ac:dyDescent="0.3">
      <c r="A30" s="14" t="s">
        <v>27</v>
      </c>
      <c r="B30" s="27">
        <v>5130.033547</v>
      </c>
      <c r="C30" s="28"/>
      <c r="D30" s="28"/>
      <c r="F30" s="24"/>
      <c r="G30" s="22"/>
    </row>
    <row r="31" spans="1:10" x14ac:dyDescent="0.25">
      <c r="A31" s="43" t="s">
        <v>28</v>
      </c>
      <c r="B31" s="43"/>
      <c r="C31" s="43"/>
      <c r="D31" s="43"/>
      <c r="F31" s="22"/>
      <c r="H31" s="15"/>
      <c r="I31" s="15"/>
      <c r="J31" s="15"/>
    </row>
    <row r="32" spans="1:10" x14ac:dyDescent="0.25">
      <c r="A32" s="44" t="s">
        <v>29</v>
      </c>
      <c r="B32" s="44"/>
      <c r="C32" s="44"/>
      <c r="D32" s="44"/>
      <c r="E32" s="15"/>
      <c r="F32" s="15"/>
      <c r="G32" s="15"/>
      <c r="H32" s="15"/>
      <c r="I32" s="15"/>
      <c r="J32" s="15"/>
    </row>
    <row r="33" spans="1:10" ht="15" customHeight="1" x14ac:dyDescent="0.25">
      <c r="A33" s="45" t="s">
        <v>30</v>
      </c>
      <c r="B33" s="45"/>
      <c r="C33" s="45"/>
      <c r="D33" s="45"/>
      <c r="E33" s="15"/>
      <c r="F33" s="15"/>
      <c r="G33" s="15"/>
      <c r="H33" s="15"/>
      <c r="I33" s="15"/>
      <c r="J33" s="15"/>
    </row>
    <row r="34" spans="1:10" x14ac:dyDescent="0.25">
      <c r="A34" s="12"/>
      <c r="B34" s="12"/>
      <c r="C34" s="12"/>
      <c r="D34" s="12"/>
      <c r="E34" s="15"/>
      <c r="F34" s="25"/>
      <c r="G34" s="15"/>
      <c r="H34" s="15"/>
      <c r="I34" s="15"/>
      <c r="J34" s="15"/>
    </row>
    <row r="35" spans="1:10" x14ac:dyDescent="0.25">
      <c r="E35" s="15"/>
      <c r="F35" s="15"/>
      <c r="G35" s="15"/>
      <c r="H35" s="15"/>
      <c r="I35" s="15"/>
      <c r="J35" s="15"/>
    </row>
    <row r="36" spans="1:10" x14ac:dyDescent="0.25">
      <c r="E36" s="15"/>
      <c r="F36" s="15"/>
      <c r="G36" s="15"/>
      <c r="H36" s="15"/>
      <c r="I36" s="15"/>
      <c r="J36" s="15"/>
    </row>
    <row r="37" spans="1:10" x14ac:dyDescent="0.25">
      <c r="E37" s="15"/>
      <c r="F37" s="15"/>
      <c r="G37" s="15"/>
      <c r="H37" s="15"/>
      <c r="I37" s="15"/>
      <c r="J37" s="15"/>
    </row>
    <row r="38" spans="1:10" x14ac:dyDescent="0.25">
      <c r="E38" s="15"/>
      <c r="F38" s="15"/>
      <c r="G38" s="15"/>
      <c r="H38" s="15"/>
      <c r="I38" s="15"/>
      <c r="J38" s="15"/>
    </row>
    <row r="39" spans="1:10" x14ac:dyDescent="0.25">
      <c r="E39" s="15"/>
      <c r="F39" s="15"/>
      <c r="G39" s="15"/>
      <c r="H39" s="15"/>
      <c r="I39" s="15"/>
      <c r="J39" s="15"/>
    </row>
    <row r="40" spans="1:10" x14ac:dyDescent="0.25">
      <c r="E40" s="15"/>
      <c r="F40" s="15"/>
      <c r="G40" s="15"/>
      <c r="H40" s="15"/>
      <c r="I40" s="15"/>
      <c r="J40" s="15"/>
    </row>
    <row r="41" spans="1:10" x14ac:dyDescent="0.25">
      <c r="E41" s="15"/>
      <c r="F41" s="15"/>
      <c r="G41" s="15"/>
      <c r="H41" s="15"/>
      <c r="I41" s="15"/>
      <c r="J41" s="15"/>
    </row>
    <row r="42" spans="1:10" x14ac:dyDescent="0.25">
      <c r="E42" s="15"/>
      <c r="F42" s="15"/>
      <c r="G42" s="15"/>
      <c r="H42" s="15"/>
      <c r="I42" s="15"/>
      <c r="J42" s="15"/>
    </row>
  </sheetData>
  <mergeCells count="12">
    <mergeCell ref="A1:B1"/>
    <mergeCell ref="C1:D1"/>
    <mergeCell ref="A31:D31"/>
    <mergeCell ref="A32:D32"/>
    <mergeCell ref="A33:D33"/>
    <mergeCell ref="A2:D2"/>
    <mergeCell ref="A4:D4"/>
    <mergeCell ref="A5:D5"/>
    <mergeCell ref="A6:A7"/>
    <mergeCell ref="B6:B7"/>
    <mergeCell ref="C6:D6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Fonden_Ent. Fed</vt:lpstr>
      <vt:lpstr>Fonden_Rubro de Aten.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Fernando Antero Cabrera Delgado</cp:lastModifiedBy>
  <cp:lastPrinted>2019-02-25T20:06:35Z</cp:lastPrinted>
  <dcterms:created xsi:type="dcterms:W3CDTF">2019-01-15T02:00:33Z</dcterms:created>
  <dcterms:modified xsi:type="dcterms:W3CDTF">2020-01-22T02:38:02Z</dcterms:modified>
</cp:coreProperties>
</file>