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19\José Luis Estrada\Trimestrales\IV Trim\Anexos\"/>
    </mc:Choice>
  </mc:AlternateContent>
  <bookViews>
    <workbookView xWindow="390" yWindow="60" windowWidth="10845" windowHeight="5880" tabRatio="869"/>
  </bookViews>
  <sheets>
    <sheet name="Adecuaciones Presupuestarias 5%" sheetId="14" r:id="rId1"/>
    <sheet name="Ing. Exc. Autorizados" sheetId="24" r:id="rId2"/>
    <sheet name="Ing. Exc Infor." sheetId="5" r:id="rId3"/>
    <sheet name="Aprovechamientos Otros" sheetId="25" r:id="rId4"/>
    <sheet name="Total" sheetId="21" r:id="rId5"/>
    <sheet name="Fiscales" sheetId="22" r:id="rId6"/>
    <sheet name="Propios" sheetId="23" r:id="rId7"/>
    <sheet name="Ahorro Poderes-Entes Autónomos" sheetId="8" r:id="rId8"/>
    <sheet name="Balances" sheetId="1" r:id="rId9"/>
    <sheet name="Seguridad Pública y Nacional" sheetId="13" r:id="rId10"/>
    <sheet name="Incrementos Salariales" sheetId="27" r:id="rId11"/>
    <sheet name="Rec a CONACYT por INE" sheetId="28" r:id="rId12"/>
    <sheet name="Donativos 4T 2019" sheetId="29" r:id="rId13"/>
    <sheet name="Subsidios Otorgados 4T 2019" sheetId="30" r:id="rId14"/>
    <sheet name="Inversión Física" sheetId="15" r:id="rId15"/>
    <sheet name="Gastos Obligatorio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0">#REF!</definedName>
    <definedName name="\a" localSheetId="7">#REF!</definedName>
    <definedName name="\a" localSheetId="15">#N/A</definedName>
    <definedName name="\a" localSheetId="2">#REF!</definedName>
    <definedName name="\a" localSheetId="14">#N/A</definedName>
    <definedName name="\a" localSheetId="11">#REF!</definedName>
    <definedName name="\a" localSheetId="9">#REF!</definedName>
    <definedName name="\a">#REF!</definedName>
    <definedName name="\b" localSheetId="0">#REF!</definedName>
    <definedName name="\b" localSheetId="7">#REF!</definedName>
    <definedName name="\b" localSheetId="15">#N/A</definedName>
    <definedName name="\b" localSheetId="2">#REF!</definedName>
    <definedName name="\b" localSheetId="14">#N/A</definedName>
    <definedName name="\b" localSheetId="11">#REF!</definedName>
    <definedName name="\b" localSheetId="9">#REF!</definedName>
    <definedName name="\b">#REF!</definedName>
    <definedName name="\c" localSheetId="0">'[1]Mod Eco Controlados 99'!#REF!</definedName>
    <definedName name="\c" localSheetId="7">'[1]Mod Eco Controlados 99'!#REF!</definedName>
    <definedName name="\c" localSheetId="15">'[1]Mod Eco Controlados 99'!#REF!</definedName>
    <definedName name="\c" localSheetId="14">'[1]Mod Eco Controlados 99'!#REF!</definedName>
    <definedName name="\c" localSheetId="11">'[1]Mod Eco Controlados 99'!#REF!</definedName>
    <definedName name="\c" localSheetId="9">'[1]Mod Eco Controlados 99'!#REF!</definedName>
    <definedName name="\c">'[1]Mod Eco Controlados 99'!#REF!</definedName>
    <definedName name="\p" localSheetId="7">#REF!</definedName>
    <definedName name="\p" localSheetId="15">#REF!</definedName>
    <definedName name="\p" localSheetId="14">#REF!</definedName>
    <definedName name="\p" localSheetId="11">#REF!</definedName>
    <definedName name="\p" localSheetId="9">#REF!</definedName>
    <definedName name="\p">#REF!</definedName>
    <definedName name="\s">#N/A</definedName>
    <definedName name="\z" localSheetId="7">#REF!</definedName>
    <definedName name="\z" localSheetId="15">#REF!</definedName>
    <definedName name="\z" localSheetId="14">#REF!</definedName>
    <definedName name="\z" localSheetId="11">#REF!</definedName>
    <definedName name="\z" localSheetId="9">#REF!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7">#REF!</definedName>
    <definedName name="____ASA96" localSheetId="15">#REF!</definedName>
    <definedName name="____ASA96" localSheetId="14">#REF!</definedName>
    <definedName name="____ASA96" localSheetId="11">#REF!</definedName>
    <definedName name="____ASA96" localSheetId="9">#REF!</definedName>
    <definedName name="____ASA96">#REF!</definedName>
    <definedName name="____cad179" localSheetId="0">'[1]Mod Eco Controlados 99'!#REF!</definedName>
    <definedName name="____cad179" localSheetId="7">'[1]Mod Eco Controlados 99'!#REF!</definedName>
    <definedName name="____cad179" localSheetId="15">'[1]Mod Eco Controlados 99'!#REF!</definedName>
    <definedName name="____cad179" localSheetId="14">'[1]Mod Eco Controlados 99'!#REF!</definedName>
    <definedName name="____cad179" localSheetId="11">'[1]Mod Eco Controlados 99'!#REF!</definedName>
    <definedName name="____cad179" localSheetId="9">'[1]Mod Eco Controlados 99'!#REF!</definedName>
    <definedName name="____cad179">'[1]Mod Eco Controlados 99'!#REF!</definedName>
    <definedName name="____CFD02" localSheetId="7">#REF!</definedName>
    <definedName name="____CFD02" localSheetId="15">#REF!</definedName>
    <definedName name="____CFD02" localSheetId="14">#REF!</definedName>
    <definedName name="____CFD02" localSheetId="11">#REF!</definedName>
    <definedName name="____CFD02" localSheetId="9">#REF!</definedName>
    <definedName name="____CFD02">#REF!</definedName>
    <definedName name="____CFE96" localSheetId="7">#REF!</definedName>
    <definedName name="____CFE96" localSheetId="15">#REF!</definedName>
    <definedName name="____CFE96" localSheetId="14">#REF!</definedName>
    <definedName name="____CFE96" localSheetId="11">#REF!</definedName>
    <definedName name="____CFE96" localSheetId="9">#REF!</definedName>
    <definedName name="____CFE96">#REF!</definedName>
    <definedName name="____CON96" localSheetId="7">#REF!</definedName>
    <definedName name="____CON96" localSheetId="15">#REF!</definedName>
    <definedName name="____CON96" localSheetId="14">#REF!</definedName>
    <definedName name="____CON96" localSheetId="11">#REF!</definedName>
    <definedName name="____CON96" localSheetId="9">#REF!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7">#REF!</definedName>
    <definedName name="____PEM96" localSheetId="15">#REF!</definedName>
    <definedName name="____PEM96" localSheetId="14">#REF!</definedName>
    <definedName name="____PEM96" localSheetId="11">#REF!</definedName>
    <definedName name="____PEM96" localSheetId="9">#REF!</definedName>
    <definedName name="____PEM96">#REF!</definedName>
    <definedName name="____PIB08" localSheetId="7">#REF!</definedName>
    <definedName name="____PIB08" localSheetId="15">#REF!</definedName>
    <definedName name="____PIB08" localSheetId="14">#REF!</definedName>
    <definedName name="____PIB08" localSheetId="11">#REF!</definedName>
    <definedName name="____PIB08" localSheetId="9">#REF!</definedName>
    <definedName name="____PIB08">#REF!</definedName>
    <definedName name="____PIP96" localSheetId="7">#REF!</definedName>
    <definedName name="____PIP96" localSheetId="15">#REF!</definedName>
    <definedName name="____PIP96" localSheetId="14">#REF!</definedName>
    <definedName name="____PIP96" localSheetId="11">#REF!</definedName>
    <definedName name="____PIP96" localSheetId="9">#REF!</definedName>
    <definedName name="____PIP96">#REF!</definedName>
    <definedName name="____SEP1">[2]!SEP&amp;[2]!OCT&amp;[2]!NOV&amp;[2]!DIC</definedName>
    <definedName name="____SEP2">[3]edofza9!$C$22</definedName>
    <definedName name="____smg97">'[4]Premisa macro'!$E$4</definedName>
    <definedName name="____syt03" localSheetId="7">#REF!</definedName>
    <definedName name="____syt03" localSheetId="15">#REF!</definedName>
    <definedName name="____syt03" localSheetId="14">#REF!</definedName>
    <definedName name="____syt03" localSheetId="11">#REF!</definedName>
    <definedName name="____syt03" localSheetId="9">#REF!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7">#REF!</definedName>
    <definedName name="___ASA96" localSheetId="15">#REF!</definedName>
    <definedName name="___ASA96" localSheetId="14">#REF!</definedName>
    <definedName name="___ASA96" localSheetId="11">#REF!</definedName>
    <definedName name="___ASA96" localSheetId="9">#REF!</definedName>
    <definedName name="___ASA96">#REF!</definedName>
    <definedName name="___cad179" localSheetId="0">'[1]Mod Eco Controlados 99'!#REF!</definedName>
    <definedName name="___cad179" localSheetId="7">'[1]Mod Eco Controlados 99'!#REF!</definedName>
    <definedName name="___cad179" localSheetId="15">'[1]Mod Eco Controlados 99'!#REF!</definedName>
    <definedName name="___cad179" localSheetId="14">'[1]Mod Eco Controlados 99'!#REF!</definedName>
    <definedName name="___cad179" localSheetId="11">'[1]Mod Eco Controlados 99'!#REF!</definedName>
    <definedName name="___cad179" localSheetId="9">'[1]Mod Eco Controlados 99'!#REF!</definedName>
    <definedName name="___cad179">'[1]Mod Eco Controlados 99'!#REF!</definedName>
    <definedName name="___CFD02" localSheetId="7">#REF!</definedName>
    <definedName name="___CFD02" localSheetId="15">#REF!</definedName>
    <definedName name="___CFD02" localSheetId="14">#REF!</definedName>
    <definedName name="___CFD02" localSheetId="11">#REF!</definedName>
    <definedName name="___CFD02" localSheetId="9">#REF!</definedName>
    <definedName name="___CFD02">#REF!</definedName>
    <definedName name="___CFE96" localSheetId="7">#REF!</definedName>
    <definedName name="___CFE96" localSheetId="15">#REF!</definedName>
    <definedName name="___CFE96" localSheetId="14">#REF!</definedName>
    <definedName name="___CFE96" localSheetId="11">#REF!</definedName>
    <definedName name="___CFE96" localSheetId="9">#REF!</definedName>
    <definedName name="___CFE96">#REF!</definedName>
    <definedName name="___CON96" localSheetId="7">#REF!</definedName>
    <definedName name="___CON96" localSheetId="15">#REF!</definedName>
    <definedName name="___CON96" localSheetId="14">#REF!</definedName>
    <definedName name="___CON96" localSheetId="11">#REF!</definedName>
    <definedName name="___CON96" localSheetId="9">#REF!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7">#REF!</definedName>
    <definedName name="___PEM96" localSheetId="15">#REF!</definedName>
    <definedName name="___PEM96" localSheetId="14">#REF!</definedName>
    <definedName name="___PEM96" localSheetId="11">#REF!</definedName>
    <definedName name="___PEM96" localSheetId="9">#REF!</definedName>
    <definedName name="___PEM96">#REF!</definedName>
    <definedName name="___PIB08" localSheetId="7">#REF!</definedName>
    <definedName name="___PIB08" localSheetId="15">#REF!</definedName>
    <definedName name="___PIB08" localSheetId="14">#REF!</definedName>
    <definedName name="___PIB08" localSheetId="11">#REF!</definedName>
    <definedName name="___PIB08" localSheetId="9">#REF!</definedName>
    <definedName name="___PIB08">#REF!</definedName>
    <definedName name="___PIP96" localSheetId="7">#REF!</definedName>
    <definedName name="___PIP96" localSheetId="15">#REF!</definedName>
    <definedName name="___PIP96" localSheetId="14">#REF!</definedName>
    <definedName name="___PIP96" localSheetId="11">#REF!</definedName>
    <definedName name="___PIP96" localSheetId="9">#REF!</definedName>
    <definedName name="___PIP96">#REF!</definedName>
    <definedName name="___SEP1">[2]!SEP&amp;[2]!OCT&amp;[2]!NOV&amp;[2]!DIC</definedName>
    <definedName name="___SEP2">[3]edofza9!$C$22</definedName>
    <definedName name="___smg97">'[4]Premisa macro'!$E$4</definedName>
    <definedName name="___syt03" localSheetId="7">#REF!</definedName>
    <definedName name="___syt03" localSheetId="15">#REF!</definedName>
    <definedName name="___syt03" localSheetId="14">#REF!</definedName>
    <definedName name="___syt03" localSheetId="11">#REF!</definedName>
    <definedName name="___syt03" localSheetId="9">#REF!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7">#REF!</definedName>
    <definedName name="__ASA96" localSheetId="15">#REF!</definedName>
    <definedName name="__ASA96" localSheetId="14">#REF!</definedName>
    <definedName name="__ASA96" localSheetId="11">#REF!</definedName>
    <definedName name="__ASA96" localSheetId="9">#REF!</definedName>
    <definedName name="__ASA96">#REF!</definedName>
    <definedName name="__cad179" localSheetId="0">'[1]Mod Eco Controlados 99'!#REF!</definedName>
    <definedName name="__cad179" localSheetId="7">'[1]Mod Eco Controlados 99'!#REF!</definedName>
    <definedName name="__cad179" localSheetId="15">'[1]Mod Eco Controlados 99'!#REF!</definedName>
    <definedName name="__cad179" localSheetId="14">'[1]Mod Eco Controlados 99'!#REF!</definedName>
    <definedName name="__cad179" localSheetId="11">'[1]Mod Eco Controlados 99'!#REF!</definedName>
    <definedName name="__cad179" localSheetId="9">'[1]Mod Eco Controlados 99'!#REF!</definedName>
    <definedName name="__cad179">'[1]Mod Eco Controlados 99'!#REF!</definedName>
    <definedName name="__CFD02" localSheetId="7">#REF!</definedName>
    <definedName name="__CFD02" localSheetId="15">#REF!</definedName>
    <definedName name="__CFD02" localSheetId="14">#REF!</definedName>
    <definedName name="__CFD02" localSheetId="11">#REF!</definedName>
    <definedName name="__CFD02" localSheetId="9">#REF!</definedName>
    <definedName name="__CFD02">#REF!</definedName>
    <definedName name="__CFE96" localSheetId="7">#REF!</definedName>
    <definedName name="__CFE96" localSheetId="15">#REF!</definedName>
    <definedName name="__CFE96" localSheetId="14">#REF!</definedName>
    <definedName name="__CFE96" localSheetId="11">#REF!</definedName>
    <definedName name="__CFE96" localSheetId="9">#REF!</definedName>
    <definedName name="__CFE96">#REF!</definedName>
    <definedName name="__CON96" localSheetId="7">#REF!</definedName>
    <definedName name="__CON96" localSheetId="15">#REF!</definedName>
    <definedName name="__CON96" localSheetId="14">#REF!</definedName>
    <definedName name="__CON96" localSheetId="11">#REF!</definedName>
    <definedName name="__CON96" localSheetId="9">#REF!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7">#REF!</definedName>
    <definedName name="__PEM96" localSheetId="15">#REF!</definedName>
    <definedName name="__PEM96" localSheetId="14">#REF!</definedName>
    <definedName name="__PEM96" localSheetId="11">#REF!</definedName>
    <definedName name="__PEM96" localSheetId="9">#REF!</definedName>
    <definedName name="__PEM96">#REF!</definedName>
    <definedName name="__PIB08" localSheetId="7">#REF!</definedName>
    <definedName name="__PIB08" localSheetId="15">#REF!</definedName>
    <definedName name="__PIB08" localSheetId="14">#REF!</definedName>
    <definedName name="__PIB08" localSheetId="11">#REF!</definedName>
    <definedName name="__PIB08" localSheetId="9">#REF!</definedName>
    <definedName name="__PIB08">#REF!</definedName>
    <definedName name="__PIP96" localSheetId="7">#REF!</definedName>
    <definedName name="__PIP96" localSheetId="15">#REF!</definedName>
    <definedName name="__PIP96" localSheetId="14">#REF!</definedName>
    <definedName name="__PIP96" localSheetId="11">#REF!</definedName>
    <definedName name="__PIP96" localSheetId="9">#REF!</definedName>
    <definedName name="__PIP96">#REF!</definedName>
    <definedName name="__SEP1">[2]!SEP&amp;[2]!OCT&amp;[2]!NOV&amp;[2]!DIC</definedName>
    <definedName name="__SEP2">[3]edofza9!$C$22</definedName>
    <definedName name="__smg97">'[4]Premisa macro'!$E$4</definedName>
    <definedName name="__syt03" localSheetId="7">#REF!</definedName>
    <definedName name="__syt03" localSheetId="15">#REF!</definedName>
    <definedName name="__syt03" localSheetId="14">#REF!</definedName>
    <definedName name="__syt03" localSheetId="11">#REF!</definedName>
    <definedName name="__syt03" localSheetId="9">#REF!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7">[6]BANPRO99!#REF!</definedName>
    <definedName name="_3O0504" localSheetId="15">[6]BANPRO99!#REF!</definedName>
    <definedName name="_3O0504" localSheetId="14">[6]BANPRO99!#REF!</definedName>
    <definedName name="_3O0504" localSheetId="11">[6]BANPRO99!#REF!</definedName>
    <definedName name="_3O0504" localSheetId="9">[6]BANPRO99!#REF!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7">#REF!</definedName>
    <definedName name="_ASA96" localSheetId="15">#REF!</definedName>
    <definedName name="_ASA96" localSheetId="14">#REF!</definedName>
    <definedName name="_ASA96" localSheetId="11">#REF!</definedName>
    <definedName name="_ASA96" localSheetId="9">#REF!</definedName>
    <definedName name="_ASA96">#REF!</definedName>
    <definedName name="_base" localSheetId="0">[6]BANPRO99!#REF!</definedName>
    <definedName name="_base" localSheetId="7">[6]BANPRO99!#REF!</definedName>
    <definedName name="_base" localSheetId="15">[6]BANPRO99!#REF!</definedName>
    <definedName name="_base" localSheetId="14">[6]BANPRO99!#REF!</definedName>
    <definedName name="_base" localSheetId="11">[6]BANPRO99!#REF!</definedName>
    <definedName name="_base" localSheetId="9">[6]BANPRO99!#REF!</definedName>
    <definedName name="_base">[6]BANPRO99!#REF!</definedName>
    <definedName name="_cad179" localSheetId="0">'[1]Mod Eco Controlados 99'!#REF!</definedName>
    <definedName name="_cad179" localSheetId="7">'[1]Mod Eco Controlados 99'!#REF!</definedName>
    <definedName name="_cad179" localSheetId="15">'[1]Mod Eco Controlados 99'!#REF!</definedName>
    <definedName name="_cad179" localSheetId="14">'[1]Mod Eco Controlados 99'!#REF!</definedName>
    <definedName name="_cad179" localSheetId="11">'[1]Mod Eco Controlados 99'!#REF!</definedName>
    <definedName name="_cad179" localSheetId="9">'[1]Mod Eco Controlados 99'!#REF!</definedName>
    <definedName name="_cad179">'[1]Mod Eco Controlados 99'!#REF!</definedName>
    <definedName name="_CFD02" localSheetId="7">#REF!</definedName>
    <definedName name="_CFD02" localSheetId="15">#REF!</definedName>
    <definedName name="_CFD02" localSheetId="14">#REF!</definedName>
    <definedName name="_CFD02" localSheetId="11">#REF!</definedName>
    <definedName name="_CFD02" localSheetId="9">#REF!</definedName>
    <definedName name="_CFD02">#REF!</definedName>
    <definedName name="_CFE96" localSheetId="7">#REF!</definedName>
    <definedName name="_CFE96" localSheetId="15">#REF!</definedName>
    <definedName name="_CFE96" localSheetId="14">#REF!</definedName>
    <definedName name="_CFE96" localSheetId="11">#REF!</definedName>
    <definedName name="_CFE96" localSheetId="9">#REF!</definedName>
    <definedName name="_CFE96">#REF!</definedName>
    <definedName name="_CON96" localSheetId="7">#REF!</definedName>
    <definedName name="_CON96" localSheetId="15">#REF!</definedName>
    <definedName name="_CON96" localSheetId="14">#REF!</definedName>
    <definedName name="_CON96" localSheetId="11">#REF!</definedName>
    <definedName name="_CON96" localSheetId="9">#REF!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7" hidden="1">#REF!</definedName>
    <definedName name="_Fill" localSheetId="15" hidden="1">#REF!</definedName>
    <definedName name="_Fill" localSheetId="2" hidden="1">#REF!</definedName>
    <definedName name="_Fill" localSheetId="14" hidden="1">#REF!</definedName>
    <definedName name="_Fill" localSheetId="11" hidden="1">#REF!</definedName>
    <definedName name="_Fill" localSheetId="9" hidden="1">#REF!</definedName>
    <definedName name="_Fill" hidden="1">#REF!</definedName>
    <definedName name="_xlnm._FilterDatabase" localSheetId="0" hidden="1">'Adecuaciones Presupuestarias 5%'!$A$12:$J$111</definedName>
    <definedName name="_xlnm._FilterDatabase" localSheetId="15" hidden="1">'Gastos Obligatorios'!$A$12:$F$22</definedName>
    <definedName name="_xlnm._FilterDatabase" localSheetId="10" hidden="1">'Incrementos Salariales'!$A$12:$N$280</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7" hidden="1">#REF!</definedName>
    <definedName name="_Key1" localSheetId="15" hidden="1">#REF!</definedName>
    <definedName name="_Key1" localSheetId="2" hidden="1">#REF!</definedName>
    <definedName name="_Key1" localSheetId="14" hidden="1">#REF!</definedName>
    <definedName name="_Key1" localSheetId="11" hidden="1">#REF!</definedName>
    <definedName name="_Key1" localSheetId="9"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5" hidden="1">0</definedName>
    <definedName name="_Order1" hidden="1">255</definedName>
    <definedName name="_PEM96" localSheetId="7">#REF!</definedName>
    <definedName name="_PEM96" localSheetId="15">#REF!</definedName>
    <definedName name="_PEM96" localSheetId="14">#REF!</definedName>
    <definedName name="_PEM96" localSheetId="11">#REF!</definedName>
    <definedName name="_PEM96" localSheetId="9">#REF!</definedName>
    <definedName name="_PEM96">#REF!</definedName>
    <definedName name="_PIB08" localSheetId="7">#REF!</definedName>
    <definedName name="_PIB08" localSheetId="15">#REF!</definedName>
    <definedName name="_PIB08" localSheetId="14">#REF!</definedName>
    <definedName name="_PIB08" localSheetId="11">#REF!</definedName>
    <definedName name="_PIB08" localSheetId="9">#REF!</definedName>
    <definedName name="_PIB08">#REF!</definedName>
    <definedName name="_PIP96" localSheetId="7">#REF!</definedName>
    <definedName name="_PIP96" localSheetId="15">#REF!</definedName>
    <definedName name="_PIP96" localSheetId="14">#REF!</definedName>
    <definedName name="_PIP96" localSheetId="11">#REF!</definedName>
    <definedName name="_PIP96" localSheetId="9">#REF!</definedName>
    <definedName name="_PIP96">#REF!</definedName>
    <definedName name="_Regression_Int">1</definedName>
    <definedName name="_Regression_X" localSheetId="7" hidden="1">#REF!</definedName>
    <definedName name="_Regression_X" localSheetId="15" hidden="1">#REF!</definedName>
    <definedName name="_Regression_X" localSheetId="14" hidden="1">#REF!</definedName>
    <definedName name="_Regression_X" localSheetId="11" hidden="1">#REF!</definedName>
    <definedName name="_Regression_X" localSheetId="9" hidden="1">#REF!</definedName>
    <definedName name="_Regression_X" hidden="1">#REF!</definedName>
    <definedName name="_sec1" localSheetId="7">#REF!</definedName>
    <definedName name="_sec1" localSheetId="15">#REF!</definedName>
    <definedName name="_sec1" localSheetId="14">#REF!</definedName>
    <definedName name="_sec1" localSheetId="11">#REF!</definedName>
    <definedName name="_sec1" localSheetId="9">#REF!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7" hidden="1">#REF!</definedName>
    <definedName name="_Sort" localSheetId="15" hidden="1">#REF!</definedName>
    <definedName name="_Sort" localSheetId="2" hidden="1">#REF!</definedName>
    <definedName name="_Sort" localSheetId="14" hidden="1">#REF!</definedName>
    <definedName name="_Sort" localSheetId="11" hidden="1">#REF!</definedName>
    <definedName name="_Sort" localSheetId="9" hidden="1">#REF!</definedName>
    <definedName name="_Sort" hidden="1">#REF!</definedName>
    <definedName name="_syt03" localSheetId="7">#REF!</definedName>
    <definedName name="_syt03" localSheetId="15">#REF!</definedName>
    <definedName name="_syt03" localSheetId="14">#REF!</definedName>
    <definedName name="_syt03" localSheetId="11">#REF!</definedName>
    <definedName name="_syt03" localSheetId="9">#REF!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7">#REF!</definedName>
    <definedName name="A_Datos_2008_2009_sin_CESENyADUANAS" localSheetId="15">#REF!</definedName>
    <definedName name="A_Datos_2008_2009_sin_CESENyADUANAS" localSheetId="14">#REF!</definedName>
    <definedName name="A_Datos_2008_2009_sin_CESENyADUANAS" localSheetId="11">#REF!</definedName>
    <definedName name="A_Datos_2008_2009_sin_CESENyADUANAS" localSheetId="9">#REF!</definedName>
    <definedName name="A_Datos_2008_2009_sin_CESENyADUANAS">#REF!</definedName>
    <definedName name="A_impresión_IM" localSheetId="7">#REF!</definedName>
    <definedName name="A_impresión_IM" localSheetId="15">#REF!</definedName>
    <definedName name="A_impresión_IM" localSheetId="14">#REF!</definedName>
    <definedName name="A_impresión_IM" localSheetId="11">#REF!</definedName>
    <definedName name="A_impresión_IM" localSheetId="9">#REF!</definedName>
    <definedName name="A_impresión_IM">#REF!</definedName>
    <definedName name="AA">[2]!SEP&amp;[2]!OCT&amp;[2]!NOV&amp;[2]!DIC</definedName>
    <definedName name="AA1500_">#N/A</definedName>
    <definedName name="AAA" localSheetId="7">#REF!</definedName>
    <definedName name="AAA" localSheetId="15">#REF!</definedName>
    <definedName name="AAA" localSheetId="14">#REF!</definedName>
    <definedName name="AAA" localSheetId="11">#REF!</definedName>
    <definedName name="AAA" localSheetId="9">#REF!</definedName>
    <definedName name="AAA">#REF!</definedName>
    <definedName name="ABR">"; ABRIL.- "&amp;TEXT([9]edofza04!$C$24,"#,##0")</definedName>
    <definedName name="ABRIL" localSheetId="0">#REF!</definedName>
    <definedName name="ABRIL" localSheetId="7">#REF!</definedName>
    <definedName name="ABRIL" localSheetId="15">#REF!</definedName>
    <definedName name="ABRIL" localSheetId="2">#REF!</definedName>
    <definedName name="ABRIL" localSheetId="14">#REF!</definedName>
    <definedName name="ABRIL" localSheetId="11">#REF!</definedName>
    <definedName name="ABRIL" localSheetId="9">#REF!</definedName>
    <definedName name="ABRIL">#REF!</definedName>
    <definedName name="ABRIL_1" localSheetId="0">#REF!</definedName>
    <definedName name="ABRIL_1" localSheetId="7">#REF!</definedName>
    <definedName name="ABRIL_1" localSheetId="15">#REF!</definedName>
    <definedName name="ABRIL_1" localSheetId="2">#REF!</definedName>
    <definedName name="ABRIL_1" localSheetId="14">#REF!</definedName>
    <definedName name="ABRIL_1" localSheetId="11">#REF!</definedName>
    <definedName name="ABRIL_1" localSheetId="9">#REF!</definedName>
    <definedName name="ABRIL_1">#REF!</definedName>
    <definedName name="ABRIL_COMP" localSheetId="0">#REF!</definedName>
    <definedName name="ABRIL_COMP" localSheetId="7">#REF!</definedName>
    <definedName name="ABRIL_COMP" localSheetId="15">#REF!</definedName>
    <definedName name="ABRIL_COMP" localSheetId="2">#REF!</definedName>
    <definedName name="ABRIL_COMP" localSheetId="14">#REF!</definedName>
    <definedName name="ABRIL_COMP" localSheetId="11">#REF!</definedName>
    <definedName name="ABRIL_COMP" localSheetId="9">#REF!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7">#REF!</definedName>
    <definedName name="ACUM" localSheetId="15">#REF!</definedName>
    <definedName name="ACUM" localSheetId="2">#REF!</definedName>
    <definedName name="ACUM" localSheetId="14">#REF!</definedName>
    <definedName name="ACUM" localSheetId="11">#REF!</definedName>
    <definedName name="ACUM" localSheetId="9">#REF!</definedName>
    <definedName name="ACUM">#REF!</definedName>
    <definedName name="AD" localSheetId="0">[6]BANPRO99!#REF!</definedName>
    <definedName name="AD" localSheetId="7">[6]BANPRO99!#REF!</definedName>
    <definedName name="AD" localSheetId="15">[6]BANPRO99!#REF!</definedName>
    <definedName name="AD" localSheetId="14">[6]BANPRO99!#REF!</definedName>
    <definedName name="AD" localSheetId="11">[6]BANPRO99!#REF!</definedName>
    <definedName name="AD" localSheetId="9">[6]BANPRO99!#REF!</definedName>
    <definedName name="AD">[6]BANPRO99!#REF!</definedName>
    <definedName name="Admva">[12]Administrativa!$B$2:$I$59</definedName>
    <definedName name="AGO" localSheetId="0">#REF!</definedName>
    <definedName name="AGO" localSheetId="7">#REF!</definedName>
    <definedName name="AGO" localSheetId="15">"; AGOSTO.- "&amp;TEXT([9]edofza08!$C$24,"#,##0")</definedName>
    <definedName name="AGO" localSheetId="2">#REF!</definedName>
    <definedName name="AGO" localSheetId="14">#REF!</definedName>
    <definedName name="AGO" localSheetId="11">#REF!</definedName>
    <definedName name="AGO" localSheetId="9">#REF!</definedName>
    <definedName name="AGO">#REF!</definedName>
    <definedName name="AGUA" localSheetId="0">#REF!</definedName>
    <definedName name="AGUA" localSheetId="7">#REF!</definedName>
    <definedName name="AGUA" localSheetId="15">#REF!</definedName>
    <definedName name="AGUA" localSheetId="2">#REF!</definedName>
    <definedName name="AGUA" localSheetId="14">#REF!</definedName>
    <definedName name="AGUA" localSheetId="11">#REF!</definedName>
    <definedName name="AGUA" localSheetId="9">#REF!</definedName>
    <definedName name="AGUA">#REF!</definedName>
    <definedName name="ain" localSheetId="7">#REF!</definedName>
    <definedName name="ain" localSheetId="15">#REF!</definedName>
    <definedName name="ain" localSheetId="14">#REF!</definedName>
    <definedName name="ain" localSheetId="11">#REF!</definedName>
    <definedName name="ain" localSheetId="9">#REF!</definedName>
    <definedName name="ain">#REF!</definedName>
    <definedName name="Ajuste_SP">[13]Supuestos!$D$7</definedName>
    <definedName name="ampliaciones" localSheetId="7">#REF!</definedName>
    <definedName name="ampliaciones" localSheetId="15">#REF!</definedName>
    <definedName name="ampliaciones" localSheetId="14">#REF!</definedName>
    <definedName name="ampliaciones" localSheetId="11">#REF!</definedName>
    <definedName name="ampliaciones" localSheetId="9">#REF!</definedName>
    <definedName name="ampliaciones">#REF!</definedName>
    <definedName name="ANUAL" localSheetId="0">#REF!</definedName>
    <definedName name="ANUAL" localSheetId="7">#REF!</definedName>
    <definedName name="ANUAL" localSheetId="15">#REF!</definedName>
    <definedName name="ANUAL" localSheetId="2">#REF!</definedName>
    <definedName name="ANUAL" localSheetId="14">#REF!</definedName>
    <definedName name="ANUAL" localSheetId="11">#REF!</definedName>
    <definedName name="ANUAL" localSheetId="9">#REF!</definedName>
    <definedName name="ANUAL">#REF!</definedName>
    <definedName name="AÑO">+TEXT(IF(AND(OR(DAY([2]!FECHA)&gt;=1,DAY([2]!FECHA)&lt;=10),MONTH([2]!FECHA)=1),YEAR([2]!FECHA)-1,YEAR([2]!FECHA)),"0")</definedName>
    <definedName name="_xlnm.Extract" localSheetId="0">[14]EGRESOS!#REF!</definedName>
    <definedName name="_xlnm.Extract" localSheetId="7">[14]EGRESOS!#REF!</definedName>
    <definedName name="_xlnm.Extract" localSheetId="15">[14]EGRESOS!#REF!</definedName>
    <definedName name="_xlnm.Extract" localSheetId="14">[14]EGRESOS!#REF!</definedName>
    <definedName name="_xlnm.Extract" localSheetId="11">[14]EGRESOS!#REF!</definedName>
    <definedName name="_xlnm.Extract" localSheetId="9">[14]EGRESOS!#REF!</definedName>
    <definedName name="_xlnm.Extract">[14]EGRESOS!#REF!</definedName>
    <definedName name="_xlnm.Print_Area" localSheetId="0">'Adecuaciones Presupuestarias 5%'!$A$4:$J$190</definedName>
    <definedName name="_xlnm.Print_Area" localSheetId="7">'Ahorro Poderes-Entes Autónomos'!$A$8:$F$24</definedName>
    <definedName name="_xlnm.Print_Area" localSheetId="3">'Aprovechamientos Otros'!$A$1:$C$25</definedName>
    <definedName name="_xlnm.Print_Area" localSheetId="8">Balances!$A$1:$G$29</definedName>
    <definedName name="_xlnm.Print_Area" localSheetId="5">Fiscales!$A$1:$F$11</definedName>
    <definedName name="_xlnm.Print_Area" localSheetId="15">'Gastos Obligatorios'!$A$1:$F$24</definedName>
    <definedName name="_xlnm.Print_Area" localSheetId="10">'Incrementos Salariales'!$A$13:$G$281</definedName>
    <definedName name="_xlnm.Print_Area" localSheetId="2">'Ing. Exc Infor.'!$A$1:$C$26</definedName>
    <definedName name="_xlnm.Print_Area" localSheetId="1">'Ing. Exc. Autorizados'!$A$2:$C$89</definedName>
    <definedName name="_xlnm.Print_Area" localSheetId="14">'Inversión Física'!$A$1:$F$13</definedName>
    <definedName name="_xlnm.Print_Area" localSheetId="6">Propios!$A$1:$F$18</definedName>
    <definedName name="_xlnm.Print_Area" localSheetId="9">'Seguridad Pública y Nacional'!$A$3:$E$20</definedName>
    <definedName name="_xlnm.Print_Area" localSheetId="13">'Subsidios Otorgados 4T 2019'!#REF!</definedName>
    <definedName name="_xlnm.Print_Area" localSheetId="4">Total!$A$1:$E$14</definedName>
    <definedName name="_xlnm.Print_Area">#REF!</definedName>
    <definedName name="Area_de_paso" localSheetId="7">#REF!</definedName>
    <definedName name="Area_de_paso" localSheetId="15">#REF!</definedName>
    <definedName name="Area_de_paso" localSheetId="14">#REF!</definedName>
    <definedName name="Area_de_paso" localSheetId="11">#REF!</definedName>
    <definedName name="Area_de_paso" localSheetId="9">#REF!</definedName>
    <definedName name="Area_de_paso">#REF!</definedName>
    <definedName name="ARMANDO" localSheetId="7">[15]ARMANDO!$A$5:$I$6</definedName>
    <definedName name="ARMANDO" localSheetId="15">[15]ARMANDO!$A$5:$I$6</definedName>
    <definedName name="ARMANDO" localSheetId="2">[15]ARMANDO!$A$5:$I$6</definedName>
    <definedName name="ARMANDO" localSheetId="14">[15]ARMANDO!$A$5:$I$6</definedName>
    <definedName name="ARMANDO">[16]ARMANDO!$B$8:$F$270</definedName>
    <definedName name="as" localSheetId="0">#REF!</definedName>
    <definedName name="as" localSheetId="7">#REF!</definedName>
    <definedName name="as" localSheetId="15">#REF!</definedName>
    <definedName name="as" localSheetId="2">#REF!</definedName>
    <definedName name="as" localSheetId="14">#REF!</definedName>
    <definedName name="as" localSheetId="11">#REF!</definedName>
    <definedName name="as" localSheetId="9">#REF!</definedName>
    <definedName name="as">#REF!</definedName>
    <definedName name="asd" localSheetId="0" hidden="1">#REF!</definedName>
    <definedName name="asd" localSheetId="7" hidden="1">#REF!</definedName>
    <definedName name="asd" localSheetId="15" hidden="1">#REF!</definedName>
    <definedName name="asd" localSheetId="2" hidden="1">#REF!</definedName>
    <definedName name="asd" localSheetId="14" hidden="1">#REF!</definedName>
    <definedName name="asd" localSheetId="11" hidden="1">#REF!</definedName>
    <definedName name="asd" localSheetId="9" hidden="1">#REF!</definedName>
    <definedName name="asd" hidden="1">#REF!</definedName>
    <definedName name="ASIG_TEC">#N/A</definedName>
    <definedName name="ASISTENC" localSheetId="0">#REF!</definedName>
    <definedName name="ASISTENC" localSheetId="7">#REF!</definedName>
    <definedName name="ASISTENC" localSheetId="15">#REF!</definedName>
    <definedName name="ASISTENC" localSheetId="2">#REF!</definedName>
    <definedName name="ASISTENC" localSheetId="14">#REF!</definedName>
    <definedName name="ASISTENC" localSheetId="11">#REF!</definedName>
    <definedName name="ASISTENC" localSheetId="9">#REF!</definedName>
    <definedName name="ASISTENC">#REF!</definedName>
    <definedName name="ayer">'[4]Premisas IMSS'!$M$12</definedName>
    <definedName name="base" localSheetId="7">#REF!</definedName>
    <definedName name="base" localSheetId="15">#REF!</definedName>
    <definedName name="base" localSheetId="14">#REF!</definedName>
    <definedName name="base" localSheetId="11">#REF!</definedName>
    <definedName name="base" localSheetId="9">#REF!</definedName>
    <definedName name="base">#REF!</definedName>
    <definedName name="base03" localSheetId="7">#REF!</definedName>
    <definedName name="base03" localSheetId="15">#REF!</definedName>
    <definedName name="base03" localSheetId="14">#REF!</definedName>
    <definedName name="base03" localSheetId="11">#REF!</definedName>
    <definedName name="base03" localSheetId="9">#REF!</definedName>
    <definedName name="base03">#REF!</definedName>
    <definedName name="base03au" localSheetId="7">#REF!</definedName>
    <definedName name="base03au" localSheetId="15">#REF!</definedName>
    <definedName name="base03au" localSheetId="14">#REF!</definedName>
    <definedName name="base03au" localSheetId="11">#REF!</definedName>
    <definedName name="base03au" localSheetId="9">#REF!</definedName>
    <definedName name="base03au">#REF!</definedName>
    <definedName name="base04au" localSheetId="7">#REF!</definedName>
    <definedName name="base04au" localSheetId="15">#REF!</definedName>
    <definedName name="base04au" localSheetId="14">#REF!</definedName>
    <definedName name="base04au" localSheetId="11">#REF!</definedName>
    <definedName name="base04au" localSheetId="9">#REF!</definedName>
    <definedName name="base04au">#REF!</definedName>
    <definedName name="base05" localSheetId="7">#REF!</definedName>
    <definedName name="base05" localSheetId="15">#REF!</definedName>
    <definedName name="base05" localSheetId="14">#REF!</definedName>
    <definedName name="base05" localSheetId="11">#REF!</definedName>
    <definedName name="base05" localSheetId="9">#REF!</definedName>
    <definedName name="base05">#REF!</definedName>
    <definedName name="base05au" localSheetId="7">#REF!</definedName>
    <definedName name="base05au" localSheetId="15">#REF!</definedName>
    <definedName name="base05au" localSheetId="14">#REF!</definedName>
    <definedName name="base05au" localSheetId="11">#REF!</definedName>
    <definedName name="base05au" localSheetId="9">#REF!</definedName>
    <definedName name="base05au">#REF!</definedName>
    <definedName name="base2002" localSheetId="7">#REF!</definedName>
    <definedName name="base2002" localSheetId="15">#REF!</definedName>
    <definedName name="base2002" localSheetId="14">#REF!</definedName>
    <definedName name="base2002" localSheetId="11">#REF!</definedName>
    <definedName name="base2002" localSheetId="9">#REF!</definedName>
    <definedName name="base2002">#REF!</definedName>
    <definedName name="base2003orig" localSheetId="7">#REF!</definedName>
    <definedName name="base2003orig" localSheetId="15">#REF!</definedName>
    <definedName name="base2003orig" localSheetId="14">#REF!</definedName>
    <definedName name="base2003orig" localSheetId="11">#REF!</definedName>
    <definedName name="base2003orig" localSheetId="9">#REF!</definedName>
    <definedName name="base2003orig">#REF!</definedName>
    <definedName name="base2003origentidades" localSheetId="7">#REF!</definedName>
    <definedName name="base2003origentidades" localSheetId="15">#REF!</definedName>
    <definedName name="base2003origentidades" localSheetId="14">#REF!</definedName>
    <definedName name="base2003origentidades" localSheetId="11">#REF!</definedName>
    <definedName name="base2003origentidades" localSheetId="9">#REF!</definedName>
    <definedName name="base2003origentidades">#REF!</definedName>
    <definedName name="base2004" localSheetId="7">#REF!</definedName>
    <definedName name="base2004" localSheetId="15">#REF!</definedName>
    <definedName name="base2004" localSheetId="14">#REF!</definedName>
    <definedName name="base2004" localSheetId="11">#REF!</definedName>
    <definedName name="base2004" localSheetId="9">#REF!</definedName>
    <definedName name="base2004">#REF!</definedName>
    <definedName name="base2004entidades" localSheetId="7">#REF!</definedName>
    <definedName name="base2004entidades" localSheetId="15">#REF!</definedName>
    <definedName name="base2004entidades" localSheetId="14">#REF!</definedName>
    <definedName name="base2004entidades" localSheetId="11">#REF!</definedName>
    <definedName name="base2004entidades" localSheetId="9">#REF!</definedName>
    <definedName name="base2004entidades">#REF!</definedName>
    <definedName name="baseau" localSheetId="7">#REF!</definedName>
    <definedName name="baseau" localSheetId="15">#REF!</definedName>
    <definedName name="baseau" localSheetId="14">#REF!</definedName>
    <definedName name="baseau" localSheetId="11">#REF!</definedName>
    <definedName name="baseau" localSheetId="9">#REF!</definedName>
    <definedName name="baseau">#REF!</definedName>
    <definedName name="baseb" localSheetId="7">#REF!</definedName>
    <definedName name="baseb" localSheetId="15">#REF!</definedName>
    <definedName name="baseb" localSheetId="14">#REF!</definedName>
    <definedName name="baseb" localSheetId="11">#REF!</definedName>
    <definedName name="baseb" localSheetId="9">#REF!</definedName>
    <definedName name="baseb">#REF!</definedName>
    <definedName name="basecierre" localSheetId="0">[17]CP_2003!#REF!</definedName>
    <definedName name="basecierre" localSheetId="7">[17]CP_2003!#REF!</definedName>
    <definedName name="basecierre" localSheetId="15">[17]CP_2003!#REF!</definedName>
    <definedName name="basecierre" localSheetId="14">[17]CP_2003!#REF!</definedName>
    <definedName name="basecierre" localSheetId="11">[17]CP_2003!#REF!</definedName>
    <definedName name="basecierre" localSheetId="9">[17]CP_2003!#REF!</definedName>
    <definedName name="basecierre">[17]CP_2003!#REF!</definedName>
    <definedName name="_xlnm.Database" localSheetId="0">[18]REPORTO!#REF!</definedName>
    <definedName name="_xlnm.Database" localSheetId="7">[18]REPORTO!#REF!</definedName>
    <definedName name="_xlnm.Database" localSheetId="15">[18]REPORTO!#REF!</definedName>
    <definedName name="_xlnm.Database" localSheetId="14">[18]REPORTO!#REF!</definedName>
    <definedName name="_xlnm.Database" localSheetId="11">[18]REPORTO!#REF!</definedName>
    <definedName name="_xlnm.Database" localSheetId="9">[18]REPORTO!#REF!</definedName>
    <definedName name="_xlnm.Database">[18]REPORTO!#REF!</definedName>
    <definedName name="BBB" localSheetId="7">#REF!</definedName>
    <definedName name="BBB" localSheetId="15">#REF!</definedName>
    <definedName name="BBB" localSheetId="14">#REF!</definedName>
    <definedName name="BBB" localSheetId="11">#REF!</definedName>
    <definedName name="BBB" localSheetId="9">#REF!</definedName>
    <definedName name="BBB">#REF!</definedName>
    <definedName name="buena" localSheetId="0">#REF!</definedName>
    <definedName name="buena" localSheetId="7">#REF!</definedName>
    <definedName name="buena" localSheetId="15">#REF!</definedName>
    <definedName name="buena" localSheetId="2">#REF!</definedName>
    <definedName name="buena" localSheetId="14">#REF!</definedName>
    <definedName name="buena" localSheetId="11">#REF!</definedName>
    <definedName name="buena" localSheetId="9">#REF!</definedName>
    <definedName name="buena">#REF!</definedName>
    <definedName name="bun" localSheetId="0">#REF!</definedName>
    <definedName name="bun" localSheetId="7">#REF!</definedName>
    <definedName name="bun" localSheetId="15">#REF!</definedName>
    <definedName name="bun" localSheetId="2">#REF!</definedName>
    <definedName name="bun" localSheetId="14">#REF!</definedName>
    <definedName name="bun" localSheetId="11">#REF!</definedName>
    <definedName name="bun" localSheetId="9">#REF!</definedName>
    <definedName name="bun">#REF!</definedName>
    <definedName name="bUSCAR" localSheetId="7">#REF!</definedName>
    <definedName name="bUSCAR" localSheetId="15">#REF!</definedName>
    <definedName name="bUSCAR" localSheetId="14">#REF!</definedName>
    <definedName name="bUSCAR" localSheetId="11">#REF!</definedName>
    <definedName name="bUSCAR" localSheetId="9">#REF!</definedName>
    <definedName name="bUSCAR">#REF!</definedName>
    <definedName name="C_" localSheetId="0">[19]FP1996!#REF!</definedName>
    <definedName name="C_" localSheetId="7">[19]FP1996!#REF!</definedName>
    <definedName name="C_" localSheetId="15">[19]FP1996!#REF!</definedName>
    <definedName name="C_" localSheetId="14">[19]FP1996!#REF!</definedName>
    <definedName name="C_" localSheetId="11">[19]FP1996!#REF!</definedName>
    <definedName name="C_" localSheetId="9">[19]FP1996!#REF!</definedName>
    <definedName name="C_">[19]FP1996!#REF!</definedName>
    <definedName name="cálculos" localSheetId="7">#REF!</definedName>
    <definedName name="cálculos" localSheetId="15">#REF!</definedName>
    <definedName name="cálculos" localSheetId="14">#REF!</definedName>
    <definedName name="cálculos" localSheetId="11">#REF!</definedName>
    <definedName name="cálculos" localSheetId="9">#REF!</definedName>
    <definedName name="cálculos">#REF!</definedName>
    <definedName name="CALENDA">#N/A</definedName>
    <definedName name="CAPU96" localSheetId="7">#REF!</definedName>
    <definedName name="CAPU96" localSheetId="15">#REF!</definedName>
    <definedName name="CAPU96" localSheetId="14">#REF!</definedName>
    <definedName name="CAPU96" localSheetId="11">#REF!</definedName>
    <definedName name="CAPU96" localSheetId="9">#REF!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7">#REF!</definedName>
    <definedName name="CIC" localSheetId="15">#REF!</definedName>
    <definedName name="CIC" localSheetId="14">#REF!</definedName>
    <definedName name="CIC" localSheetId="11">#REF!</definedName>
    <definedName name="CIC" localSheetId="9">#REF!</definedName>
    <definedName name="CIC">#REF!</definedName>
    <definedName name="CicenyAduanas" localSheetId="7">#REF!</definedName>
    <definedName name="CicenyAduanas" localSheetId="15">#REF!</definedName>
    <definedName name="CicenyAduanas" localSheetId="14">#REF!</definedName>
    <definedName name="CicenyAduanas" localSheetId="11">#REF!</definedName>
    <definedName name="CicenyAduanas" localSheetId="9">#REF!</definedName>
    <definedName name="CicenyAduanas">#REF!</definedName>
    <definedName name="Cifras_Control" localSheetId="7">#REF!</definedName>
    <definedName name="Cifras_Control" localSheetId="15">#REF!</definedName>
    <definedName name="Cifras_Control" localSheetId="14">#REF!</definedName>
    <definedName name="Cifras_Control" localSheetId="11">#REF!</definedName>
    <definedName name="Cifras_Control" localSheetId="9">#REF!</definedName>
    <definedName name="Cifras_Control">#REF!</definedName>
    <definedName name="claseco" localSheetId="7">#REF!</definedName>
    <definedName name="claseco" localSheetId="15">#REF!</definedName>
    <definedName name="claseco" localSheetId="14">#REF!</definedName>
    <definedName name="claseco" localSheetId="11">#REF!</definedName>
    <definedName name="claseco" localSheetId="9">#REF!</definedName>
    <definedName name="claseco">#REF!</definedName>
    <definedName name="cmllvc198" localSheetId="7">#REF!</definedName>
    <definedName name="cmllvc198" localSheetId="15">#REF!</definedName>
    <definedName name="cmllvc198" localSheetId="14">#REF!</definedName>
    <definedName name="cmllvc198" localSheetId="11">#REF!</definedName>
    <definedName name="cmllvc198" localSheetId="9">#REF!</definedName>
    <definedName name="cmllvc198">#REF!</definedName>
    <definedName name="cmllvc298ieps" localSheetId="7">#REF!</definedName>
    <definedName name="cmllvc298ieps" localSheetId="15">#REF!</definedName>
    <definedName name="cmllvc298ieps" localSheetId="14">#REF!</definedName>
    <definedName name="cmllvc298ieps" localSheetId="11">#REF!</definedName>
    <definedName name="cmllvc298ieps" localSheetId="9">#REF!</definedName>
    <definedName name="cmllvc298ieps">#REF!</definedName>
    <definedName name="cmllvp198" localSheetId="7">#REF!</definedName>
    <definedName name="cmllvp198" localSheetId="15">#REF!</definedName>
    <definedName name="cmllvp198" localSheetId="14">#REF!</definedName>
    <definedName name="cmllvp198" localSheetId="11">#REF!</definedName>
    <definedName name="cmllvp198" localSheetId="9">#REF!</definedName>
    <definedName name="cmllvp198">#REF!</definedName>
    <definedName name="cmllvp199" localSheetId="7">#REF!</definedName>
    <definedName name="cmllvp199" localSheetId="15">#REF!</definedName>
    <definedName name="cmllvp199" localSheetId="14">#REF!</definedName>
    <definedName name="cmllvp199" localSheetId="11">#REF!</definedName>
    <definedName name="cmllvp199" localSheetId="9">#REF!</definedName>
    <definedName name="cmllvp199">#REF!</definedName>
    <definedName name="cmllvp298ieps" localSheetId="7">#REF!</definedName>
    <definedName name="cmllvp298ieps" localSheetId="15">#REF!</definedName>
    <definedName name="cmllvp298ieps" localSheetId="14">#REF!</definedName>
    <definedName name="cmllvp298ieps" localSheetId="11">#REF!</definedName>
    <definedName name="cmllvp298ieps" localSheetId="9">#REF!</definedName>
    <definedName name="cmllvp298ieps">#REF!</definedName>
    <definedName name="cmllvp299ieps" localSheetId="7">#REF!</definedName>
    <definedName name="cmllvp299ieps" localSheetId="15">#REF!</definedName>
    <definedName name="cmllvp299ieps" localSheetId="14">#REF!</definedName>
    <definedName name="cmllvp299ieps" localSheetId="11">#REF!</definedName>
    <definedName name="cmllvp299ieps" localSheetId="9">#REF!</definedName>
    <definedName name="cmllvp299ieps">#REF!</definedName>
    <definedName name="cmlvc198" localSheetId="7">#REF!</definedName>
    <definedName name="cmlvc198" localSheetId="15">#REF!</definedName>
    <definedName name="cmlvc198" localSheetId="14">#REF!</definedName>
    <definedName name="cmlvc198" localSheetId="11">#REF!</definedName>
    <definedName name="cmlvc198" localSheetId="9">#REF!</definedName>
    <definedName name="cmlvc198">#REF!</definedName>
    <definedName name="cmlvc298ieps" localSheetId="7">#REF!</definedName>
    <definedName name="cmlvc298ieps" localSheetId="15">#REF!</definedName>
    <definedName name="cmlvc298ieps" localSheetId="14">#REF!</definedName>
    <definedName name="cmlvc298ieps" localSheetId="11">#REF!</definedName>
    <definedName name="cmlvc298ieps" localSheetId="9">#REF!</definedName>
    <definedName name="cmlvc298ieps">#REF!</definedName>
    <definedName name="cmlvp198" localSheetId="7">#REF!</definedName>
    <definedName name="cmlvp198" localSheetId="15">#REF!</definedName>
    <definedName name="cmlvp198" localSheetId="14">#REF!</definedName>
    <definedName name="cmlvp198" localSheetId="11">#REF!</definedName>
    <definedName name="cmlvp198" localSheetId="9">#REF!</definedName>
    <definedName name="cmlvp198">#REF!</definedName>
    <definedName name="cmlvp199" localSheetId="7">#REF!</definedName>
    <definedName name="cmlvp199" localSheetId="15">#REF!</definedName>
    <definedName name="cmlvp199" localSheetId="14">#REF!</definedName>
    <definedName name="cmlvp199" localSheetId="11">#REF!</definedName>
    <definedName name="cmlvp199" localSheetId="9">#REF!</definedName>
    <definedName name="cmlvp199">#REF!</definedName>
    <definedName name="cmlvp298ieps" localSheetId="7">#REF!</definedName>
    <definedName name="cmlvp298ieps" localSheetId="15">#REF!</definedName>
    <definedName name="cmlvp298ieps" localSheetId="14">#REF!</definedName>
    <definedName name="cmlvp298ieps" localSheetId="11">#REF!</definedName>
    <definedName name="cmlvp298ieps" localSheetId="9">#REF!</definedName>
    <definedName name="cmlvp298ieps">#REF!</definedName>
    <definedName name="cmlvp299ieps" localSheetId="7">#REF!</definedName>
    <definedName name="cmlvp299ieps" localSheetId="15">#REF!</definedName>
    <definedName name="cmlvp299ieps" localSheetId="14">#REF!</definedName>
    <definedName name="cmlvp299ieps" localSheetId="11">#REF!</definedName>
    <definedName name="cmlvp299ieps" localSheetId="9">#REF!</definedName>
    <definedName name="cmlvp299ieps">#REF!</definedName>
    <definedName name="COMP" localSheetId="0">#REF!</definedName>
    <definedName name="COMP" localSheetId="7">#REF!</definedName>
    <definedName name="COMP" localSheetId="15">#REF!</definedName>
    <definedName name="COMP" localSheetId="2">#REF!</definedName>
    <definedName name="COMP" localSheetId="14">#REF!</definedName>
    <definedName name="COMP" localSheetId="11">#REF!</definedName>
    <definedName name="COMP" localSheetId="9">#REF!</definedName>
    <definedName name="COMP">#REF!</definedName>
    <definedName name="COMP_PANUAL" localSheetId="0">#REF!</definedName>
    <definedName name="COMP_PANUAL" localSheetId="7">#REF!</definedName>
    <definedName name="COMP_PANUAL" localSheetId="15">#REF!</definedName>
    <definedName name="COMP_PANUAL" localSheetId="2">#REF!</definedName>
    <definedName name="COMP_PANUAL" localSheetId="14">#REF!</definedName>
    <definedName name="COMP_PANUAL" localSheetId="11">#REF!</definedName>
    <definedName name="COMP_PANUAL" localSheetId="9">#REF!</definedName>
    <definedName name="COMP_PANUAL">#REF!</definedName>
    <definedName name="COMP_RAUL" localSheetId="0">#REF!</definedName>
    <definedName name="COMP_RAUL" localSheetId="7">#REF!</definedName>
    <definedName name="COMP_RAUL" localSheetId="15">#REF!</definedName>
    <definedName name="COMP_RAUL" localSheetId="2">#REF!</definedName>
    <definedName name="COMP_RAUL" localSheetId="14">#REF!</definedName>
    <definedName name="COMP_RAUL" localSheetId="11">#REF!</definedName>
    <definedName name="COMP_RAUL" localSheetId="9">#REF!</definedName>
    <definedName name="COMP_RAUL">#REF!</definedName>
    <definedName name="COMPARATIVO" localSheetId="0">#REF!</definedName>
    <definedName name="COMPARATIVO" localSheetId="7">#REF!</definedName>
    <definedName name="COMPARATIVO" localSheetId="15">[23]ADEF01!#REF!</definedName>
    <definedName name="COMPARATIVO" localSheetId="2">#REF!</definedName>
    <definedName name="COMPARATIVO" localSheetId="14">#REF!</definedName>
    <definedName name="COMPARATIVO" localSheetId="11">#REF!</definedName>
    <definedName name="COMPARATIVO" localSheetId="9">#REF!</definedName>
    <definedName name="COMPARATIVO">#REF!</definedName>
    <definedName name="CON_2006" localSheetId="0">#REF!</definedName>
    <definedName name="CON_2006" localSheetId="7">#REF!</definedName>
    <definedName name="CON_2006" localSheetId="15">#REF!</definedName>
    <definedName name="CON_2006" localSheetId="2">#REF!</definedName>
    <definedName name="CON_2006" localSheetId="14">#REF!</definedName>
    <definedName name="CON_2006" localSheetId="11">#REF!</definedName>
    <definedName name="CON_2006" localSheetId="9">#REF!</definedName>
    <definedName name="CON_2006">#REF!</definedName>
    <definedName name="CONA96" localSheetId="7">#REF!</definedName>
    <definedName name="CONA96" localSheetId="15">#REF!</definedName>
    <definedName name="CONA96" localSheetId="14">#REF!</definedName>
    <definedName name="CONA96" localSheetId="11">#REF!</definedName>
    <definedName name="CONA96" localSheetId="9">#REF!</definedName>
    <definedName name="CONA96">#REF!</definedName>
    <definedName name="concepto" localSheetId="0">'[24]BASE DEFINITIVA 2002'!#REF!</definedName>
    <definedName name="concepto" localSheetId="7">'[24]BASE DEFINITIVA 2002'!#REF!</definedName>
    <definedName name="concepto" localSheetId="15">'[24]BASE DEFINITIVA 2002'!#REF!</definedName>
    <definedName name="concepto" localSheetId="14">'[24]BASE DEFINITIVA 2002'!#REF!</definedName>
    <definedName name="concepto" localSheetId="11">'[24]BASE DEFINITIVA 2002'!#REF!</definedName>
    <definedName name="concepto" localSheetId="9">'[24]BASE DEFINITIVA 2002'!#REF!</definedName>
    <definedName name="concepto">'[24]BASE DEFINITIVA 2002'!#REF!</definedName>
    <definedName name="CONS" localSheetId="0">[6]BANPRO99!#REF!</definedName>
    <definedName name="CONS" localSheetId="7">[6]BANPRO99!#REF!</definedName>
    <definedName name="CONS" localSheetId="15">[6]BANPRO99!#REF!</definedName>
    <definedName name="CONS" localSheetId="14">[6]BANPRO99!#REF!</definedName>
    <definedName name="CONS" localSheetId="11">[6]BANPRO99!#REF!</definedName>
    <definedName name="CONS" localSheetId="9">[6]BANPRO99!#REF!</definedName>
    <definedName name="CONS">[6]BANPRO99!#REF!</definedName>
    <definedName name="CONSOLIDADO" localSheetId="0">[23]ADEF01!#REF!</definedName>
    <definedName name="CONSOLIDADO" localSheetId="7">[23]ADEF01!#REF!</definedName>
    <definedName name="CONSOLIDADO" localSheetId="15">[23]ADEF01!#REF!</definedName>
    <definedName name="CONSOLIDADO" localSheetId="14">[23]ADEF01!#REF!</definedName>
    <definedName name="CONSOLIDADO" localSheetId="11">[23]ADEF01!#REF!</definedName>
    <definedName name="CONSOLIDADO" localSheetId="9">[23]ADEF01!#REF!</definedName>
    <definedName name="CONSOLIDADO">[23]ADEF01!#REF!</definedName>
    <definedName name="copia_Clas_Admva" localSheetId="7">#REF!</definedName>
    <definedName name="copia_Clas_Admva" localSheetId="15">#REF!</definedName>
    <definedName name="copia_Clas_Admva" localSheetId="14">#REF!</definedName>
    <definedName name="copia_Clas_Admva" localSheetId="11">#REF!</definedName>
    <definedName name="copia_Clas_Admva" localSheetId="9">#REF!</definedName>
    <definedName name="copia_Clas_Admva">#REF!</definedName>
    <definedName name="copia_Clas_Econ">[25]Clas_Econ!$B$2:$M$25</definedName>
    <definedName name="copia_Clas_Fun" localSheetId="7">#REF!</definedName>
    <definedName name="copia_Clas_Fun" localSheetId="15">#REF!</definedName>
    <definedName name="copia_Clas_Fun" localSheetId="14">#REF!</definedName>
    <definedName name="copia_Clas_Fun" localSheetId="11">#REF!</definedName>
    <definedName name="copia_Clas_Fun" localSheetId="9">#REF!</definedName>
    <definedName name="copia_Clas_Fun">#REF!</definedName>
    <definedName name="copia_Clas_Func" localSheetId="0">[26]Clas_Fun!#REF!</definedName>
    <definedName name="copia_Clas_Func" localSheetId="7">[26]Clas_Fun!#REF!</definedName>
    <definedName name="copia_Clas_Func" localSheetId="15">[26]Clas_Fun!#REF!</definedName>
    <definedName name="copia_Clas_Func" localSheetId="14">[26]Clas_Fun!#REF!</definedName>
    <definedName name="copia_Clas_Func" localSheetId="11">[26]Clas_Fun!#REF!</definedName>
    <definedName name="copia_Clas_Func" localSheetId="9">[26]Clas_Fun!#REF!</definedName>
    <definedName name="copia_Clas_Func">[26]Clas_Fun!#REF!</definedName>
    <definedName name="copia_Doble_Consolid" localSheetId="7">#REF!</definedName>
    <definedName name="copia_Doble_Consolid" localSheetId="15">#REF!</definedName>
    <definedName name="copia_Doble_Consolid" localSheetId="14">#REF!</definedName>
    <definedName name="copia_Doble_Consolid" localSheetId="11">#REF!</definedName>
    <definedName name="copia_Doble_Consolid" localSheetId="9">#REF!</definedName>
    <definedName name="copia_Doble_Consolid">#REF!</definedName>
    <definedName name="copia_Doble_OECPD" localSheetId="7">#REF!</definedName>
    <definedName name="copia_Doble_OECPD" localSheetId="15">#REF!</definedName>
    <definedName name="copia_Doble_OECPD" localSheetId="14">#REF!</definedName>
    <definedName name="copia_Doble_OECPD" localSheetId="11">#REF!</definedName>
    <definedName name="copia_Doble_OECPD" localSheetId="9">#REF!</definedName>
    <definedName name="copia_Doble_OECPD">#REF!</definedName>
    <definedName name="copia_Doble_RAutonyAPC" localSheetId="7">#REF!</definedName>
    <definedName name="copia_Doble_RAutonyAPC" localSheetId="15">#REF!</definedName>
    <definedName name="copia_Doble_RAutonyAPC" localSheetId="14">#REF!</definedName>
    <definedName name="copia_Doble_RAutonyAPC" localSheetId="11">#REF!</definedName>
    <definedName name="copia_Doble_RAutonyAPC" localSheetId="9">#REF!</definedName>
    <definedName name="copia_Doble_RAutonyAPC">#REF!</definedName>
    <definedName name="copia_Gto_Ents_Fed">[25]Gto_Ent_Fed!$B$39:$L$73</definedName>
    <definedName name="copia_Gto_Federal" localSheetId="7">#REF!</definedName>
    <definedName name="copia_Gto_Federal" localSheetId="15">#REF!</definedName>
    <definedName name="copia_Gto_Federal" localSheetId="14">#REF!</definedName>
    <definedName name="copia_Gto_Federal" localSheetId="11">#REF!</definedName>
    <definedName name="copia_Gto_Federal" localSheetId="9">#REF!</definedName>
    <definedName name="copia_Gto_Federal">#REF!</definedName>
    <definedName name="copia_Gto_Neto" localSheetId="7">#REF!</definedName>
    <definedName name="copia_Gto_Neto" localSheetId="15">#REF!</definedName>
    <definedName name="copia_Gto_Neto" localSheetId="14">#REF!</definedName>
    <definedName name="copia_Gto_Neto" localSheetId="11">#REF!</definedName>
    <definedName name="copia_Gto_Neto" localSheetId="9">#REF!</definedName>
    <definedName name="copia_Gto_Neto">#REF!</definedName>
    <definedName name="copia_Ing_Pres" localSheetId="7">#REF!</definedName>
    <definedName name="copia_Ing_Pres" localSheetId="15">#REF!</definedName>
    <definedName name="copia_Ing_Pres" localSheetId="14">#REF!</definedName>
    <definedName name="copia_Ing_Pres" localSheetId="11">#REF!</definedName>
    <definedName name="copia_Ing_Pres" localSheetId="9">#REF!</definedName>
    <definedName name="copia_Ing_Pres">#REF!</definedName>
    <definedName name="COSTO">#N/A</definedName>
    <definedName name="CRI" localSheetId="0">[6]BANPRO99!#REF!</definedName>
    <definedName name="CRI" localSheetId="7">[6]BANPRO99!#REF!</definedName>
    <definedName name="CRI" localSheetId="15">[6]BANPRO99!#REF!</definedName>
    <definedName name="CRI" localSheetId="14">[6]BANPRO99!#REF!</definedName>
    <definedName name="CRI" localSheetId="11">[6]BANPRO99!#REF!</definedName>
    <definedName name="CRI" localSheetId="9">[6]BANPRO99!#REF!</definedName>
    <definedName name="CRI">[6]BANPRO99!#REF!</definedName>
    <definedName name="criterios23" localSheetId="7">#REF!</definedName>
    <definedName name="criterios23" localSheetId="15">#REF!</definedName>
    <definedName name="criterios23" localSheetId="14">#REF!</definedName>
    <definedName name="criterios23" localSheetId="11">#REF!</definedName>
    <definedName name="criterios23" localSheetId="9">#REF!</definedName>
    <definedName name="criterios23">#REF!</definedName>
    <definedName name="Criterios25" localSheetId="7">#REF!</definedName>
    <definedName name="Criterios25" localSheetId="15">#REF!</definedName>
    <definedName name="Criterios25" localSheetId="14">#REF!</definedName>
    <definedName name="Criterios25" localSheetId="11">#REF!</definedName>
    <definedName name="Criterios25" localSheetId="9">#REF!</definedName>
    <definedName name="Criterios25">#REF!</definedName>
    <definedName name="Criterios33" localSheetId="7">#REF!</definedName>
    <definedName name="Criterios33" localSheetId="15">#REF!</definedName>
    <definedName name="Criterios33" localSheetId="14">#REF!</definedName>
    <definedName name="Criterios33" localSheetId="11">#REF!</definedName>
    <definedName name="Criterios33" localSheetId="9">#REF!</definedName>
    <definedName name="Criterios33">#REF!</definedName>
    <definedName name="CTOS" localSheetId="0">#REF!</definedName>
    <definedName name="CTOS" localSheetId="7">#REF!</definedName>
    <definedName name="CTOS" localSheetId="15">#REF!</definedName>
    <definedName name="CTOS" localSheetId="2">#REF!</definedName>
    <definedName name="CTOS" localSheetId="14">#REF!</definedName>
    <definedName name="CTOS" localSheetId="11">#REF!</definedName>
    <definedName name="CTOS" localSheetId="9">#REF!</definedName>
    <definedName name="CTOS">#REF!</definedName>
    <definedName name="CTOS1" localSheetId="0">#REF!</definedName>
    <definedName name="CTOS1" localSheetId="7">#REF!</definedName>
    <definedName name="CTOS1" localSheetId="15">#REF!</definedName>
    <definedName name="CTOS1" localSheetId="2">#REF!</definedName>
    <definedName name="CTOS1" localSheetId="14">#REF!</definedName>
    <definedName name="CTOS1" localSheetId="11">#REF!</definedName>
    <definedName name="CTOS1" localSheetId="9">#REF!</definedName>
    <definedName name="CTOS1">#REF!</definedName>
    <definedName name="cuad" localSheetId="7">#REF!</definedName>
    <definedName name="cuad" localSheetId="15">#REF!</definedName>
    <definedName name="cuad" localSheetId="14">#REF!</definedName>
    <definedName name="cuad" localSheetId="11">#REF!</definedName>
    <definedName name="cuad" localSheetId="9">#REF!</definedName>
    <definedName name="cuad">#REF!</definedName>
    <definedName name="CUAD179" localSheetId="0">'[1]Mod Eco Controlados 99'!#REF!</definedName>
    <definedName name="CUAD179" localSheetId="7">'[1]Mod Eco Controlados 99'!#REF!</definedName>
    <definedName name="CUAD179" localSheetId="15">'[1]Mod Eco Controlados 99'!#REF!</definedName>
    <definedName name="CUAD179" localSheetId="14">'[1]Mod Eco Controlados 99'!#REF!</definedName>
    <definedName name="CUAD179" localSheetId="11">'[1]Mod Eco Controlados 99'!#REF!</definedName>
    <definedName name="CUAD179" localSheetId="9">'[1]Mod Eco Controlados 99'!#REF!</definedName>
    <definedName name="CUAD179">'[1]Mod Eco Controlados 99'!#REF!</definedName>
    <definedName name="CUAD179A" localSheetId="0">'[1]Mod Eco Controlados 99'!#REF!</definedName>
    <definedName name="CUAD179A" localSheetId="7">'[1]Mod Eco Controlados 99'!#REF!</definedName>
    <definedName name="CUAD179A" localSheetId="15">'[1]Mod Eco Controlados 99'!#REF!</definedName>
    <definedName name="CUAD179A" localSheetId="14">'[1]Mod Eco Controlados 99'!#REF!</definedName>
    <definedName name="CUAD179A" localSheetId="11">'[1]Mod Eco Controlados 99'!#REF!</definedName>
    <definedName name="CUAD179A" localSheetId="9">'[1]Mod Eco Controlados 99'!#REF!</definedName>
    <definedName name="CUAD179A">'[1]Mod Eco Controlados 99'!#REF!</definedName>
    <definedName name="CUAD180" localSheetId="0">'[1]Mod Eco Controlados 99'!#REF!</definedName>
    <definedName name="CUAD180" localSheetId="7">'[1]Mod Eco Controlados 99'!#REF!</definedName>
    <definedName name="CUAD180" localSheetId="15">'[1]Mod Eco Controlados 99'!#REF!</definedName>
    <definedName name="CUAD180" localSheetId="14">'[1]Mod Eco Controlados 99'!#REF!</definedName>
    <definedName name="CUAD180" localSheetId="11">'[1]Mod Eco Controlados 99'!#REF!</definedName>
    <definedName name="CUAD180" localSheetId="9">'[1]Mod Eco Controlados 99'!#REF!</definedName>
    <definedName name="CUAD180">'[1]Mod Eco Controlados 99'!#REF!</definedName>
    <definedName name="Cuadro16511" localSheetId="0">'[27]Ingresos serie'!#REF!</definedName>
    <definedName name="Cuadro16511" localSheetId="7">'[27]Ingresos serie'!#REF!</definedName>
    <definedName name="Cuadro16511" localSheetId="15">'[27]Ingresos serie'!#REF!</definedName>
    <definedName name="Cuadro16511" localSheetId="14">'[27]Ingresos serie'!#REF!</definedName>
    <definedName name="Cuadro16511" localSheetId="11">'[27]Ingresos serie'!#REF!</definedName>
    <definedName name="Cuadro16511" localSheetId="9">'[27]Ingresos serie'!#REF!</definedName>
    <definedName name="Cuadro16511">'[27]Ingresos serie'!#REF!</definedName>
    <definedName name="Cuadro18521" localSheetId="7">#REF!</definedName>
    <definedName name="Cuadro18521" localSheetId="15">#REF!</definedName>
    <definedName name="Cuadro18521" localSheetId="14">#REF!</definedName>
    <definedName name="Cuadro18521" localSheetId="11">#REF!</definedName>
    <definedName name="Cuadro18521" localSheetId="9">#REF!</definedName>
    <definedName name="Cuadro18521">#REF!</definedName>
    <definedName name="Cuadro19522" localSheetId="7">#REF!</definedName>
    <definedName name="Cuadro19522" localSheetId="15">#REF!</definedName>
    <definedName name="Cuadro19522" localSheetId="14">#REF!</definedName>
    <definedName name="Cuadro19522" localSheetId="11">#REF!</definedName>
    <definedName name="Cuadro19522" localSheetId="9">#REF!</definedName>
    <definedName name="Cuadro19522">#REF!</definedName>
    <definedName name="Cuadro20523" localSheetId="0">'[28]20-5.2.3'!#REF!</definedName>
    <definedName name="Cuadro20523" localSheetId="7">'[28]20-5.2.3'!#REF!</definedName>
    <definedName name="Cuadro20523" localSheetId="15">'[28]20-5.2.3'!#REF!</definedName>
    <definedName name="Cuadro20523" localSheetId="14">'[28]20-5.2.3'!#REF!</definedName>
    <definedName name="Cuadro20523" localSheetId="11">'[28]20-5.2.3'!#REF!</definedName>
    <definedName name="Cuadro20523" localSheetId="9">'[28]20-5.2.3'!#REF!</definedName>
    <definedName name="Cuadro20523">'[28]20-5.2.3'!#REF!</definedName>
    <definedName name="cUADRO26529CR" localSheetId="7">#REF!</definedName>
    <definedName name="cUADRO26529CR" localSheetId="15">#REF!</definedName>
    <definedName name="cUADRO26529CR" localSheetId="14">#REF!</definedName>
    <definedName name="cUADRO26529CR" localSheetId="11">#REF!</definedName>
    <definedName name="cUADRO26529CR" localSheetId="9">#REF!</definedName>
    <definedName name="cUADRO26529CR">#REF!</definedName>
    <definedName name="Cuadro30611">'[28]30-6.1.1'!$B$65:$M$120</definedName>
    <definedName name="Cuadro31613" localSheetId="7">#REF!</definedName>
    <definedName name="Cuadro31613" localSheetId="15">#REF!</definedName>
    <definedName name="Cuadro31613" localSheetId="14">#REF!</definedName>
    <definedName name="Cuadro31613" localSheetId="11">#REF!</definedName>
    <definedName name="Cuadro31613" localSheetId="9">#REF!</definedName>
    <definedName name="Cuadro31613">#REF!</definedName>
    <definedName name="Cuadro33621" localSheetId="7">#REF!</definedName>
    <definedName name="Cuadro33621" localSheetId="15">#REF!</definedName>
    <definedName name="Cuadro33621" localSheetId="14">#REF!</definedName>
    <definedName name="Cuadro33621" localSheetId="11">#REF!</definedName>
    <definedName name="Cuadro33621" localSheetId="9">#REF!</definedName>
    <definedName name="Cuadro33621">#REF!</definedName>
    <definedName name="cuapara2a">[29]BASE!$J$168:$W$206</definedName>
    <definedName name="cuapara2b">[29]BASE!$Z$168:$AM$207</definedName>
    <definedName name="cuatro" localSheetId="0">#REF!</definedName>
    <definedName name="cuatro" localSheetId="7">#REF!</definedName>
    <definedName name="cuatro" localSheetId="15">#REF!</definedName>
    <definedName name="cuatro" localSheetId="2">#REF!</definedName>
    <definedName name="cuatro" localSheetId="14">#REF!</definedName>
    <definedName name="cuatro" localSheetId="11">#REF!</definedName>
    <definedName name="cuatro" localSheetId="9">#REF!</definedName>
    <definedName name="cuatro">#REF!</definedName>
    <definedName name="cuotasem">'[4]Régimen financiero'!$E$3</definedName>
    <definedName name="DatodRamoUR">[30]DatosRamoUrEconomica!$A$1:$F$65536</definedName>
    <definedName name="DATOS" localSheetId="7">#REF!</definedName>
    <definedName name="Datos" localSheetId="15">#REF!</definedName>
    <definedName name="DATOS" localSheetId="14">#REF!</definedName>
    <definedName name="DATOS" localSheetId="11">#REF!</definedName>
    <definedName name="DATOS" localSheetId="9">#REF!</definedName>
    <definedName name="DATOS">#REF!</definedName>
    <definedName name="Datos_08_09_ServiciosPersonales" localSheetId="7">#REF!</definedName>
    <definedName name="Datos_08_09_ServiciosPersonales" localSheetId="15">#REF!</definedName>
    <definedName name="Datos_08_09_ServiciosPersonales" localSheetId="14">#REF!</definedName>
    <definedName name="Datos_08_09_ServiciosPersonales" localSheetId="11">#REF!</definedName>
    <definedName name="Datos_08_09_ServiciosPersonales" localSheetId="9">#REF!</definedName>
    <definedName name="Datos_08_09_ServiciosPersonales">#REF!</definedName>
    <definedName name="Datos_CRC">[31]Hoja1!$A$5:$D$45</definedName>
    <definedName name="Datos_Servicios_Personales" localSheetId="7">#REF!</definedName>
    <definedName name="Datos_Servicios_Personales" localSheetId="15">#REF!</definedName>
    <definedName name="Datos_Servicios_Personales" localSheetId="14">#REF!</definedName>
    <definedName name="Datos_Servicios_Personales" localSheetId="11">#REF!</definedName>
    <definedName name="Datos_Servicios_Personales" localSheetId="9">#REF!</definedName>
    <definedName name="Datos_Servicios_Personales">#REF!</definedName>
    <definedName name="datosb" localSheetId="7">#REF!</definedName>
    <definedName name="datosb" localSheetId="15">#REF!</definedName>
    <definedName name="datosb" localSheetId="14">#REF!</definedName>
    <definedName name="datosb" localSheetId="11">#REF!</definedName>
    <definedName name="datosb" localSheetId="9">#REF!</definedName>
    <definedName name="datosb">#REF!</definedName>
    <definedName name="DatosEconomica" localSheetId="7">#REF!</definedName>
    <definedName name="DatosEconomica" localSheetId="15">#REF!</definedName>
    <definedName name="DatosEconomica" localSheetId="14">#REF!</definedName>
    <definedName name="DatosEconomica" localSheetId="11">#REF!</definedName>
    <definedName name="DatosEconomica" localSheetId="9">#REF!</definedName>
    <definedName name="DatosEconomica">#REF!</definedName>
    <definedName name="DatosGrupoyModPp" localSheetId="7">#REF!</definedName>
    <definedName name="DatosGrupoyModPp" localSheetId="15">#REF!</definedName>
    <definedName name="DatosGrupoyModPp" localSheetId="14">#REF!</definedName>
    <definedName name="DatosGrupoyModPp" localSheetId="11">#REF!</definedName>
    <definedName name="DatosGrupoyModPp" localSheetId="9">#REF!</definedName>
    <definedName name="DatosGrupoyModPp">#REF!</definedName>
    <definedName name="DatosporProgPresupuestario" localSheetId="7">#REF!</definedName>
    <definedName name="DatosporProgPresupuestario" localSheetId="15">#REF!</definedName>
    <definedName name="DatosporProgPresupuestario" localSheetId="14">#REF!</definedName>
    <definedName name="DatosporProgPresupuestario" localSheetId="11">#REF!</definedName>
    <definedName name="DatosporProgPresupuestario" localSheetId="9">#REF!</definedName>
    <definedName name="DatosporProgPresupuestario">#REF!</definedName>
    <definedName name="DatosRamoFunción" localSheetId="7">#REF!</definedName>
    <definedName name="DatosRamoFunción" localSheetId="15">#REF!</definedName>
    <definedName name="DatosRamoFunción" localSheetId="14">#REF!</definedName>
    <definedName name="DatosRamoFunción" localSheetId="11">#REF!</definedName>
    <definedName name="DatosRamoFunción" localSheetId="9">#REF!</definedName>
    <definedName name="DatosRamoFunción">#REF!</definedName>
    <definedName name="DatosRamoUR" localSheetId="7">#REF!</definedName>
    <definedName name="DatosRamoUR" localSheetId="15">#REF!</definedName>
    <definedName name="DatosRamoUR" localSheetId="14">#REF!</definedName>
    <definedName name="DatosRamoUR" localSheetId="11">#REF!</definedName>
    <definedName name="DatosRamoUR" localSheetId="9">#REF!</definedName>
    <definedName name="DatosRamoUR">#REF!</definedName>
    <definedName name="ddd">[2]!AGO&amp;[2]!SEP&amp;[2]!OCT&amp;[2]!NOV&amp;[2]!DIC</definedName>
    <definedName name="dddd" localSheetId="7">#REF!</definedName>
    <definedName name="dddd" localSheetId="15">#REF!</definedName>
    <definedName name="dddd" localSheetId="14">#REF!</definedName>
    <definedName name="dddd" localSheetId="11">#REF!</definedName>
    <definedName name="dddd" localSheetId="9">#REF!</definedName>
    <definedName name="dddd">#REF!</definedName>
    <definedName name="ddddd">[32]Clas_Econ!$B$2:$M$25</definedName>
    <definedName name="defi">[2]!AGO&amp;[2]!SEP&amp;[2]!OCT&amp;[2]!NOV&amp;[2]!DIC</definedName>
    <definedName name="DEFICIT4" localSheetId="7">#REF!</definedName>
    <definedName name="DEFICIT4" localSheetId="15">#REF!</definedName>
    <definedName name="DEFICIT4" localSheetId="14">#REF!</definedName>
    <definedName name="DEFICIT4" localSheetId="11">#REF!</definedName>
    <definedName name="DEFICIT4" localSheetId="9">#REF!</definedName>
    <definedName name="DEFICIT4">#REF!</definedName>
    <definedName name="DESTINO" localSheetId="0">#REF!</definedName>
    <definedName name="DESTINO" localSheetId="7">#REF!</definedName>
    <definedName name="DESTINO" localSheetId="15">#REF!</definedName>
    <definedName name="DESTINO" localSheetId="2">#REF!</definedName>
    <definedName name="DESTINO" localSheetId="14">#REF!</definedName>
    <definedName name="DESTINO" localSheetId="11">#REF!</definedName>
    <definedName name="DESTINO" localSheetId="9">#REF!</definedName>
    <definedName name="DESTINO">#REF!</definedName>
    <definedName name="DFF" localSheetId="0">#REF!</definedName>
    <definedName name="DFF" localSheetId="7">#REF!</definedName>
    <definedName name="DFF" localSheetId="15">#REF!</definedName>
    <definedName name="DFF" localSheetId="2">#REF!</definedName>
    <definedName name="DFF" localSheetId="14">#REF!</definedName>
    <definedName name="DFF" localSheetId="11">#REF!</definedName>
    <definedName name="DFF" localSheetId="9">#REF!</definedName>
    <definedName name="DFF">#REF!</definedName>
    <definedName name="dfhzsdgzsd">[2]!AGO&amp;[2]!SEP&amp;[2]!OCT&amp;[2]!NOV&amp;[2]!DIC</definedName>
    <definedName name="DGD" localSheetId="0">#REF!</definedName>
    <definedName name="DGD" localSheetId="7">#REF!</definedName>
    <definedName name="DGD" localSheetId="15">#REF!</definedName>
    <definedName name="DGD" localSheetId="2">#REF!</definedName>
    <definedName name="DGD" localSheetId="14">#REF!</definedName>
    <definedName name="DGD" localSheetId="11">#REF!</definedName>
    <definedName name="DGD" localSheetId="9">#REF!</definedName>
    <definedName name="DGD">#REF!</definedName>
    <definedName name="DGDDG" localSheetId="0">#REF!</definedName>
    <definedName name="DGDDG" localSheetId="7">#REF!</definedName>
    <definedName name="DGDDG" localSheetId="15">#REF!</definedName>
    <definedName name="DGDDG" localSheetId="2">#REF!</definedName>
    <definedName name="DGDDG" localSheetId="14">#REF!</definedName>
    <definedName name="DGDDG" localSheetId="11">#REF!</definedName>
    <definedName name="DGDDG" localSheetId="9">#REF!</definedName>
    <definedName name="DGDDG">#REF!</definedName>
    <definedName name="DGDG" localSheetId="0">#REF!</definedName>
    <definedName name="DGDG" localSheetId="7">#REF!</definedName>
    <definedName name="DGDG" localSheetId="15">#REF!</definedName>
    <definedName name="DGDG" localSheetId="2">#REF!</definedName>
    <definedName name="DGDG" localSheetId="14">#REF!</definedName>
    <definedName name="DGDG" localSheetId="11">#REF!</definedName>
    <definedName name="DGDG" localSheetId="9">#REF!</definedName>
    <definedName name="DGDG">#REF!</definedName>
    <definedName name="DGDG1" localSheetId="0">#REF!</definedName>
    <definedName name="DGDG1" localSheetId="7">#REF!</definedName>
    <definedName name="DGDG1" localSheetId="15">#REF!</definedName>
    <definedName name="DGDG1" localSheetId="2">#REF!</definedName>
    <definedName name="DGDG1" localSheetId="14">#REF!</definedName>
    <definedName name="DGDG1" localSheetId="11">#REF!</definedName>
    <definedName name="DGDG1" localSheetId="9">#REF!</definedName>
    <definedName name="DGDG1">#REF!</definedName>
    <definedName name="DGGD" localSheetId="0">#REF!</definedName>
    <definedName name="DGGD" localSheetId="7">#REF!</definedName>
    <definedName name="DGGD" localSheetId="15">#REF!</definedName>
    <definedName name="DGGD" localSheetId="2">#REF!</definedName>
    <definedName name="DGGD" localSheetId="14">#REF!</definedName>
    <definedName name="DGGD" localSheetId="11">#REF!</definedName>
    <definedName name="DGGD" localSheetId="9">#REF!</definedName>
    <definedName name="DGGD">#REF!</definedName>
    <definedName name="DIC">"; DICIEMBRE.- "&amp;TEXT([9]edofza12!$C$24,"#,##0")</definedName>
    <definedName name="DIFERENCIAS">#N/A</definedName>
    <definedName name="direccion">'[33]ADEC II'!$B$9</definedName>
    <definedName name="directo" localSheetId="7">#REF!</definedName>
    <definedName name="directo" localSheetId="15">#REF!</definedName>
    <definedName name="directo" localSheetId="14">#REF!</definedName>
    <definedName name="directo" localSheetId="11">#REF!</definedName>
    <definedName name="directo" localSheetId="9">#REF!</definedName>
    <definedName name="directo">#REF!</definedName>
    <definedName name="directo03" localSheetId="7">#REF!</definedName>
    <definedName name="directo03" localSheetId="15">#REF!</definedName>
    <definedName name="directo03" localSheetId="14">#REF!</definedName>
    <definedName name="directo03" localSheetId="11">#REF!</definedName>
    <definedName name="directo03" localSheetId="9">#REF!</definedName>
    <definedName name="directo03">#REF!</definedName>
    <definedName name="directoc03" localSheetId="7">#REF!</definedName>
    <definedName name="directoc03" localSheetId="15">#REF!</definedName>
    <definedName name="directoc03" localSheetId="14">#REF!</definedName>
    <definedName name="directoc03" localSheetId="11">#REF!</definedName>
    <definedName name="directoc03" localSheetId="9">#REF!</definedName>
    <definedName name="directoc03">#REF!</definedName>
    <definedName name="directoppef" localSheetId="7">#REF!</definedName>
    <definedName name="directoppef" localSheetId="15">#REF!</definedName>
    <definedName name="directoppef" localSheetId="14">#REF!</definedName>
    <definedName name="directoppef" localSheetId="11">#REF!</definedName>
    <definedName name="directoppef" localSheetId="9">#REF!</definedName>
    <definedName name="directoppef">#REF!</definedName>
    <definedName name="DOLLY" localSheetId="0">#REF!</definedName>
    <definedName name="DOLLY" localSheetId="7">#REF!</definedName>
    <definedName name="DOLLY" localSheetId="15">#REF!</definedName>
    <definedName name="DOLLY" localSheetId="2">#REF!</definedName>
    <definedName name="DOLLY" localSheetId="14">#REF!</definedName>
    <definedName name="DOLLY" localSheetId="11">#REF!</definedName>
    <definedName name="DOLLY" localSheetId="9">#REF!</definedName>
    <definedName name="DOLLY">#REF!</definedName>
    <definedName name="DULCE" localSheetId="0">[34]DULCE!$A$5:$G$80</definedName>
    <definedName name="DULCE" localSheetId="7">[34]DULCE!$A$5:$G$80</definedName>
    <definedName name="DULCE" localSheetId="15">[34]DULCE!$A$5:$G$80</definedName>
    <definedName name="DULCE" localSheetId="2">[34]DULCE!$A$5:$G$80</definedName>
    <definedName name="DULCE" localSheetId="14">[34]DULCE!$A$5:$G$80</definedName>
    <definedName name="DULCE" localSheetId="9">[34]DULCE!$A$5:$G$80</definedName>
    <definedName name="DULCE">[16]DULCE!$B$8:$E$270</definedName>
    <definedName name="ECOADV" localSheetId="7">#REF!</definedName>
    <definedName name="ECOADV" localSheetId="15">#REF!</definedName>
    <definedName name="ECOADV" localSheetId="14">#REF!</definedName>
    <definedName name="ECOADV" localSheetId="11">#REF!</definedName>
    <definedName name="ECOADV" localSheetId="9">#REF!</definedName>
    <definedName name="ECOADV">#REF!</definedName>
    <definedName name="ECOADV1" localSheetId="7">#REF!</definedName>
    <definedName name="ECOADV1" localSheetId="15">#REF!</definedName>
    <definedName name="ECOADV1" localSheetId="14">#REF!</definedName>
    <definedName name="ECOADV1" localSheetId="11">#REF!</definedName>
    <definedName name="ECOADV1" localSheetId="9">#REF!</definedName>
    <definedName name="ECOADV1">#REF!</definedName>
    <definedName name="ECPD02">[35]ECPD!$F$2:$I$29</definedName>
    <definedName name="ECPD1">[35]ECPD!$A$2:$E$1001</definedName>
    <definedName name="ecpi" localSheetId="7">#REF!</definedName>
    <definedName name="ecpi" localSheetId="15">#REF!</definedName>
    <definedName name="ecpi" localSheetId="14">#REF!</definedName>
    <definedName name="ecpi" localSheetId="11">#REF!</definedName>
    <definedName name="ecpi" localSheetId="9">#REF!</definedName>
    <definedName name="ecpi">#REF!</definedName>
    <definedName name="ecpi03" localSheetId="7">#REF!</definedName>
    <definedName name="ecpi03" localSheetId="15">#REF!</definedName>
    <definedName name="ecpi03" localSheetId="14">#REF!</definedName>
    <definedName name="ecpi03" localSheetId="11">#REF!</definedName>
    <definedName name="ecpi03" localSheetId="9">#REF!</definedName>
    <definedName name="ecpi03">#REF!</definedName>
    <definedName name="ecpic03" localSheetId="7">#REF!</definedName>
    <definedName name="ecpic03" localSheetId="15">#REF!</definedName>
    <definedName name="ecpic03" localSheetId="14">#REF!</definedName>
    <definedName name="ecpic03" localSheetId="11">#REF!</definedName>
    <definedName name="ecpic03" localSheetId="9">#REF!</definedName>
    <definedName name="ecpic03">#REF!</definedName>
    <definedName name="ecpippef" localSheetId="7">#REF!</definedName>
    <definedName name="ecpippef" localSheetId="15">#REF!</definedName>
    <definedName name="ecpippef" localSheetId="14">#REF!</definedName>
    <definedName name="ecpippef" localSheetId="11">#REF!</definedName>
    <definedName name="ecpippef" localSheetId="9">#REF!</definedName>
    <definedName name="ecpippef">#REF!</definedName>
    <definedName name="ee" localSheetId="7">#REF!</definedName>
    <definedName name="ee" localSheetId="15">#REF!</definedName>
    <definedName name="ee" localSheetId="14">#REF!</definedName>
    <definedName name="ee" localSheetId="11">#REF!</definedName>
    <definedName name="ee" localSheetId="9">#REF!</definedName>
    <definedName name="ee">#REF!</definedName>
    <definedName name="ejer_2007" localSheetId="0">#REF!</definedName>
    <definedName name="ejer_2007" localSheetId="7">#REF!</definedName>
    <definedName name="ejer_2007" localSheetId="15">#REF!</definedName>
    <definedName name="ejer_2007" localSheetId="2">#REF!</definedName>
    <definedName name="ejer_2007" localSheetId="14">#REF!</definedName>
    <definedName name="ejer_2007" localSheetId="11">#REF!</definedName>
    <definedName name="ejer_2007" localSheetId="9">#REF!</definedName>
    <definedName name="ejer_2007">#REF!</definedName>
    <definedName name="ELOY" localSheetId="7">#REF!</definedName>
    <definedName name="ELOY" localSheetId="15">#REF!</definedName>
    <definedName name="ELOY" localSheetId="14">#REF!</definedName>
    <definedName name="ELOY" localSheetId="11">#REF!</definedName>
    <definedName name="ELOY" localSheetId="9">#REF!</definedName>
    <definedName name="ELOY">#REF!</definedName>
    <definedName name="ENE">"ENERO.- "&amp;TEXT([9]edofza01!$C$24,"#,##0")</definedName>
    <definedName name="entidades2002" localSheetId="7">#REF!</definedName>
    <definedName name="entidades2002" localSheetId="15">#REF!</definedName>
    <definedName name="entidades2002" localSheetId="14">#REF!</definedName>
    <definedName name="entidades2002" localSheetId="11">#REF!</definedName>
    <definedName name="entidades2002" localSheetId="9">#REF!</definedName>
    <definedName name="entidades2002">#REF!</definedName>
    <definedName name="entidadescierre2003" localSheetId="7">#REF!</definedName>
    <definedName name="entidadescierre2003" localSheetId="15">#REF!</definedName>
    <definedName name="entidadescierre2003" localSheetId="14">#REF!</definedName>
    <definedName name="entidadescierre2003" localSheetId="11">#REF!</definedName>
    <definedName name="entidadescierre2003" localSheetId="9">#REF!</definedName>
    <definedName name="entidadescierre2003">#REF!</definedName>
    <definedName name="EYM" localSheetId="0">[6]BANPRO99!#REF!</definedName>
    <definedName name="EYM" localSheetId="7">[6]BANPRO99!#REF!</definedName>
    <definedName name="EYM" localSheetId="15">[6]BANPRO99!#REF!</definedName>
    <definedName name="EYM" localSheetId="14">[6]BANPRO99!#REF!</definedName>
    <definedName name="EYM" localSheetId="11">[6]BANPRO99!#REF!</definedName>
    <definedName name="EYM" localSheetId="9">[6]BANPRO99!#REF!</definedName>
    <definedName name="EYM">[6]BANPRO99!#REF!</definedName>
    <definedName name="familias" localSheetId="7">#REF!</definedName>
    <definedName name="familias" localSheetId="15">#REF!</definedName>
    <definedName name="familias" localSheetId="14">#REF!</definedName>
    <definedName name="familias" localSheetId="11">#REF!</definedName>
    <definedName name="familias" localSheetId="9">#REF!</definedName>
    <definedName name="familias">#REF!</definedName>
    <definedName name="fd">[2]!OCT&amp;[2]!NOV&amp;[2]!DIC</definedName>
    <definedName name="FEB">"; FEBRERO.- "&amp;TEXT([9]edofza02!$C$24,"#,##0")</definedName>
    <definedName name="FEB_URS" localSheetId="0">#REF!</definedName>
    <definedName name="FEB_URS" localSheetId="7">#REF!</definedName>
    <definedName name="FEB_URS" localSheetId="15">#REF!</definedName>
    <definedName name="FEB_URS" localSheetId="2">#REF!</definedName>
    <definedName name="FEB_URS" localSheetId="14">#REF!</definedName>
    <definedName name="FEB_URS" localSheetId="11">#REF!</definedName>
    <definedName name="FEB_URS" localSheetId="9">#REF!</definedName>
    <definedName name="FEB_URS">#REF!</definedName>
    <definedName name="FECHA">[3]CONTROL!$A$1</definedName>
    <definedName name="federalizado" localSheetId="7">#REF!</definedName>
    <definedName name="federalizado" localSheetId="15">#REF!</definedName>
    <definedName name="federalizado" localSheetId="14">#REF!</definedName>
    <definedName name="federalizado" localSheetId="11">#REF!</definedName>
    <definedName name="federalizado" localSheetId="9">#REF!</definedName>
    <definedName name="federalizado">#REF!</definedName>
    <definedName name="federalizado03" localSheetId="7">#REF!</definedName>
    <definedName name="federalizado03" localSheetId="15">#REF!</definedName>
    <definedName name="federalizado03" localSheetId="14">#REF!</definedName>
    <definedName name="federalizado03" localSheetId="11">#REF!</definedName>
    <definedName name="federalizado03" localSheetId="9">#REF!</definedName>
    <definedName name="federalizado03">#REF!</definedName>
    <definedName name="federalizadoc03" localSheetId="7">#REF!</definedName>
    <definedName name="federalizadoc03" localSheetId="15">#REF!</definedName>
    <definedName name="federalizadoc03" localSheetId="14">#REF!</definedName>
    <definedName name="federalizadoc03" localSheetId="11">#REF!</definedName>
    <definedName name="federalizadoc03" localSheetId="9">#REF!</definedName>
    <definedName name="federalizadoc03">#REF!</definedName>
    <definedName name="federalizadoppef" localSheetId="7">#REF!</definedName>
    <definedName name="federalizadoppef" localSheetId="15">#REF!</definedName>
    <definedName name="federalizadoppef" localSheetId="14">#REF!</definedName>
    <definedName name="federalizadoppef" localSheetId="11">#REF!</definedName>
    <definedName name="federalizadoppef" localSheetId="9">#REF!</definedName>
    <definedName name="federalizadoppef">#REF!</definedName>
    <definedName name="FERRO96" localSheetId="7">#REF!</definedName>
    <definedName name="FERRO96" localSheetId="15">#REF!</definedName>
    <definedName name="FERRO96" localSheetId="14">#REF!</definedName>
    <definedName name="FERRO96" localSheetId="11">#REF!</definedName>
    <definedName name="FERRO96" localSheetId="9">#REF!</definedName>
    <definedName name="FERRO96">#REF!</definedName>
    <definedName name="FIDUCIARIO" localSheetId="7">#REF!</definedName>
    <definedName name="FIDUCIARIO" localSheetId="15">#REF!</definedName>
    <definedName name="FIDUCIARIO" localSheetId="14">#REF!</definedName>
    <definedName name="FIDUCIARIO" localSheetId="11">#REF!</definedName>
    <definedName name="FIDUCIARIO" localSheetId="9">#REF!</definedName>
    <definedName name="FIDUCIARIO">#REF!</definedName>
    <definedName name="fiduciario1" localSheetId="7">#REF!</definedName>
    <definedName name="fiduciario1" localSheetId="15">#REF!</definedName>
    <definedName name="fiduciario1" localSheetId="14">#REF!</definedName>
    <definedName name="fiduciario1" localSheetId="11">#REF!</definedName>
    <definedName name="fiduciario1" localSheetId="9">#REF!</definedName>
    <definedName name="fiduciario1">#REF!</definedName>
    <definedName name="fiduciario10" localSheetId="7">#REF!</definedName>
    <definedName name="fiduciario10" localSheetId="15">#REF!</definedName>
    <definedName name="fiduciario10" localSheetId="14">#REF!</definedName>
    <definedName name="fiduciario10" localSheetId="11">#REF!</definedName>
    <definedName name="fiduciario10" localSheetId="9">#REF!</definedName>
    <definedName name="fiduciario10">#REF!</definedName>
    <definedName name="FIDUCIARIOS" localSheetId="7">#REF!</definedName>
    <definedName name="FIDUCIARIOS" localSheetId="15">#REF!</definedName>
    <definedName name="FIDUCIARIOS" localSheetId="14">#REF!</definedName>
    <definedName name="FIDUCIARIOS" localSheetId="11">#REF!</definedName>
    <definedName name="FIDUCIARIOS" localSheetId="9">#REF!</definedName>
    <definedName name="FIDUCIARIOS">#REF!</definedName>
    <definedName name="fiduciarios1" localSheetId="7">#REF!</definedName>
    <definedName name="fiduciarios1" localSheetId="15">#REF!</definedName>
    <definedName name="fiduciarios1" localSheetId="14">#REF!</definedName>
    <definedName name="fiduciarios1" localSheetId="11">#REF!</definedName>
    <definedName name="fiduciarios1" localSheetId="9">#REF!</definedName>
    <definedName name="fiduciarios1">#REF!</definedName>
    <definedName name="fiduciarios10" localSheetId="7">#REF!</definedName>
    <definedName name="fiduciarios10" localSheetId="15">#REF!</definedName>
    <definedName name="fiduciarios10" localSheetId="14">#REF!</definedName>
    <definedName name="fiduciarios10" localSheetId="11">#REF!</definedName>
    <definedName name="fiduciarios10" localSheetId="9">#REF!</definedName>
    <definedName name="fiduciarios10">#REF!</definedName>
    <definedName name="FORM" localSheetId="7">#REF!</definedName>
    <definedName name="FORM" localSheetId="15">#REF!</definedName>
    <definedName name="FORM" localSheetId="14">#REF!</definedName>
    <definedName name="FORM" localSheetId="11">#REF!</definedName>
    <definedName name="FORM" localSheetId="9">#REF!</definedName>
    <definedName name="FORM">#REF!</definedName>
    <definedName name="four" localSheetId="0">#REF!</definedName>
    <definedName name="four" localSheetId="7">#REF!</definedName>
    <definedName name="four" localSheetId="15">#REF!</definedName>
    <definedName name="four" localSheetId="2">#REF!</definedName>
    <definedName name="four" localSheetId="14">#REF!</definedName>
    <definedName name="four" localSheetId="11">#REF!</definedName>
    <definedName name="four" localSheetId="9">#REF!</definedName>
    <definedName name="four">#REF!</definedName>
    <definedName name="FUN" localSheetId="0">#REF!</definedName>
    <definedName name="FUN" localSheetId="7">#REF!</definedName>
    <definedName name="FUN" localSheetId="15">#REF!</definedName>
    <definedName name="FUN" localSheetId="2">#REF!</definedName>
    <definedName name="FUN" localSheetId="14">#REF!</definedName>
    <definedName name="FUN" localSheetId="11">#REF!</definedName>
    <definedName name="FUN" localSheetId="9">#REF!</definedName>
    <definedName name="FUN">#REF!</definedName>
    <definedName name="FUN_LEG" localSheetId="0">#REF!</definedName>
    <definedName name="FUN_LEG" localSheetId="7">#REF!</definedName>
    <definedName name="FUN_LEG" localSheetId="15">#REF!</definedName>
    <definedName name="FUN_LEG" localSheetId="2">#REF!</definedName>
    <definedName name="FUN_LEG" localSheetId="14">#REF!</definedName>
    <definedName name="FUN_LEG" localSheetId="11">#REF!</definedName>
    <definedName name="FUN_LEG" localSheetId="9">#REF!</definedName>
    <definedName name="FUN_LEG">#REF!</definedName>
    <definedName name="FUNCION" localSheetId="0">#REF!</definedName>
    <definedName name="FUNCION" localSheetId="7">#REF!</definedName>
    <definedName name="FUNCION" localSheetId="15">#REF!</definedName>
    <definedName name="FUNCION" localSheetId="2">#REF!</definedName>
    <definedName name="FUNCION" localSheetId="14">#REF!</definedName>
    <definedName name="FUNCION" localSheetId="11">#REF!</definedName>
    <definedName name="FUNCION" localSheetId="9">#REF!</definedName>
    <definedName name="FUNCION">#REF!</definedName>
    <definedName name="función" localSheetId="7">#REF!</definedName>
    <definedName name="función" localSheetId="15">#REF!</definedName>
    <definedName name="función" localSheetId="14">#REF!</definedName>
    <definedName name="función" localSheetId="11">#REF!</definedName>
    <definedName name="función" localSheetId="9">#REF!</definedName>
    <definedName name="función">#REF!</definedName>
    <definedName name="GABRIEL" localSheetId="0">[34]GABRIEL!$A$5:$G$68</definedName>
    <definedName name="GABRIEL" localSheetId="7">[34]GABRIEL!$A$5:$G$68</definedName>
    <definedName name="GABRIEL" localSheetId="15">[34]GABRIEL!$A$5:$G$68</definedName>
    <definedName name="GABRIEL" localSheetId="2">[34]GABRIEL!$A$5:$G$68</definedName>
    <definedName name="GABRIEL" localSheetId="14">[34]GABRIEL!$A$5:$G$68</definedName>
    <definedName name="GABRIEL" localSheetId="9">[34]GABRIEL!$A$5:$G$68</definedName>
    <definedName name="GABRIEL">[16]GABRIEL!$B$8:$E$270</definedName>
    <definedName name="GDGD" localSheetId="0">#REF!</definedName>
    <definedName name="GDGD" localSheetId="7">#REF!</definedName>
    <definedName name="GDGD" localSheetId="15">#REF!</definedName>
    <definedName name="GDGD" localSheetId="2">#REF!</definedName>
    <definedName name="GDGD" localSheetId="14">#REF!</definedName>
    <definedName name="GDGD" localSheetId="11">#REF!</definedName>
    <definedName name="GDGD" localSheetId="9">#REF!</definedName>
    <definedName name="GDGD">#REF!</definedName>
    <definedName name="GDGD1" localSheetId="0">#REF!</definedName>
    <definedName name="GDGD1" localSheetId="7">#REF!</definedName>
    <definedName name="GDGD1" localSheetId="15">#REF!</definedName>
    <definedName name="GDGD1" localSheetId="2">#REF!</definedName>
    <definedName name="GDGD1" localSheetId="14">#REF!</definedName>
    <definedName name="GDGD1" localSheetId="11">#REF!</definedName>
    <definedName name="GDGD1" localSheetId="9">#REF!</definedName>
    <definedName name="GDGD1">#REF!</definedName>
    <definedName name="geova" localSheetId="7">#REF!</definedName>
    <definedName name="geova" localSheetId="15">#REF!</definedName>
    <definedName name="geova" localSheetId="14">#REF!</definedName>
    <definedName name="geova" localSheetId="11">#REF!</definedName>
    <definedName name="geova" localSheetId="9">#REF!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7">#REF!</definedName>
    <definedName name="GGER" localSheetId="15">#REF!</definedName>
    <definedName name="GGER" localSheetId="2">#REF!</definedName>
    <definedName name="GGER" localSheetId="14">#REF!</definedName>
    <definedName name="GGER" localSheetId="11">#REF!</definedName>
    <definedName name="GGER" localSheetId="9">#REF!</definedName>
    <definedName name="GGER">#REF!</definedName>
    <definedName name="ggg">[2]!FEB&amp;[2]!MAR&amp;[2]!ABR&amp;[2]!MAY&amp;[2]!JUN&amp;[2]!JUL</definedName>
    <definedName name="GPRG02" localSheetId="7">#REF!</definedName>
    <definedName name="GPRG02" localSheetId="15">#REF!</definedName>
    <definedName name="GPRG02" localSheetId="14">#REF!</definedName>
    <definedName name="GPRG02" localSheetId="11">#REF!</definedName>
    <definedName name="GPRG02" localSheetId="9">#REF!</definedName>
    <definedName name="GPRG02">#REF!</definedName>
    <definedName name="GPRG03" localSheetId="7">#REF!</definedName>
    <definedName name="GPRG03" localSheetId="15">#REF!</definedName>
    <definedName name="GPRG03" localSheetId="14">#REF!</definedName>
    <definedName name="GPRG03" localSheetId="11">#REF!</definedName>
    <definedName name="GPRG03" localSheetId="9">#REF!</definedName>
    <definedName name="GPRG03">#REF!</definedName>
    <definedName name="GPRG04" localSheetId="7">#REF!</definedName>
    <definedName name="GPRG04" localSheetId="15">#REF!</definedName>
    <definedName name="GPRG04" localSheetId="14">#REF!</definedName>
    <definedName name="GPRG04" localSheetId="11">#REF!</definedName>
    <definedName name="GPRG04" localSheetId="9">#REF!</definedName>
    <definedName name="GPRG04">#REF!</definedName>
    <definedName name="GPRG05" localSheetId="7">#REF!</definedName>
    <definedName name="GPRG05" localSheetId="15">#REF!</definedName>
    <definedName name="GPRG05" localSheetId="14">#REF!</definedName>
    <definedName name="GPRG05" localSheetId="11">#REF!</definedName>
    <definedName name="GPRG05" localSheetId="9">#REF!</definedName>
    <definedName name="GPRG05">#REF!</definedName>
    <definedName name="GPRG06" localSheetId="7">#REF!</definedName>
    <definedName name="GPRG06" localSheetId="15">#REF!</definedName>
    <definedName name="GPRG06" localSheetId="14">#REF!</definedName>
    <definedName name="GPRG06" localSheetId="11">#REF!</definedName>
    <definedName name="GPRG06" localSheetId="9">#REF!</definedName>
    <definedName name="GPRG06">#REF!</definedName>
    <definedName name="GPRG07" localSheetId="7">#REF!</definedName>
    <definedName name="GPRG07" localSheetId="15">#REF!</definedName>
    <definedName name="GPRG07" localSheetId="14">#REF!</definedName>
    <definedName name="GPRG07" localSheetId="11">#REF!</definedName>
    <definedName name="GPRG07" localSheetId="9">#REF!</definedName>
    <definedName name="GPRG07">#REF!</definedName>
    <definedName name="GPRG08" localSheetId="7">#REF!</definedName>
    <definedName name="GPRG08" localSheetId="15">#REF!</definedName>
    <definedName name="GPRG08" localSheetId="14">#REF!</definedName>
    <definedName name="GPRG08" localSheetId="11">#REF!</definedName>
    <definedName name="GPRG08" localSheetId="9">#REF!</definedName>
    <definedName name="GPRG08">#REF!</definedName>
    <definedName name="GPRG09" localSheetId="7">#REF!</definedName>
    <definedName name="GPRG09" localSheetId="15">#REF!</definedName>
    <definedName name="GPRG09" localSheetId="14">#REF!</definedName>
    <definedName name="GPRG09" localSheetId="11">#REF!</definedName>
    <definedName name="GPRG09" localSheetId="9">#REF!</definedName>
    <definedName name="GPRG09">#REF!</definedName>
    <definedName name="GPRG10" localSheetId="7">#REF!</definedName>
    <definedName name="GPRG10" localSheetId="15">#REF!</definedName>
    <definedName name="GPRG10" localSheetId="14">#REF!</definedName>
    <definedName name="GPRG10" localSheetId="11">#REF!</definedName>
    <definedName name="GPRG10" localSheetId="9">#REF!</definedName>
    <definedName name="GPRG10">#REF!</definedName>
    <definedName name="GPRG11" localSheetId="7">#REF!</definedName>
    <definedName name="GPRG11" localSheetId="15">#REF!</definedName>
    <definedName name="GPRG11" localSheetId="14">#REF!</definedName>
    <definedName name="GPRG11" localSheetId="11">#REF!</definedName>
    <definedName name="GPRG11" localSheetId="9">#REF!</definedName>
    <definedName name="GPRG11">#REF!</definedName>
    <definedName name="GPS" localSheetId="0">[6]BANPRO99!#REF!</definedName>
    <definedName name="GPS" localSheetId="7">[6]BANPRO99!#REF!</definedName>
    <definedName name="GPS" localSheetId="15">[6]BANPRO99!#REF!</definedName>
    <definedName name="GPS" localSheetId="14">[6]BANPRO99!#REF!</definedName>
    <definedName name="GPS" localSheetId="11">[6]BANPRO99!#REF!</definedName>
    <definedName name="GPS" localSheetId="9">[6]BANPRO99!#REF!</definedName>
    <definedName name="GPS">[6]BANPRO99!#REF!</definedName>
    <definedName name="_xlnm.Recorder" localSheetId="0">#REF!</definedName>
    <definedName name="_xlnm.Recorder" localSheetId="7">#REF!</definedName>
    <definedName name="_xlnm.Recorder" localSheetId="15">#REF!</definedName>
    <definedName name="_xlnm.Recorder" localSheetId="14">#REF!</definedName>
    <definedName name="_xlnm.Recorder" localSheetId="11">#REF!</definedName>
    <definedName name="_xlnm.Recorder" localSheetId="9">#REF!</definedName>
    <definedName name="_xlnm.Recorder">#REF!</definedName>
    <definedName name="GRAF" localSheetId="0">#REF!</definedName>
    <definedName name="GRAF" localSheetId="7">#REF!</definedName>
    <definedName name="GRAF" localSheetId="15">#REF!</definedName>
    <definedName name="GRAF" localSheetId="2">#REF!</definedName>
    <definedName name="GRAF" localSheetId="14">#REF!</definedName>
    <definedName name="GRAF" localSheetId="11">#REF!</definedName>
    <definedName name="GRAF" localSheetId="9">#REF!</definedName>
    <definedName name="GRAF">#REF!</definedName>
    <definedName name="grafica_aut" localSheetId="0">#REF!</definedName>
    <definedName name="grafica_aut" localSheetId="7">#REF!</definedName>
    <definedName name="grafica_aut" localSheetId="15">#REF!</definedName>
    <definedName name="grafica_aut" localSheetId="2">#REF!</definedName>
    <definedName name="grafica_aut" localSheetId="14">#REF!</definedName>
    <definedName name="grafica_aut" localSheetId="11">#REF!</definedName>
    <definedName name="grafica_aut" localSheetId="9">#REF!</definedName>
    <definedName name="grafica_aut">#REF!</definedName>
    <definedName name="GRAFICO" localSheetId="0">#REF!</definedName>
    <definedName name="GRAFICO" localSheetId="7">#REF!</definedName>
    <definedName name="GRAFICO" localSheetId="15">#REF!</definedName>
    <definedName name="GRAFICO" localSheetId="2">#REF!</definedName>
    <definedName name="GRAFICO" localSheetId="14">#REF!</definedName>
    <definedName name="GRAFICO" localSheetId="11">#REF!</definedName>
    <definedName name="GRAFICO" localSheetId="9">#REF!</definedName>
    <definedName name="GRAFICO">#REF!</definedName>
    <definedName name="GTOMEDES_OK" localSheetId="0">#REF!</definedName>
    <definedName name="GTOMEDES_OK" localSheetId="7">#REF!</definedName>
    <definedName name="GTOMEDES_OK" localSheetId="15">#REF!</definedName>
    <definedName name="GTOMEDES_OK" localSheetId="2">#REF!</definedName>
    <definedName name="GTOMEDES_OK" localSheetId="14">#REF!</definedName>
    <definedName name="GTOMEDES_OK" localSheetId="11">#REF!</definedName>
    <definedName name="GTOMEDES_OK" localSheetId="9">#REF!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7">#REF!</definedName>
    <definedName name="hoja1" localSheetId="15">#REF!</definedName>
    <definedName name="hoja1" localSheetId="14">#REF!</definedName>
    <definedName name="hoja1" localSheetId="11">#REF!</definedName>
    <definedName name="hoja1" localSheetId="9">#REF!</definedName>
    <definedName name="hoja1">#REF!</definedName>
    <definedName name="hoja2" localSheetId="7">#REF!</definedName>
    <definedName name="hoja2" localSheetId="15">#REF!</definedName>
    <definedName name="hoja2" localSheetId="14">#REF!</definedName>
    <definedName name="hoja2" localSheetId="11">#REF!</definedName>
    <definedName name="hoja2" localSheetId="9">#REF!</definedName>
    <definedName name="hoja2">#REF!</definedName>
    <definedName name="hoja3" localSheetId="7">#REF!</definedName>
    <definedName name="hoja3" localSheetId="15">#REF!</definedName>
    <definedName name="hoja3" localSheetId="14">#REF!</definedName>
    <definedName name="hoja3" localSheetId="11">#REF!</definedName>
    <definedName name="hoja3" localSheetId="9">#REF!</definedName>
    <definedName name="hoja3">#REF!</definedName>
    <definedName name="hoja4" localSheetId="0">#REF!+#REF!</definedName>
    <definedName name="hoja4" localSheetId="7">#REF!+#REF!</definedName>
    <definedName name="hoja4" localSheetId="15">#REF!+#REF!</definedName>
    <definedName name="hoja4" localSheetId="14">#REF!+#REF!</definedName>
    <definedName name="hoja4" localSheetId="11">#REF!+#REF!</definedName>
    <definedName name="hoja4" localSheetId="9">#REF!+#REF!</definedName>
    <definedName name="hoja4">#REF!+#REF!</definedName>
    <definedName name="HT_1" localSheetId="7">#REF!</definedName>
    <definedName name="HT_1" localSheetId="15">#REF!</definedName>
    <definedName name="HT_1" localSheetId="14">#REF!</definedName>
    <definedName name="HT_1" localSheetId="11">#REF!</definedName>
    <definedName name="HT_1" localSheetId="9">#REF!</definedName>
    <definedName name="HT_1">#REF!</definedName>
    <definedName name="I" localSheetId="7">#REF!</definedName>
    <definedName name="I" localSheetId="15">#REF!</definedName>
    <definedName name="I" localSheetId="14">#REF!</definedName>
    <definedName name="I" localSheetId="11">#REF!</definedName>
    <definedName name="I" localSheetId="9">#REF!</definedName>
    <definedName name="I">#REF!</definedName>
    <definedName name="iii" localSheetId="7">#REF!</definedName>
    <definedName name="iii" localSheetId="15">#REF!</definedName>
    <definedName name="iii" localSheetId="14">#REF!</definedName>
    <definedName name="iii" localSheetId="11">#REF!</definedName>
    <definedName name="iii" localSheetId="9">#REF!</definedName>
    <definedName name="iii">#REF!</definedName>
    <definedName name="IMP_APORTA" localSheetId="7">#REF!</definedName>
    <definedName name="IMP_APORTA" localSheetId="15">#REF!</definedName>
    <definedName name="IMP_APORTA" localSheetId="14">#REF!</definedName>
    <definedName name="IMP_APORTA" localSheetId="11">#REF!</definedName>
    <definedName name="IMP_APORTA" localSheetId="9">#REF!</definedName>
    <definedName name="IMP_APORTA">#REF!</definedName>
    <definedName name="IMP_BRUTOT" localSheetId="7">#REF!</definedName>
    <definedName name="IMP_BRUTOT" localSheetId="15">#REF!</definedName>
    <definedName name="IMP_BRUTOT" localSheetId="14">#REF!</definedName>
    <definedName name="IMP_BRUTOT" localSheetId="11">#REF!</definedName>
    <definedName name="IMP_BRUTOT" localSheetId="9">#REF!</definedName>
    <definedName name="IMP_BRUTOT">#REF!</definedName>
    <definedName name="imp_control" localSheetId="7">#REF!</definedName>
    <definedName name="imp_control" localSheetId="15">#REF!</definedName>
    <definedName name="imp_control" localSheetId="14">#REF!</definedName>
    <definedName name="imp_control" localSheetId="11">#REF!</definedName>
    <definedName name="imp_control" localSheetId="9">#REF!</definedName>
    <definedName name="imp_control">#REF!</definedName>
    <definedName name="Imprimir_área_IM" localSheetId="0">#REF!</definedName>
    <definedName name="Imprimir_área_IM" localSheetId="7">#REF!</definedName>
    <definedName name="Imprimir_área_IM" localSheetId="15">#REF!</definedName>
    <definedName name="Imprimir_área_IM" localSheetId="2">#REF!</definedName>
    <definedName name="Imprimir_área_IM" localSheetId="14">#REF!</definedName>
    <definedName name="Imprimir_área_IM" localSheetId="11">#REF!</definedName>
    <definedName name="Imprimir_área_IM" localSheetId="9">#REF!</definedName>
    <definedName name="Imprimir_área_IM">#REF!</definedName>
    <definedName name="IMSS96" localSheetId="7">#REF!</definedName>
    <definedName name="IMSS96" localSheetId="15">#REF!</definedName>
    <definedName name="IMSS96" localSheetId="14">#REF!</definedName>
    <definedName name="IMSS96" localSheetId="11">#REF!</definedName>
    <definedName name="IMSS96" localSheetId="9">#REF!</definedName>
    <definedName name="IMSS96">#REF!</definedName>
    <definedName name="IMSSE">'[22] '!$Z$99:$AE$143</definedName>
    <definedName name="IMSSM">'[22] '!$Z$51:$AE$95</definedName>
    <definedName name="IMSSO">'[22] '!$Z$3:$AE$47</definedName>
    <definedName name="ISSSTE96" localSheetId="7">#REF!</definedName>
    <definedName name="ISSSTE96" localSheetId="15">#REF!</definedName>
    <definedName name="ISSSTE96" localSheetId="14">#REF!</definedName>
    <definedName name="ISSSTE96" localSheetId="11">#REF!</definedName>
    <definedName name="ISSSTE96" localSheetId="9">#REF!</definedName>
    <definedName name="ISSSTE96">#REF!</definedName>
    <definedName name="ISSSTEE">'[22] '!$T$99:$Y$143</definedName>
    <definedName name="ISSSTEM">'[22] '!$T$51:$Y$95</definedName>
    <definedName name="ISSSTEO">'[22] '!$T$3:$Y$47</definedName>
    <definedName name="IV" localSheetId="0">[6]BANPRO99!#REF!</definedName>
    <definedName name="IV" localSheetId="7">[6]BANPRO99!#REF!</definedName>
    <definedName name="IV" localSheetId="15">[6]BANPRO99!#REF!</definedName>
    <definedName name="IV" localSheetId="14">[6]BANPRO99!#REF!</definedName>
    <definedName name="IV" localSheetId="11">[6]BANPRO99!#REF!</definedName>
    <definedName name="IV" localSheetId="9">[6]BANPRO99!#REF!</definedName>
    <definedName name="IV">[6]BANPRO99!#REF!</definedName>
    <definedName name="jjj" localSheetId="7">#REF!</definedName>
    <definedName name="jjj" localSheetId="15">#REF!</definedName>
    <definedName name="jjj" localSheetId="14">#REF!</definedName>
    <definedName name="jjj" localSheetId="11">#REF!</definedName>
    <definedName name="jjj" localSheetId="9">#REF!</definedName>
    <definedName name="jjj">#REF!</definedName>
    <definedName name="JUL">"; JULIO.- "&amp;TEXT([9]edofza07!$C$24,"#,##0")</definedName>
    <definedName name="JULIO">[2]!FEB&amp;[2]!MAR&amp;[2]!ABR&amp;[2]!MAY&amp;[2]!JUN&amp;[2]!JUL</definedName>
    <definedName name="JUN" localSheetId="0">#REF!</definedName>
    <definedName name="JUN" localSheetId="7">#REF!</definedName>
    <definedName name="JUN" localSheetId="15">"; JUNIO.- "&amp;TEXT([9]edofza06!$C$24,"#,##0")</definedName>
    <definedName name="JUN" localSheetId="2">#REF!</definedName>
    <definedName name="JUN" localSheetId="14">#REF!</definedName>
    <definedName name="JUN" localSheetId="11">#REF!</definedName>
    <definedName name="JUN" localSheetId="9">#REF!</definedName>
    <definedName name="JUN">#REF!</definedName>
    <definedName name="JUN_2" localSheetId="0">#REF!</definedName>
    <definedName name="JUN_2" localSheetId="7">#REF!</definedName>
    <definedName name="JUN_2" localSheetId="15">#REF!</definedName>
    <definedName name="JUN_2" localSheetId="2">#REF!</definedName>
    <definedName name="JUN_2" localSheetId="14">#REF!</definedName>
    <definedName name="JUN_2" localSheetId="11">#REF!</definedName>
    <definedName name="JUN_2" localSheetId="9">#REF!</definedName>
    <definedName name="JUN_2">#REF!</definedName>
    <definedName name="kkk" localSheetId="7">#REF!</definedName>
    <definedName name="kkk" localSheetId="15">#REF!</definedName>
    <definedName name="kkk" localSheetId="14">#REF!</definedName>
    <definedName name="kkk" localSheetId="11">#REF!</definedName>
    <definedName name="kkk" localSheetId="9">#REF!</definedName>
    <definedName name="kkk">#REF!</definedName>
    <definedName name="L_OC_DIC" localSheetId="0">#REF!</definedName>
    <definedName name="L_OC_DIC" localSheetId="7">#REF!</definedName>
    <definedName name="L_OC_DIC" localSheetId="15">#REF!</definedName>
    <definedName name="L_OC_DIC" localSheetId="2">#REF!</definedName>
    <definedName name="L_OC_DIC" localSheetId="14">#REF!</definedName>
    <definedName name="L_OC_DIC" localSheetId="11">#REF!</definedName>
    <definedName name="L_OC_DIC" localSheetId="9">#REF!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7">#REF!</definedName>
    <definedName name="libre" localSheetId="15">#REF!</definedName>
    <definedName name="libre" localSheetId="2">#REF!</definedName>
    <definedName name="libre" localSheetId="14">#REF!</definedName>
    <definedName name="libre" localSheetId="11">#REF!</definedName>
    <definedName name="libre" localSheetId="9">#REF!</definedName>
    <definedName name="libre">#REF!</definedName>
    <definedName name="LIQUI" localSheetId="0">#REF!</definedName>
    <definedName name="LIQUI" localSheetId="7">#REF!</definedName>
    <definedName name="LIQUI" localSheetId="15">#REF!</definedName>
    <definedName name="LIQUI" localSheetId="2">#REF!</definedName>
    <definedName name="LIQUI" localSheetId="14">#REF!</definedName>
    <definedName name="LIQUI" localSheetId="11">#REF!</definedName>
    <definedName name="LIQUI" localSheetId="9">#REF!</definedName>
    <definedName name="LIQUI">#REF!</definedName>
    <definedName name="lll">[2]!OCT&amp;[2]!NOV&amp;[2]!DIC</definedName>
    <definedName name="LOTE96" localSheetId="7">#REF!</definedName>
    <definedName name="LOTE96" localSheetId="15">#REF!</definedName>
    <definedName name="LOTE96" localSheetId="14">#REF!</definedName>
    <definedName name="LOTE96" localSheetId="11">#REF!</definedName>
    <definedName name="LOTE96" localSheetId="9">#REF!</definedName>
    <definedName name="LOTE96">#REF!</definedName>
    <definedName name="LUCY">#N/A</definedName>
    <definedName name="LYFC96" localSheetId="7">#REF!</definedName>
    <definedName name="LYFC96" localSheetId="15">#REF!</definedName>
    <definedName name="LYFC96" localSheetId="14">#REF!</definedName>
    <definedName name="LYFC96" localSheetId="11">#REF!</definedName>
    <definedName name="LYFC96" localSheetId="9">#REF!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7">#REF!,#REF!,#REF!,#REF!,#REF!</definedName>
    <definedName name="Marcelino_complemento" localSheetId="15">#REF!,#REF!,#REF!,#REF!,#REF!</definedName>
    <definedName name="Marcelino_complemento" localSheetId="2">#REF!,#REF!,#REF!,#REF!,#REF!</definedName>
    <definedName name="Marcelino_complemento" localSheetId="14">#REF!,#REF!,#REF!,#REF!,#REF!</definedName>
    <definedName name="Marcelino_complemento" localSheetId="11">#REF!,#REF!,#REF!,#REF!,#REF!</definedName>
    <definedName name="Marcelino_complemento" localSheetId="9">#REF!,#REF!,#REF!,#REF!,#REF!</definedName>
    <definedName name="Marcelino_complemento">#REF!,#REF!,#REF!,#REF!,#REF!</definedName>
    <definedName name="Marcelino_Periodo" localSheetId="0">#REF!,#REF!,#REF!,#REF!,#REF!</definedName>
    <definedName name="Marcelino_Periodo" localSheetId="7">#REF!,#REF!,#REF!,#REF!,#REF!</definedName>
    <definedName name="Marcelino_Periodo" localSheetId="15">#REF!,#REF!,#REF!,#REF!,#REF!</definedName>
    <definedName name="Marcelino_Periodo" localSheetId="2">#REF!,#REF!,#REF!,#REF!,#REF!</definedName>
    <definedName name="Marcelino_Periodo" localSheetId="14">#REF!,#REF!,#REF!,#REF!,#REF!</definedName>
    <definedName name="Marcelino_Periodo" localSheetId="11">#REF!,#REF!,#REF!,#REF!,#REF!</definedName>
    <definedName name="Marcelino_Periodo" localSheetId="9">#REF!,#REF!,#REF!,#REF!,#REF!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7">[6]BANPRO99!#REF!</definedName>
    <definedName name="METAS" localSheetId="15">[6]BANPRO99!#REF!</definedName>
    <definedName name="METAS" localSheetId="14">[6]BANPRO99!#REF!</definedName>
    <definedName name="METAS" localSheetId="11">[6]BANPRO99!#REF!</definedName>
    <definedName name="METAS" localSheetId="9">[6]BANPRO99!#REF!</definedName>
    <definedName name="METAS">[6]BANPRO99!#REF!</definedName>
    <definedName name="Modif00" localSheetId="7">#REF!</definedName>
    <definedName name="Modif00" localSheetId="15">#REF!</definedName>
    <definedName name="Modif00" localSheetId="14">#REF!</definedName>
    <definedName name="Modif00" localSheetId="11">#REF!</definedName>
    <definedName name="Modif00" localSheetId="9">#REF!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7" hidden="1">#REF!</definedName>
    <definedName name="nuevo" localSheetId="15" hidden="1">#REF!</definedName>
    <definedName name="nuevo" localSheetId="14" hidden="1">#REF!</definedName>
    <definedName name="nuevo" localSheetId="11" hidden="1">#REF!</definedName>
    <definedName name="nuevo" localSheetId="9"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7">#REF!</definedName>
    <definedName name="OOO" localSheetId="15">#REF!</definedName>
    <definedName name="OOO" localSheetId="2">#REF!</definedName>
    <definedName name="OOO" localSheetId="14">#REF!</definedName>
    <definedName name="OOO" localSheetId="11">#REF!</definedName>
    <definedName name="OOO" localSheetId="9">#REF!</definedName>
    <definedName name="OOO">#REF!</definedName>
    <definedName name="oooo" localSheetId="7">#REF!</definedName>
    <definedName name="oooo" localSheetId="15">#REF!</definedName>
    <definedName name="oooo" localSheetId="14">#REF!</definedName>
    <definedName name="oooo" localSheetId="11">#REF!</definedName>
    <definedName name="oooo" localSheetId="9">#REF!</definedName>
    <definedName name="oooo">#REF!</definedName>
    <definedName name="opc_1">[39]Listas!$A$1:$A$2</definedName>
    <definedName name="opc_2">[39]Listas!$B$1:$B$3</definedName>
    <definedName name="opc_3">[39]Listas!$C$1:$C$2</definedName>
    <definedName name="p" localSheetId="0">[40]SPC!#REF!</definedName>
    <definedName name="p" localSheetId="7">[40]SPC!#REF!</definedName>
    <definedName name="p" localSheetId="15">[40]SPC!#REF!</definedName>
    <definedName name="p" localSheetId="14">[40]SPC!#REF!</definedName>
    <definedName name="p" localSheetId="11">[40]SPC!#REF!</definedName>
    <definedName name="p" localSheetId="9">[40]SPC!#REF!</definedName>
    <definedName name="p">[40]SPC!#REF!</definedName>
    <definedName name="PAD" localSheetId="0">[6]BANPRO99!#REF!</definedName>
    <definedName name="PAD" localSheetId="7">[6]BANPRO99!#REF!</definedName>
    <definedName name="PAD" localSheetId="15">[6]BANPRO99!#REF!</definedName>
    <definedName name="PAD" localSheetId="14">[6]BANPRO99!#REF!</definedName>
    <definedName name="PAD" localSheetId="11">[6]BANPRO99!#REF!</definedName>
    <definedName name="PAD" localSheetId="9">[6]BANPRO99!#REF!</definedName>
    <definedName name="PAD">[6]BANPRO99!#REF!</definedName>
    <definedName name="papa">'[4]Premisas IMSS'!$M$15</definedName>
    <definedName name="PART" localSheetId="7">#REF!</definedName>
    <definedName name="PART" localSheetId="15">#REF!</definedName>
    <definedName name="PART" localSheetId="14">#REF!</definedName>
    <definedName name="PART" localSheetId="11">#REF!</definedName>
    <definedName name="PART" localSheetId="9">#REF!</definedName>
    <definedName name="PART">#REF!</definedName>
    <definedName name="PART1" localSheetId="7">#REF!</definedName>
    <definedName name="PART1" localSheetId="15">#REF!</definedName>
    <definedName name="PART1" localSheetId="14">#REF!</definedName>
    <definedName name="PART1" localSheetId="11">#REF!</definedName>
    <definedName name="PART1" localSheetId="9">#REF!</definedName>
    <definedName name="PART1">#REF!</definedName>
    <definedName name="PARTE" localSheetId="0">'[1]Mod Eco Controlados 99'!#REF!</definedName>
    <definedName name="PARTE" localSheetId="7">'[1]Mod Eco Controlados 99'!#REF!</definedName>
    <definedName name="PARTE" localSheetId="15">'[1]Mod Eco Controlados 99'!#REF!</definedName>
    <definedName name="PARTE" localSheetId="14">'[1]Mod Eco Controlados 99'!#REF!</definedName>
    <definedName name="PARTE" localSheetId="11">'[1]Mod Eco Controlados 99'!#REF!</definedName>
    <definedName name="PARTE" localSheetId="9">'[1]Mod Eco Controlados 99'!#REF!</definedName>
    <definedName name="PARTE">'[1]Mod Eco Controlados 99'!#REF!</definedName>
    <definedName name="Partida_4100_Capital" localSheetId="0">[23]ADEF01!#REF!</definedName>
    <definedName name="Partida_4100_Capital" localSheetId="7">[23]ADEF01!#REF!</definedName>
    <definedName name="Partida_4100_Capital" localSheetId="15">[23]ADEF01!#REF!</definedName>
    <definedName name="Partida_4100_Capital" localSheetId="14">[23]ADEF01!#REF!</definedName>
    <definedName name="Partida_4100_Capital" localSheetId="11">[23]ADEF01!#REF!</definedName>
    <definedName name="Partida_4100_Capital" localSheetId="9">[23]ADEF01!#REF!</definedName>
    <definedName name="Partida_4100_Capital">[23]ADEF01!#REF!</definedName>
    <definedName name="Partida_4200_Capital" localSheetId="0">[23]ADEF01!#REF!</definedName>
    <definedName name="Partida_4200_Capital" localSheetId="7">[23]ADEF01!#REF!</definedName>
    <definedName name="Partida_4200_Capital" localSheetId="15">[23]ADEF01!#REF!</definedName>
    <definedName name="Partida_4200_Capital" localSheetId="14">[23]ADEF01!#REF!</definedName>
    <definedName name="Partida_4200_Capital" localSheetId="11">[23]ADEF01!#REF!</definedName>
    <definedName name="Partida_4200_Capital" localSheetId="9">[23]ADEF01!#REF!</definedName>
    <definedName name="Partida_4200_Capital">[23]ADEF01!#REF!</definedName>
    <definedName name="Partida_4200_Corriente" localSheetId="0">[23]ADEF01!#REF!</definedName>
    <definedName name="Partida_4200_Corriente" localSheetId="7">[23]ADEF01!#REF!</definedName>
    <definedName name="Partida_4200_Corriente" localSheetId="15">[23]ADEF01!#REF!</definedName>
    <definedName name="Partida_4200_Corriente" localSheetId="14">[23]ADEF01!#REF!</definedName>
    <definedName name="Partida_4200_Corriente" localSheetId="11">[23]ADEF01!#REF!</definedName>
    <definedName name="Partida_4200_Corriente" localSheetId="9">[23]ADEF01!#REF!</definedName>
    <definedName name="Partida_4200_Corriente">[23]ADEF01!#REF!</definedName>
    <definedName name="Partida_4300_Capital" localSheetId="0">[23]ADEF01!#REF!</definedName>
    <definedName name="Partida_4300_Capital" localSheetId="7">[23]ADEF01!#REF!</definedName>
    <definedName name="Partida_4300_Capital" localSheetId="15">[23]ADEF01!#REF!</definedName>
    <definedName name="Partida_4300_Capital" localSheetId="14">[23]ADEF01!#REF!</definedName>
    <definedName name="Partida_4300_Capital" localSheetId="11">[23]ADEF01!#REF!</definedName>
    <definedName name="Partida_4300_Capital" localSheetId="9">[23]ADEF01!#REF!</definedName>
    <definedName name="Partida_4300_Capital">[23]ADEF01!#REF!</definedName>
    <definedName name="Partida_4300_Corriente" localSheetId="0">[23]ADEF01!#REF!</definedName>
    <definedName name="Partida_4300_Corriente" localSheetId="7">[23]ADEF01!#REF!</definedName>
    <definedName name="Partida_4300_Corriente" localSheetId="15">[23]ADEF01!#REF!</definedName>
    <definedName name="Partida_4300_Corriente" localSheetId="14">[23]ADEF01!#REF!</definedName>
    <definedName name="Partida_4300_Corriente" localSheetId="11">[23]ADEF01!#REF!</definedName>
    <definedName name="Partida_4300_Corriente" localSheetId="9">[23]ADEF01!#REF!</definedName>
    <definedName name="Partida_4300_Corriente">[23]ADEF01!#REF!</definedName>
    <definedName name="Partida_4400" localSheetId="0">[23]ADEF01!#REF!</definedName>
    <definedName name="Partida_4400" localSheetId="7">[23]ADEF01!#REF!</definedName>
    <definedName name="Partida_4400" localSheetId="15">[23]ADEF01!#REF!</definedName>
    <definedName name="Partida_4400" localSheetId="14">[23]ADEF01!#REF!</definedName>
    <definedName name="Partida_4400" localSheetId="11">[23]ADEF01!#REF!</definedName>
    <definedName name="Partida_4400" localSheetId="9">[23]ADEF01!#REF!</definedName>
    <definedName name="Partida_4400">[23]ADEF01!#REF!</definedName>
    <definedName name="Partida_4500_Capital" localSheetId="0">[23]ADEF01!#REF!</definedName>
    <definedName name="Partida_4500_Capital" localSheetId="7">[23]ADEF01!#REF!</definedName>
    <definedName name="Partida_4500_Capital" localSheetId="15">[23]ADEF01!#REF!</definedName>
    <definedName name="Partida_4500_Capital" localSheetId="14">[23]ADEF01!#REF!</definedName>
    <definedName name="Partida_4500_Capital" localSheetId="11">[23]ADEF01!#REF!</definedName>
    <definedName name="Partida_4500_Capital" localSheetId="9">[23]ADEF01!#REF!</definedName>
    <definedName name="Partida_4500_Capital">[23]ADEF01!#REF!</definedName>
    <definedName name="Partida_4600_Capital" localSheetId="0">[23]ADEF01!#REF!</definedName>
    <definedName name="Partida_4600_Capital" localSheetId="7">[23]ADEF01!#REF!</definedName>
    <definedName name="Partida_4600_Capital" localSheetId="15">[23]ADEF01!#REF!</definedName>
    <definedName name="Partida_4600_Capital" localSheetId="14">[23]ADEF01!#REF!</definedName>
    <definedName name="Partida_4600_Capital" localSheetId="11">[23]ADEF01!#REF!</definedName>
    <definedName name="Partida_4600_Capital" localSheetId="9">[23]ADEF01!#REF!</definedName>
    <definedName name="Partida_4600_Capital">[23]ADEF01!#REF!</definedName>
    <definedName name="Partida_4700_Capital" localSheetId="0">[23]ADEF01!#REF!</definedName>
    <definedName name="Partida_4700_Capital" localSheetId="7">[23]ADEF01!#REF!</definedName>
    <definedName name="Partida_4700_Capital" localSheetId="15">[23]ADEF01!#REF!</definedName>
    <definedName name="Partida_4700_Capital" localSheetId="14">[23]ADEF01!#REF!</definedName>
    <definedName name="Partida_4700_Capital" localSheetId="11">[23]ADEF01!#REF!</definedName>
    <definedName name="Partida_4700_Capital" localSheetId="9">[23]ADEF01!#REF!</definedName>
    <definedName name="Partida_4700_Capital">[23]ADEF01!#REF!</definedName>
    <definedName name="Partida_4700_Corriente" localSheetId="0">[23]ADEF01!#REF!</definedName>
    <definedName name="Partida_4700_Corriente" localSheetId="7">[23]ADEF01!#REF!</definedName>
    <definedName name="Partida_4700_Corriente" localSheetId="15">[23]ADEF01!#REF!</definedName>
    <definedName name="Partida_4700_Corriente" localSheetId="14">[23]ADEF01!#REF!</definedName>
    <definedName name="Partida_4700_Corriente" localSheetId="11">[23]ADEF01!#REF!</definedName>
    <definedName name="Partida_4700_Corriente" localSheetId="9">[23]ADEF01!#REF!</definedName>
    <definedName name="Partida_4700_Corriente">[23]ADEF01!#REF!</definedName>
    <definedName name="PASTA" localSheetId="0">#REF!</definedName>
    <definedName name="PASTA" localSheetId="7">#REF!</definedName>
    <definedName name="PASTA" localSheetId="15">#REF!</definedName>
    <definedName name="PASTA" localSheetId="2">#REF!</definedName>
    <definedName name="PASTA" localSheetId="14">#REF!</definedName>
    <definedName name="PASTA" localSheetId="11">#REF!</definedName>
    <definedName name="PASTA" localSheetId="9">#REF!</definedName>
    <definedName name="PASTA">#REF!</definedName>
    <definedName name="PAULA" localSheetId="0">[34]PAULA!$A$5:$G$95</definedName>
    <definedName name="PAULA" localSheetId="7">[34]PAULA!$A$5:$G$95</definedName>
    <definedName name="PAULA" localSheetId="15">[34]PAULA!$A$5:$G$95</definedName>
    <definedName name="PAULA" localSheetId="2">[34]PAULA!$A$5:$G$95</definedName>
    <definedName name="PAULA" localSheetId="14">[34]PAULA!$A$5:$G$95</definedName>
    <definedName name="PAULA" localSheetId="9">[34]PAULA!$A$5:$G$95</definedName>
    <definedName name="PAULA">[16]PAULA!$B$8:$F$270</definedName>
    <definedName name="PCONS" localSheetId="0">[6]BANPRO99!#REF!</definedName>
    <definedName name="PCONS" localSheetId="7">[6]BANPRO99!#REF!</definedName>
    <definedName name="PCONS" localSheetId="15">[6]BANPRO99!#REF!</definedName>
    <definedName name="PCONS" localSheetId="14">[6]BANPRO99!#REF!</definedName>
    <definedName name="PCONS" localSheetId="11">[6]BANPRO99!#REF!</definedName>
    <definedName name="PCONS" localSheetId="9">[6]BANPRO99!#REF!</definedName>
    <definedName name="PCONS">[6]BANPRO99!#REF!</definedName>
    <definedName name="pec" localSheetId="7">#REF!</definedName>
    <definedName name="pec" localSheetId="15">#REF!</definedName>
    <definedName name="pec" localSheetId="14">#REF!</definedName>
    <definedName name="pec" localSheetId="11">#REF!</definedName>
    <definedName name="pec" localSheetId="9">#REF!</definedName>
    <definedName name="pec">#REF!</definedName>
    <definedName name="pef" localSheetId="7">#REF!</definedName>
    <definedName name="pef" localSheetId="15">#REF!</definedName>
    <definedName name="pef" localSheetId="14">#REF!</definedName>
    <definedName name="pef" localSheetId="11">#REF!</definedName>
    <definedName name="pef" localSheetId="9">#REF!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7">[6]BANPRO99!#REF!</definedName>
    <definedName name="PEyM" localSheetId="15">[6]BANPRO99!#REF!</definedName>
    <definedName name="PEyM" localSheetId="14">[6]BANPRO99!#REF!</definedName>
    <definedName name="PEyM" localSheetId="11">[6]BANPRO99!#REF!</definedName>
    <definedName name="PEyM" localSheetId="9">[6]BANPRO99!#REF!</definedName>
    <definedName name="PEyM">[6]BANPRO99!#REF!</definedName>
    <definedName name="PGPS" localSheetId="0">[6]BANPRO99!#REF!</definedName>
    <definedName name="PGPS" localSheetId="7">[6]BANPRO99!#REF!</definedName>
    <definedName name="PGPS" localSheetId="15">[6]BANPRO99!#REF!</definedName>
    <definedName name="PGPS" localSheetId="14">[6]BANPRO99!#REF!</definedName>
    <definedName name="PGPS" localSheetId="11">[6]BANPRO99!#REF!</definedName>
    <definedName name="PGPS" localSheetId="9">[6]BANPRO99!#REF!</definedName>
    <definedName name="PGPS">[6]BANPRO99!#REF!</definedName>
    <definedName name="PIBR" localSheetId="7">#REF!</definedName>
    <definedName name="PIBR" localSheetId="15">#REF!</definedName>
    <definedName name="PIBR" localSheetId="14">#REF!</definedName>
    <definedName name="PIBR" localSheetId="11">#REF!</definedName>
    <definedName name="PIBR" localSheetId="9">#REF!</definedName>
    <definedName name="PIBR">#REF!</definedName>
    <definedName name="PIV" localSheetId="0">[6]BANPRO99!#REF!</definedName>
    <definedName name="PIV" localSheetId="7">[6]BANPRO99!#REF!</definedName>
    <definedName name="PIV" localSheetId="15">[6]BANPRO99!#REF!</definedName>
    <definedName name="PIV" localSheetId="14">[6]BANPRO99!#REF!</definedName>
    <definedName name="PIV" localSheetId="11">[6]BANPRO99!#REF!</definedName>
    <definedName name="PIV" localSheetId="9">[6]BANPRO99!#REF!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7">#REF!</definedName>
    <definedName name="POR" localSheetId="15">#REF!</definedName>
    <definedName name="POR" localSheetId="2">#REF!</definedName>
    <definedName name="POR" localSheetId="14">#REF!</definedName>
    <definedName name="POR" localSheetId="11">#REF!</definedName>
    <definedName name="POR" localSheetId="9">#REF!</definedName>
    <definedName name="POR">#REF!</definedName>
    <definedName name="porcentaje" localSheetId="0">'[24]BASE DEFINITIVA 2002'!#REF!</definedName>
    <definedName name="porcentaje" localSheetId="7">'[24]BASE DEFINITIVA 2002'!#REF!</definedName>
    <definedName name="porcentaje" localSheetId="15">'[24]BASE DEFINITIVA 2002'!#REF!</definedName>
    <definedName name="porcentaje" localSheetId="14">'[24]BASE DEFINITIVA 2002'!#REF!</definedName>
    <definedName name="porcentaje" localSheetId="11">'[24]BASE DEFINITIVA 2002'!#REF!</definedName>
    <definedName name="porcentaje" localSheetId="9">'[24]BASE DEFINITIVA 2002'!#REF!</definedName>
    <definedName name="porcentaje">'[24]BASE DEFINITIVA 2002'!#REF!</definedName>
    <definedName name="pppp" localSheetId="7">#REF!</definedName>
    <definedName name="pppp" localSheetId="15">#REF!</definedName>
    <definedName name="pppp" localSheetId="14">#REF!</definedName>
    <definedName name="pppp" localSheetId="11">#REF!</definedName>
    <definedName name="pppp" localSheetId="9">#REF!</definedName>
    <definedName name="pppp">#REF!</definedName>
    <definedName name="PRCV" localSheetId="0">[6]BANPRO99!#REF!</definedName>
    <definedName name="PRCV" localSheetId="7">[6]BANPRO99!#REF!</definedName>
    <definedName name="PRCV" localSheetId="15">[6]BANPRO99!#REF!</definedName>
    <definedName name="PRCV" localSheetId="14">[6]BANPRO99!#REF!</definedName>
    <definedName name="PRCV" localSheetId="11">[6]BANPRO99!#REF!</definedName>
    <definedName name="PRCV" localSheetId="9">[6]BANPRO99!#REF!</definedName>
    <definedName name="PRCV">[6]BANPRO99!#REF!</definedName>
    <definedName name="PRESUPUESTO_1997" localSheetId="7">#REF!</definedName>
    <definedName name="PRESUPUESTO_1997" localSheetId="15">#REF!</definedName>
    <definedName name="PRESUPUESTO_1997" localSheetId="14">#REF!</definedName>
    <definedName name="PRESUPUESTO_1997" localSheetId="11">#REF!</definedName>
    <definedName name="PRESUPUESTO_1997" localSheetId="9">#REF!</definedName>
    <definedName name="PRESUPUESTO_1997">#REF!</definedName>
    <definedName name="PRIMAPS">#N/A</definedName>
    <definedName name="Print_Area_MI" localSheetId="0">[19]FP1996!#REF!</definedName>
    <definedName name="Print_Area_MI" localSheetId="7">[19]FP1996!#REF!</definedName>
    <definedName name="Print_Area_MI" localSheetId="15">[19]FP1996!#REF!</definedName>
    <definedName name="Print_Area_MI" localSheetId="14">[19]FP1996!#REF!</definedName>
    <definedName name="Print_Area_MI" localSheetId="11">[19]FP1996!#REF!</definedName>
    <definedName name="Print_Area_MI" localSheetId="9">[19]FP1996!#REF!</definedName>
    <definedName name="Print_Area_MI">[19]FP1996!#REF!</definedName>
    <definedName name="prior">'[41]sal 2'!$A$26:$AD$548</definedName>
    <definedName name="Prioritarios" localSheetId="7">#REF!</definedName>
    <definedName name="Prioritarios" localSheetId="15">#REF!</definedName>
    <definedName name="Prioritarios" localSheetId="14">#REF!</definedName>
    <definedName name="Prioritarios" localSheetId="11">#REF!</definedName>
    <definedName name="Prioritarios" localSheetId="9">#REF!</definedName>
    <definedName name="Prioritarios">#REF!</definedName>
    <definedName name="programas" localSheetId="7">#REF!</definedName>
    <definedName name="programas" localSheetId="15">#REF!</definedName>
    <definedName name="programas" localSheetId="14">#REF!</definedName>
    <definedName name="programas" localSheetId="11">#REF!</definedName>
    <definedName name="programas" localSheetId="9">#REF!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7">[6]BANPRO99!#REF!</definedName>
    <definedName name="PRT" localSheetId="15">[6]BANPRO99!#REF!</definedName>
    <definedName name="PRT" localSheetId="14">[6]BANPRO99!#REF!</definedName>
    <definedName name="PRT" localSheetId="11">[6]BANPRO99!#REF!</definedName>
    <definedName name="PRT" localSheetId="9">[6]BANPRO99!#REF!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7">[6]BANPRO99!#REF!</definedName>
    <definedName name="PSF" localSheetId="15">[6]BANPRO99!#REF!</definedName>
    <definedName name="PSF" localSheetId="14">[6]BANPRO99!#REF!</definedName>
    <definedName name="PSF" localSheetId="11">[6]BANPRO99!#REF!</definedName>
    <definedName name="PSF" localSheetId="9">[6]BANPRO99!#REF!</definedName>
    <definedName name="PSF">[6]BANPRO99!#REF!</definedName>
    <definedName name="PTA" localSheetId="0">#REF!</definedName>
    <definedName name="PTA" localSheetId="7">#REF!</definedName>
    <definedName name="pta" localSheetId="15">#REF!</definedName>
    <definedName name="PTA" localSheetId="2">#REF!</definedName>
    <definedName name="PTA" localSheetId="14">#REF!</definedName>
    <definedName name="PTA" localSheetId="11">#REF!</definedName>
    <definedName name="PTA" localSheetId="9">#REF!</definedName>
    <definedName name="PTA">#REF!</definedName>
    <definedName name="ptb" localSheetId="7">#REF!</definedName>
    <definedName name="ptb" localSheetId="15">#REF!</definedName>
    <definedName name="ptb" localSheetId="14">#REF!</definedName>
    <definedName name="ptb" localSheetId="11">#REF!</definedName>
    <definedName name="ptb" localSheetId="9">#REF!</definedName>
    <definedName name="ptb">#REF!</definedName>
    <definedName name="ptc" localSheetId="7">#REF!</definedName>
    <definedName name="ptc" localSheetId="15">#REF!</definedName>
    <definedName name="ptc" localSheetId="14">#REF!</definedName>
    <definedName name="ptc" localSheetId="11">#REF!</definedName>
    <definedName name="ptc" localSheetId="9">#REF!</definedName>
    <definedName name="ptc">#REF!</definedName>
    <definedName name="ptd" localSheetId="7">#REF!</definedName>
    <definedName name="ptd" localSheetId="15">#REF!</definedName>
    <definedName name="ptd" localSheetId="14">#REF!</definedName>
    <definedName name="ptd" localSheetId="11">#REF!</definedName>
    <definedName name="ptd" localSheetId="9">#REF!</definedName>
    <definedName name="ptd">#REF!</definedName>
    <definedName name="pte" localSheetId="7">#REF!</definedName>
    <definedName name="pte" localSheetId="15">#REF!</definedName>
    <definedName name="pte" localSheetId="14">#REF!</definedName>
    <definedName name="pte" localSheetId="11">#REF!</definedName>
    <definedName name="pte" localSheetId="9">#REF!</definedName>
    <definedName name="pte">#REF!</definedName>
    <definedName name="QQQ" localSheetId="7">#REF!</definedName>
    <definedName name="QQQ" localSheetId="15">#REF!</definedName>
    <definedName name="QQQ" localSheetId="14">#REF!</definedName>
    <definedName name="QQQ" localSheetId="11">#REF!</definedName>
    <definedName name="QQQ" localSheetId="9">#REF!</definedName>
    <definedName name="QQQ">#REF!</definedName>
    <definedName name="qww">[2]!FEB&amp;[2]!MAR&amp;[2]!ABR&amp;[2]!MAY&amp;[2]!JUN&amp;[2]!JUL</definedName>
    <definedName name="R_Bife">'[42]ADEC II'!$A$1:$A$1016</definedName>
    <definedName name="Ramo" localSheetId="7">#REF!</definedName>
    <definedName name="Ramo" localSheetId="15">#REF!</definedName>
    <definedName name="Ramo" localSheetId="14">#REF!</definedName>
    <definedName name="Ramo" localSheetId="11">#REF!</definedName>
    <definedName name="Ramo" localSheetId="9">#REF!</definedName>
    <definedName name="Ramo">#REF!</definedName>
    <definedName name="Ramo_Rubro" localSheetId="7">#REF!</definedName>
    <definedName name="Ramo_Rubro" localSheetId="15">#REF!</definedName>
    <definedName name="Ramo_Rubro" localSheetId="14">#REF!</definedName>
    <definedName name="Ramo_Rubro" localSheetId="11">#REF!</definedName>
    <definedName name="Ramo_Rubro" localSheetId="9">#REF!</definedName>
    <definedName name="Ramo_Rubro">#REF!</definedName>
    <definedName name="ramoscierredos2003" localSheetId="7">#REF!</definedName>
    <definedName name="ramoscierredos2003" localSheetId="15">#REF!</definedName>
    <definedName name="ramoscierredos2003" localSheetId="14">#REF!</definedName>
    <definedName name="ramoscierredos2003" localSheetId="11">#REF!</definedName>
    <definedName name="ramoscierredos2003" localSheetId="9">#REF!</definedName>
    <definedName name="ramoscierredos2003">#REF!</definedName>
    <definedName name="ramoscierreuno2003" localSheetId="7">#REF!</definedName>
    <definedName name="ramoscierreuno2003" localSheetId="15">#REF!</definedName>
    <definedName name="ramoscierreuno2003" localSheetId="14">#REF!</definedName>
    <definedName name="ramoscierreuno2003" localSheetId="11">#REF!</definedName>
    <definedName name="ramoscierreuno2003" localSheetId="9">#REF!</definedName>
    <definedName name="ramoscierreuno2003">#REF!</definedName>
    <definedName name="ramosdos2002" localSheetId="7">#REF!</definedName>
    <definedName name="ramosdos2002" localSheetId="15">#REF!</definedName>
    <definedName name="ramosdos2002" localSheetId="14">#REF!</definedName>
    <definedName name="ramosdos2002" localSheetId="11">#REF!</definedName>
    <definedName name="ramosdos2002" localSheetId="9">#REF!</definedName>
    <definedName name="ramosdos2002">#REF!</definedName>
    <definedName name="ramosuno2002" localSheetId="7">#REF!</definedName>
    <definedName name="ramosuno2002" localSheetId="15">#REF!</definedName>
    <definedName name="ramosuno2002" localSheetId="14">#REF!</definedName>
    <definedName name="ramosuno2002" localSheetId="11">#REF!</definedName>
    <definedName name="ramosuno2002" localSheetId="9">#REF!</definedName>
    <definedName name="ramosuno2002">#REF!</definedName>
    <definedName name="RANGO">#N/A</definedName>
    <definedName name="RANGO2">#N/A</definedName>
    <definedName name="RCV" localSheetId="0">[6]BANPRO99!#REF!</definedName>
    <definedName name="RCV" localSheetId="7">[6]BANPRO99!#REF!</definedName>
    <definedName name="RCV" localSheetId="15">[6]BANPRO99!#REF!</definedName>
    <definedName name="RCV" localSheetId="14">[6]BANPRO99!#REF!</definedName>
    <definedName name="RCV" localSheetId="11">[6]BANPRO99!#REF!</definedName>
    <definedName name="RCV" localSheetId="9">[6]BANPRO99!#REF!</definedName>
    <definedName name="RCV">[6]BANPRO99!#REF!</definedName>
    <definedName name="reducciones" localSheetId="7">#REF!</definedName>
    <definedName name="reducciones" localSheetId="15">#REF!</definedName>
    <definedName name="reducciones" localSheetId="14">#REF!</definedName>
    <definedName name="reducciones" localSheetId="11">#REF!</definedName>
    <definedName name="reducciones" localSheetId="9">#REF!</definedName>
    <definedName name="reducciones">#REF!</definedName>
    <definedName name="REG">#N/A</definedName>
    <definedName name="REPORTO" localSheetId="7">#REF!</definedName>
    <definedName name="REPORTO" localSheetId="15">#REF!</definedName>
    <definedName name="REPORTO" localSheetId="14">#REF!</definedName>
    <definedName name="REPORTO" localSheetId="11">#REF!</definedName>
    <definedName name="REPORTO" localSheetId="9">#REF!</definedName>
    <definedName name="REPORTO">#REF!</definedName>
    <definedName name="res" localSheetId="7">#REF!</definedName>
    <definedName name="res" localSheetId="15">#REF!</definedName>
    <definedName name="res" localSheetId="14">#REF!</definedName>
    <definedName name="res" localSheetId="11">#REF!</definedName>
    <definedName name="res" localSheetId="9">#REF!</definedName>
    <definedName name="res">#REF!</definedName>
    <definedName name="RF" localSheetId="0">[6]BANPRO99!#REF!</definedName>
    <definedName name="RF" localSheetId="7">[6]BANPRO99!#REF!</definedName>
    <definedName name="RF" localSheetId="15">[6]BANPRO99!#REF!</definedName>
    <definedName name="RF" localSheetId="14">[6]BANPRO99!#REF!</definedName>
    <definedName name="RF" localSheetId="11">[6]BANPRO99!#REF!</definedName>
    <definedName name="RF" localSheetId="9">[6]BANPRO99!#REF!</definedName>
    <definedName name="RF">[6]BANPRO99!#REF!</definedName>
    <definedName name="RP" localSheetId="0">[6]BANPRO99!#REF!</definedName>
    <definedName name="RP" localSheetId="7">[6]BANPRO99!#REF!</definedName>
    <definedName name="RP" localSheetId="15">[6]BANPRO99!#REF!</definedName>
    <definedName name="RP" localSheetId="14">[6]BANPRO99!#REF!</definedName>
    <definedName name="RP" localSheetId="11">[6]BANPRO99!#REF!</definedName>
    <definedName name="RP" localSheetId="9">[6]BANPRO99!#REF!</definedName>
    <definedName name="RP">[6]BANPRO99!#REF!</definedName>
    <definedName name="RT" localSheetId="0">[6]BANPRO99!#REF!</definedName>
    <definedName name="RT" localSheetId="7">[6]BANPRO99!#REF!</definedName>
    <definedName name="RT" localSheetId="15">[6]BANPRO99!#REF!</definedName>
    <definedName name="RT" localSheetId="14">[6]BANPRO99!#REF!</definedName>
    <definedName name="RT" localSheetId="11">[6]BANPRO99!#REF!</definedName>
    <definedName name="RT" localSheetId="9">[6]BANPRO99!#REF!</definedName>
    <definedName name="RT">[6]BANPRO99!#REF!</definedName>
    <definedName name="sa" localSheetId="7">#REF!</definedName>
    <definedName name="sa" localSheetId="15">#REF!</definedName>
    <definedName name="sa" localSheetId="14">#REF!</definedName>
    <definedName name="sa" localSheetId="11">#REF!</definedName>
    <definedName name="sa" localSheetId="9">#REF!</definedName>
    <definedName name="sa">#REF!</definedName>
    <definedName name="sb" localSheetId="7">#REF!</definedName>
    <definedName name="sb" localSheetId="15">#REF!</definedName>
    <definedName name="sb" localSheetId="14">#REF!</definedName>
    <definedName name="sb" localSheetId="11">#REF!</definedName>
    <definedName name="sb" localSheetId="9">#REF!</definedName>
    <definedName name="sb">#REF!</definedName>
    <definedName name="sc" localSheetId="7">#REF!</definedName>
    <definedName name="sc" localSheetId="15">#REF!</definedName>
    <definedName name="sc" localSheetId="14">#REF!</definedName>
    <definedName name="sc" localSheetId="11">#REF!</definedName>
    <definedName name="sc" localSheetId="9">#REF!</definedName>
    <definedName name="sc">#REF!</definedName>
    <definedName name="SCHP">'[4]Premisas IMSS'!$M$13</definedName>
    <definedName name="sd" localSheetId="7">#REF!</definedName>
    <definedName name="sd" localSheetId="15">#REF!</definedName>
    <definedName name="sd" localSheetId="14">#REF!</definedName>
    <definedName name="sd" localSheetId="11">#REF!</definedName>
    <definedName name="sd" localSheetId="9">#REF!</definedName>
    <definedName name="sd">#REF!</definedName>
    <definedName name="se" localSheetId="7">#REF!</definedName>
    <definedName name="se" localSheetId="15">#REF!</definedName>
    <definedName name="se" localSheetId="14">#REF!</definedName>
    <definedName name="se" localSheetId="11">#REF!</definedName>
    <definedName name="se" localSheetId="9">#REF!</definedName>
    <definedName name="se">#REF!</definedName>
    <definedName name="SEG_ENE">'[43]2da. ENERO-2000'!$A$10:$K$927</definedName>
    <definedName name="SEG_OCT" localSheetId="0">#REF!</definedName>
    <definedName name="SEG_OCT" localSheetId="7">#REF!</definedName>
    <definedName name="SEG_OCT" localSheetId="15">#REF!</definedName>
    <definedName name="SEG_OCT" localSheetId="2">#REF!</definedName>
    <definedName name="SEG_OCT" localSheetId="14">#REF!</definedName>
    <definedName name="SEG_OCT" localSheetId="11">#REF!</definedName>
    <definedName name="SEG_OCT" localSheetId="9">#REF!</definedName>
    <definedName name="SEG_OCT">#REF!</definedName>
    <definedName name="SEP">"; SEPTIEMBRE.- "&amp;TEXT([9]edofza09!$C$24,"#,##0")</definedName>
    <definedName name="serv.pers.millones" localSheetId="0">'[44]1999'!#REF!</definedName>
    <definedName name="serv.pers.millones" localSheetId="7">'[44]1999'!#REF!</definedName>
    <definedName name="serv.pers.millones" localSheetId="15">'[44]1999'!#REF!</definedName>
    <definedName name="serv.pers.millones" localSheetId="14">'[44]1999'!#REF!</definedName>
    <definedName name="serv.pers.millones" localSheetId="11">'[44]1999'!#REF!</definedName>
    <definedName name="serv.pers.millones" localSheetId="9">'[44]1999'!#REF!</definedName>
    <definedName name="serv.pers.millones">'[44]1999'!#REF!</definedName>
    <definedName name="SF" localSheetId="0">[6]BANPRO99!#REF!</definedName>
    <definedName name="SF" localSheetId="7">[6]BANPRO99!#REF!</definedName>
    <definedName name="SF" localSheetId="15">[6]BANPRO99!#REF!</definedName>
    <definedName name="SF" localSheetId="14">[6]BANPRO99!#REF!</definedName>
    <definedName name="SF" localSheetId="11">[6]BANPRO99!#REF!</definedName>
    <definedName name="SF" localSheetId="9">[6]BANPRO99!#REF!</definedName>
    <definedName name="SF">[6]BANPRO99!#REF!</definedName>
    <definedName name="SHCP" localSheetId="7" hidden="1">#REF!</definedName>
    <definedName name="SHCP" localSheetId="15" hidden="1">#REF!</definedName>
    <definedName name="SHCP" localSheetId="14" hidden="1">#REF!</definedName>
    <definedName name="SHCP" localSheetId="11" hidden="1">#REF!</definedName>
    <definedName name="SHCP" localSheetId="9" hidden="1">#REF!</definedName>
    <definedName name="SHCP" hidden="1">#REF!</definedName>
    <definedName name="SI" localSheetId="0">#REF!</definedName>
    <definedName name="SI" localSheetId="7">#REF!</definedName>
    <definedName name="SI" localSheetId="15">#REF!</definedName>
    <definedName name="SI" localSheetId="2">#REF!</definedName>
    <definedName name="SI" localSheetId="14">#REF!</definedName>
    <definedName name="SI" localSheetId="11">#REF!</definedName>
    <definedName name="SI" localSheetId="9">#REF!</definedName>
    <definedName name="SI">#REF!</definedName>
    <definedName name="sinpec" localSheetId="7">#REF!</definedName>
    <definedName name="sinpec" localSheetId="15">#REF!</definedName>
    <definedName name="sinpec" localSheetId="14">#REF!</definedName>
    <definedName name="sinpec" localSheetId="11">#REF!</definedName>
    <definedName name="sinpec" localSheetId="9">#REF!</definedName>
    <definedName name="sinpec">#REF!</definedName>
    <definedName name="smdf97">'[4]Premisa macro'!$C$4</definedName>
    <definedName name="SPEM96" localSheetId="7">#REF!</definedName>
    <definedName name="SPEM96" localSheetId="15">#REF!</definedName>
    <definedName name="SPEM96" localSheetId="14">#REF!</definedName>
    <definedName name="SPEM96" localSheetId="11">#REF!</definedName>
    <definedName name="SPEM96" localSheetId="9">#REF!</definedName>
    <definedName name="SPEM96">#REF!</definedName>
    <definedName name="sta" localSheetId="7">#REF!</definedName>
    <definedName name="sta" localSheetId="15">#REF!</definedName>
    <definedName name="sta" localSheetId="14">#REF!</definedName>
    <definedName name="sta" localSheetId="11">#REF!</definedName>
    <definedName name="sta" localSheetId="9">#REF!</definedName>
    <definedName name="sta">#REF!</definedName>
    <definedName name="stb" localSheetId="7">#REF!</definedName>
    <definedName name="stb" localSheetId="15">#REF!</definedName>
    <definedName name="stb" localSheetId="14">#REF!</definedName>
    <definedName name="stb" localSheetId="11">#REF!</definedName>
    <definedName name="stb" localSheetId="9">#REF!</definedName>
    <definedName name="stb">#REF!</definedName>
    <definedName name="stc" localSheetId="7">#REF!</definedName>
    <definedName name="stc" localSheetId="15">#REF!</definedName>
    <definedName name="stc" localSheetId="14">#REF!</definedName>
    <definedName name="stc" localSheetId="11">#REF!</definedName>
    <definedName name="stc" localSheetId="9">#REF!</definedName>
    <definedName name="stc">#REF!</definedName>
    <definedName name="std" localSheetId="7">#REF!</definedName>
    <definedName name="std" localSheetId="15">#REF!</definedName>
    <definedName name="std" localSheetId="14">#REF!</definedName>
    <definedName name="std" localSheetId="11">#REF!</definedName>
    <definedName name="std" localSheetId="9">#REF!</definedName>
    <definedName name="std">#REF!</definedName>
    <definedName name="ste" localSheetId="7">#REF!</definedName>
    <definedName name="ste" localSheetId="15">#REF!</definedName>
    <definedName name="ste" localSheetId="14">#REF!</definedName>
    <definedName name="ste" localSheetId="11">#REF!</definedName>
    <definedName name="ste" localSheetId="9">#REF!</definedName>
    <definedName name="ste">#REF!</definedName>
    <definedName name="subfunción" localSheetId="7">#REF!</definedName>
    <definedName name="subfunción" localSheetId="15">#REF!</definedName>
    <definedName name="subfunción" localSheetId="14">#REF!</definedName>
    <definedName name="subfunción" localSheetId="11">#REF!</definedName>
    <definedName name="subfunción" localSheetId="9">#REF!</definedName>
    <definedName name="subfunción">#REF!</definedName>
    <definedName name="syt" localSheetId="7">#REF!</definedName>
    <definedName name="syt" localSheetId="15">#REF!</definedName>
    <definedName name="syt" localSheetId="14">#REF!</definedName>
    <definedName name="syt" localSheetId="11">#REF!</definedName>
    <definedName name="syt" localSheetId="9">#REF!</definedName>
    <definedName name="syt">#REF!</definedName>
    <definedName name="sytc03" localSheetId="7">#REF!</definedName>
    <definedName name="sytc03" localSheetId="15">#REF!</definedName>
    <definedName name="sytc03" localSheetId="14">#REF!</definedName>
    <definedName name="sytc03" localSheetId="11">#REF!</definedName>
    <definedName name="sytc03" localSheetId="9">#REF!</definedName>
    <definedName name="sytc03">#REF!</definedName>
    <definedName name="sytppef" localSheetId="7">#REF!</definedName>
    <definedName name="sytppef" localSheetId="15">#REF!</definedName>
    <definedName name="sytppef" localSheetId="14">#REF!</definedName>
    <definedName name="sytppef" localSheetId="11">#REF!</definedName>
    <definedName name="sytppef" localSheetId="9">#REF!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7">#REF!</definedName>
    <definedName name="tabla2002" localSheetId="15">#REF!</definedName>
    <definedName name="tabla2002" localSheetId="14">#REF!</definedName>
    <definedName name="tabla2002" localSheetId="11">#REF!</definedName>
    <definedName name="tabla2002" localSheetId="9">#REF!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7">#REF!</definedName>
    <definedName name="TCFEEIS" localSheetId="15">#REF!</definedName>
    <definedName name="TCFEEIS" localSheetId="14">#REF!</definedName>
    <definedName name="TCFEEIS" localSheetId="11">#REF!</definedName>
    <definedName name="TCFEEIS" localSheetId="9">#REF!</definedName>
    <definedName name="TCFEEIS">#REF!</definedName>
    <definedName name="TECHO_PROG_ANUAL" localSheetId="0">#REF!</definedName>
    <definedName name="TECHO_PROG_ANUAL" localSheetId="7">#REF!</definedName>
    <definedName name="TECHO_PROG_ANUAL" localSheetId="15">#REF!</definedName>
    <definedName name="TECHO_PROG_ANUAL" localSheetId="2">#REF!</definedName>
    <definedName name="TECHO_PROG_ANUAL" localSheetId="14">#REF!</definedName>
    <definedName name="TECHO_PROG_ANUAL" localSheetId="11">#REF!</definedName>
    <definedName name="TECHO_PROG_ANUAL" localSheetId="9">#REF!</definedName>
    <definedName name="TECHO_PROG_ANUAL">#REF!</definedName>
    <definedName name="Temporal" localSheetId="0">#REF!</definedName>
    <definedName name="Temporal" localSheetId="7">#REF!</definedName>
    <definedName name="Temporal" localSheetId="15">#REF!</definedName>
    <definedName name="Temporal" localSheetId="2">#REF!</definedName>
    <definedName name="Temporal" localSheetId="14">#REF!</definedName>
    <definedName name="Temporal" localSheetId="11">#REF!</definedName>
    <definedName name="Temporal" localSheetId="9">#REF!</definedName>
    <definedName name="Temporal">#REF!</definedName>
    <definedName name="TIT" localSheetId="7">#REF!</definedName>
    <definedName name="TIT" localSheetId="15">#REF!</definedName>
    <definedName name="TIT" localSheetId="14">#REF!</definedName>
    <definedName name="TIT" localSheetId="11">#REF!</definedName>
    <definedName name="TIT" localSheetId="9">#REF!</definedName>
    <definedName name="TIT">#REF!</definedName>
    <definedName name="TITULO">[47]PPQ!$B$3</definedName>
    <definedName name="_xlnm.Print_Titles" localSheetId="0">'Adecuaciones Presupuestarias 5%'!$4:$8</definedName>
    <definedName name="_xlnm.Print_Titles" localSheetId="12">'Donativos 4T 2019'!$2:$4</definedName>
    <definedName name="_xlnm.Print_Titles" localSheetId="15">#REF!</definedName>
    <definedName name="_xlnm.Print_Titles" localSheetId="10">'Incrementos Salariales'!$1:$11</definedName>
    <definedName name="_xlnm.Print_Titles" localSheetId="1">'Ing. Exc. Autorizados'!$2:$6</definedName>
    <definedName name="_xlnm.Print_Titles" localSheetId="14">#REF!</definedName>
    <definedName name="_xlnm.Print_Titles" localSheetId="11">'Rec a CONACYT por INE'!$2:$4</definedName>
    <definedName name="_xlnm.Print_Titles" localSheetId="9">#REF!</definedName>
    <definedName name="_xlnm.Print_Titles" localSheetId="13">'Subsidios Otorgados 4T 2019'!$1:$5</definedName>
    <definedName name="_xlnm.Print_Titles">#REF!</definedName>
    <definedName name="TODO96" localSheetId="7">#REF!</definedName>
    <definedName name="TODO96" localSheetId="15">#REF!</definedName>
    <definedName name="TODO96" localSheetId="14">#REF!</definedName>
    <definedName name="TODO96" localSheetId="11">#REF!</definedName>
    <definedName name="TODO96" localSheetId="9">#REF!</definedName>
    <definedName name="TODO96">#REF!</definedName>
    <definedName name="TOTAL">#N/A</definedName>
    <definedName name="total_real" localSheetId="7">#REF!</definedName>
    <definedName name="total_real" localSheetId="15">#REF!</definedName>
    <definedName name="total_real" localSheetId="14">#REF!</definedName>
    <definedName name="total_real" localSheetId="11">#REF!</definedName>
    <definedName name="total_real" localSheetId="9">#REF!</definedName>
    <definedName name="total_real">#REF!</definedName>
    <definedName name="TOTAL01" localSheetId="7">#REF!</definedName>
    <definedName name="TOTAL01" localSheetId="15">#REF!</definedName>
    <definedName name="TOTAL01" localSheetId="14">#REF!</definedName>
    <definedName name="TOTAL01" localSheetId="11">#REF!</definedName>
    <definedName name="TOTAL01" localSheetId="9">#REF!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7">#REF!</definedName>
    <definedName name="TRASP" localSheetId="15">#REF!</definedName>
    <definedName name="TRASP" localSheetId="14">#REF!</definedName>
    <definedName name="TRASP" localSheetId="11">#REF!</definedName>
    <definedName name="TRASP" localSheetId="9">#REF!</definedName>
    <definedName name="TRASP">#REF!</definedName>
    <definedName name="tres" localSheetId="0">#REF!</definedName>
    <definedName name="tres" localSheetId="7">#REF!</definedName>
    <definedName name="tres" localSheetId="15">#REF!</definedName>
    <definedName name="tres" localSheetId="2">#REF!</definedName>
    <definedName name="tres" localSheetId="14">#REF!</definedName>
    <definedName name="tres" localSheetId="11">#REF!</definedName>
    <definedName name="tres" localSheetId="9">#REF!</definedName>
    <definedName name="tres">#REF!</definedName>
    <definedName name="U" localSheetId="7">#REF!</definedName>
    <definedName name="U" localSheetId="15">#REF!</definedName>
    <definedName name="U" localSheetId="14">#REF!</definedName>
    <definedName name="U" localSheetId="11">#REF!</definedName>
    <definedName name="U" localSheetId="9">#REF!</definedName>
    <definedName name="U">#REF!</definedName>
    <definedName name="UPCPICF_VMD50020" localSheetId="7">#REF!</definedName>
    <definedName name="UPCPICF_VMD50020" localSheetId="15">#REF!</definedName>
    <definedName name="UPCPICF_VMD50020" localSheetId="14">#REF!</definedName>
    <definedName name="UPCPICF_VMD50020" localSheetId="11">#REF!</definedName>
    <definedName name="UPCPICF_VMD50020" localSheetId="9">#REF!</definedName>
    <definedName name="UPCPICF_VMD50020">#REF!</definedName>
    <definedName name="V_Bife">'[42]ADEC II'!$A$1:$Z$1016</definedName>
    <definedName name="VARIABLES">#N/A</definedName>
    <definedName name="vcorta" localSheetId="7">#REF!</definedName>
    <definedName name="vcorta" localSheetId="15">#REF!</definedName>
    <definedName name="vcorta" localSheetId="14">#REF!</definedName>
    <definedName name="vcorta" localSheetId="11">#REF!</definedName>
    <definedName name="vcorta" localSheetId="9">#REF!</definedName>
    <definedName name="vcorta">#REF!</definedName>
    <definedName name="VELOZ" localSheetId="0">#REF!</definedName>
    <definedName name="VELOZ" localSheetId="7">#REF!</definedName>
    <definedName name="VELOZ" localSheetId="15">#REF!</definedName>
    <definedName name="VELOZ" localSheetId="2">#REF!</definedName>
    <definedName name="VELOZ" localSheetId="14">#REF!</definedName>
    <definedName name="VELOZ" localSheetId="11">#REF!</definedName>
    <definedName name="VELOZ" localSheetId="9">#REF!</definedName>
    <definedName name="VELOZ">#REF!</definedName>
    <definedName name="Vertientes" localSheetId="7">#REF!</definedName>
    <definedName name="Vertientes" localSheetId="15">#REF!</definedName>
    <definedName name="Vertientes" localSheetId="14">#REF!</definedName>
    <definedName name="Vertientes" localSheetId="11">#REF!</definedName>
    <definedName name="Vertientes" localSheetId="9">#REF!</definedName>
    <definedName name="Vertientes">#REF!</definedName>
    <definedName name="VIDA" localSheetId="0">#REF!</definedName>
    <definedName name="VIDA" localSheetId="7">#REF!</definedName>
    <definedName name="VIDA" localSheetId="15">#REF!</definedName>
    <definedName name="VIDA" localSheetId="2">#REF!</definedName>
    <definedName name="VIDA" localSheetId="14">#REF!</definedName>
    <definedName name="VIDA" localSheetId="11">#REF!</definedName>
    <definedName name="VIDA" localSheetId="9">#REF!</definedName>
    <definedName name="VIDA">#REF!</definedName>
    <definedName name="w" localSheetId="7">#REF!</definedName>
    <definedName name="w" localSheetId="15">#REF!</definedName>
    <definedName name="w" localSheetId="14">#REF!</definedName>
    <definedName name="w" localSheetId="11">#REF!</definedName>
    <definedName name="w" localSheetId="9">#REF!</definedName>
    <definedName name="w">#REF!</definedName>
    <definedName name="x" localSheetId="7">#REF!</definedName>
    <definedName name="x" localSheetId="15">#REF!</definedName>
    <definedName name="x" localSheetId="14">#REF!</definedName>
    <definedName name="x" localSheetId="11">#REF!</definedName>
    <definedName name="x" localSheetId="9">#REF!</definedName>
    <definedName name="x">#REF!</definedName>
    <definedName name="xxx" localSheetId="7">#REF!</definedName>
    <definedName name="xxx" localSheetId="15">#REF!</definedName>
    <definedName name="xxx" localSheetId="14">#REF!</definedName>
    <definedName name="xxx" localSheetId="11">#REF!</definedName>
    <definedName name="xxx" localSheetId="9">#REF!</definedName>
    <definedName name="xxx">#REF!</definedName>
    <definedName name="yes" localSheetId="0">#REF!</definedName>
    <definedName name="yes" localSheetId="7">#REF!</definedName>
    <definedName name="yes" localSheetId="15">#REF!</definedName>
    <definedName name="yes" localSheetId="2">#REF!</definedName>
    <definedName name="yes" localSheetId="14">#REF!</definedName>
    <definedName name="yes" localSheetId="11">#REF!</definedName>
    <definedName name="yes" localSheetId="9">#REF!</definedName>
    <definedName name="yes">#REF!</definedName>
    <definedName name="YO" localSheetId="0">#REF!</definedName>
    <definedName name="YO" localSheetId="7">#REF!</definedName>
    <definedName name="YO" localSheetId="15">#REF!</definedName>
    <definedName name="YO" localSheetId="2">#REF!</definedName>
    <definedName name="YO" localSheetId="14">#REF!</definedName>
    <definedName name="YO" localSheetId="11">#REF!</definedName>
    <definedName name="YO" localSheetId="9">#REF!</definedName>
    <definedName name="YO">#REF!</definedName>
    <definedName name="yyy" localSheetId="7">#REF!</definedName>
    <definedName name="yyy" localSheetId="15">#REF!</definedName>
    <definedName name="yyy" localSheetId="14">#REF!</definedName>
    <definedName name="yyy" localSheetId="11">#REF!</definedName>
    <definedName name="yyy" localSheetId="9">#REF!</definedName>
    <definedName name="yyy">#REF!</definedName>
    <definedName name="zz" localSheetId="7">#REF!</definedName>
    <definedName name="zz" localSheetId="15">#REF!</definedName>
    <definedName name="zz" localSheetId="14">#REF!</definedName>
    <definedName name="zz" localSheetId="11">#REF!</definedName>
    <definedName name="zz" localSheetId="9">#REF!</definedName>
    <definedName name="zz">#REF!</definedName>
  </definedNames>
  <calcPr calcId="152511"/>
</workbook>
</file>

<file path=xl/calcChain.xml><?xml version="1.0" encoding="utf-8"?>
<calcChain xmlns="http://schemas.openxmlformats.org/spreadsheetml/2006/main">
  <c r="J296" i="14" l="1"/>
  <c r="J294" i="14"/>
  <c r="J291" i="14"/>
  <c r="J288" i="14"/>
  <c r="J284" i="14"/>
  <c r="J283" i="14"/>
  <c r="J282" i="14"/>
  <c r="J281" i="14"/>
  <c r="J280" i="14"/>
  <c r="J279" i="14"/>
  <c r="J277" i="14"/>
  <c r="J276" i="14"/>
  <c r="J275" i="14"/>
  <c r="J274" i="14"/>
  <c r="J273" i="14"/>
  <c r="J271" i="14"/>
  <c r="J268" i="14"/>
  <c r="J267" i="14"/>
  <c r="J266" i="14"/>
  <c r="J265" i="14"/>
  <c r="J264" i="14"/>
  <c r="J263" i="14"/>
  <c r="J260" i="14"/>
  <c r="J257" i="14"/>
  <c r="J254" i="14"/>
  <c r="J253" i="14"/>
  <c r="J252" i="14"/>
  <c r="J249" i="14"/>
  <c r="J246" i="14"/>
  <c r="J245" i="14"/>
  <c r="J244" i="14"/>
  <c r="J243" i="14"/>
  <c r="J242" i="14"/>
  <c r="J241" i="14"/>
  <c r="J240" i="14"/>
  <c r="J239" i="14"/>
  <c r="J237" i="14"/>
  <c r="J234" i="14"/>
  <c r="J231" i="14"/>
  <c r="J228" i="14"/>
  <c r="J227" i="14"/>
  <c r="J226" i="14"/>
  <c r="J224" i="14"/>
  <c r="J222" i="14"/>
  <c r="J219" i="14"/>
  <c r="J218" i="14"/>
  <c r="J217" i="14"/>
  <c r="J216" i="14"/>
  <c r="J215" i="14"/>
  <c r="J213" i="14"/>
  <c r="J211" i="14"/>
  <c r="J208" i="14"/>
  <c r="J207" i="14"/>
  <c r="J205" i="14"/>
  <c r="J203" i="14"/>
  <c r="J200" i="14"/>
  <c r="J199" i="14"/>
  <c r="J198" i="14"/>
  <c r="J197" i="14"/>
  <c r="J196" i="14"/>
  <c r="J195" i="14"/>
  <c r="J192" i="14"/>
  <c r="J190" i="14"/>
  <c r="J189" i="14"/>
  <c r="J188" i="14"/>
  <c r="J187" i="14"/>
  <c r="J184" i="14"/>
  <c r="J183" i="14"/>
  <c r="J180" i="14"/>
  <c r="J178" i="14"/>
  <c r="J177" i="14"/>
  <c r="J175" i="14"/>
  <c r="J172" i="14"/>
  <c r="J169" i="14"/>
  <c r="J168" i="14"/>
  <c r="J167" i="14"/>
  <c r="J166" i="14"/>
  <c r="J165" i="14"/>
  <c r="J164" i="14"/>
  <c r="J163" i="14"/>
  <c r="J162" i="14"/>
  <c r="J161" i="14"/>
  <c r="J160" i="14"/>
  <c r="J159" i="14"/>
  <c r="J158" i="14"/>
  <c r="J157" i="14"/>
  <c r="J156" i="14"/>
  <c r="J155" i="14"/>
  <c r="J154" i="14"/>
  <c r="J153" i="14"/>
  <c r="J152" i="14"/>
  <c r="J150" i="14"/>
  <c r="J149" i="14"/>
  <c r="J148" i="14"/>
  <c r="J147" i="14"/>
  <c r="J146" i="14"/>
  <c r="J145" i="14"/>
  <c r="J144" i="14"/>
  <c r="J143" i="14"/>
  <c r="J141" i="14"/>
  <c r="J138" i="14"/>
  <c r="J137" i="14"/>
  <c r="J136" i="14"/>
  <c r="J135" i="14"/>
  <c r="J134" i="14"/>
  <c r="J133" i="14"/>
  <c r="J132" i="14"/>
  <c r="J131" i="14"/>
  <c r="J130" i="14"/>
  <c r="J129" i="14"/>
  <c r="J128" i="14"/>
  <c r="J127" i="14"/>
  <c r="J126" i="14"/>
  <c r="J125" i="14"/>
  <c r="J124" i="14"/>
  <c r="J122" i="14"/>
  <c r="J121" i="14"/>
  <c r="J120" i="14"/>
  <c r="J119" i="14"/>
  <c r="J118" i="14"/>
  <c r="J116" i="14"/>
  <c r="J113" i="14"/>
  <c r="J112" i="14"/>
  <c r="J111" i="14"/>
  <c r="J109" i="14"/>
  <c r="J108" i="14"/>
  <c r="J106" i="14"/>
  <c r="J103" i="14"/>
  <c r="J102" i="14"/>
  <c r="J101" i="14"/>
  <c r="J100" i="14"/>
  <c r="J99" i="14"/>
  <c r="J98" i="14"/>
  <c r="J97" i="14"/>
  <c r="J96" i="14"/>
  <c r="J95" i="14"/>
  <c r="J94" i="14"/>
  <c r="J92" i="14"/>
  <c r="J91" i="14"/>
  <c r="J90" i="14"/>
  <c r="J87" i="14"/>
  <c r="J86" i="14"/>
  <c r="J85" i="14"/>
  <c r="J84" i="14"/>
  <c r="J83" i="14"/>
  <c r="J82" i="14"/>
  <c r="J81" i="14"/>
  <c r="J80" i="14"/>
  <c r="J78" i="14"/>
  <c r="J77" i="14"/>
  <c r="J76" i="14"/>
  <c r="J75" i="14"/>
  <c r="J73" i="14"/>
  <c r="J70" i="14"/>
  <c r="J67" i="14"/>
  <c r="J66" i="14"/>
  <c r="J65" i="14"/>
  <c r="J64" i="14"/>
  <c r="J63" i="14"/>
  <c r="J61" i="14"/>
  <c r="J60" i="14"/>
  <c r="J59" i="14"/>
  <c r="J58" i="14"/>
  <c r="J57" i="14"/>
  <c r="J56" i="14"/>
  <c r="J54" i="14"/>
  <c r="J51" i="14"/>
  <c r="J50" i="14"/>
  <c r="J48" i="14"/>
  <c r="J45" i="14"/>
  <c r="J43" i="14"/>
  <c r="J42" i="14"/>
  <c r="J41" i="14"/>
  <c r="J40" i="14"/>
  <c r="J39" i="14"/>
  <c r="J38" i="14"/>
  <c r="J37" i="14"/>
  <c r="J36" i="14"/>
  <c r="J35" i="14"/>
  <c r="J34" i="14"/>
  <c r="J33" i="14"/>
  <c r="J32" i="14"/>
  <c r="J31" i="14"/>
  <c r="J30" i="14"/>
  <c r="J29" i="14"/>
  <c r="J28" i="14"/>
  <c r="J27" i="14"/>
  <c r="J26" i="14"/>
  <c r="J23" i="14"/>
  <c r="J19" i="14"/>
  <c r="J16" i="14"/>
  <c r="E10" i="13"/>
  <c r="D68" i="30" l="1"/>
  <c r="D34" i="30"/>
  <c r="D8" i="30" s="1"/>
  <c r="D17" i="30"/>
  <c r="D10" i="30"/>
  <c r="F48" i="29"/>
  <c r="F15" i="29"/>
  <c r="F12" i="29"/>
  <c r="F9" i="29"/>
  <c r="F7" i="29"/>
  <c r="B11" i="21" l="1"/>
  <c r="C11" i="21"/>
  <c r="D11" i="21"/>
  <c r="E11" i="21"/>
  <c r="F9" i="22"/>
  <c r="E8" i="22"/>
  <c r="D10" i="21" s="1"/>
  <c r="D8" i="22"/>
  <c r="C10" i="21" s="1"/>
  <c r="C8" i="22"/>
  <c r="B10" i="21" s="1"/>
  <c r="E10" i="21" s="1"/>
  <c r="F8" i="22" l="1"/>
  <c r="F10" i="28" l="1"/>
  <c r="E10" i="28"/>
  <c r="C24" i="5" l="1"/>
  <c r="C21" i="5"/>
  <c r="F277" i="27" l="1"/>
  <c r="G277" i="27" s="1"/>
  <c r="F276" i="27"/>
  <c r="G276" i="27" s="1"/>
  <c r="F275" i="27"/>
  <c r="G275" i="27" s="1"/>
  <c r="F274" i="27"/>
  <c r="G274" i="27" s="1"/>
  <c r="F273" i="27"/>
  <c r="G273" i="27" s="1"/>
  <c r="F272" i="27"/>
  <c r="G272" i="27" s="1"/>
  <c r="F271" i="27"/>
  <c r="G271" i="27" s="1"/>
  <c r="F270" i="27"/>
  <c r="G270" i="27" s="1"/>
  <c r="F269" i="27"/>
  <c r="G269" i="27" s="1"/>
  <c r="F268" i="27"/>
  <c r="G268" i="27" s="1"/>
  <c r="F267" i="27"/>
  <c r="G267" i="27" s="1"/>
  <c r="F266" i="27"/>
  <c r="G266" i="27" s="1"/>
  <c r="E265" i="27"/>
  <c r="D265" i="27"/>
  <c r="F265" i="27" s="1"/>
  <c r="G265" i="27" s="1"/>
  <c r="C265" i="27"/>
  <c r="F264" i="27"/>
  <c r="G264" i="27" s="1"/>
  <c r="G263" i="27"/>
  <c r="F263" i="27"/>
  <c r="F262" i="27"/>
  <c r="G262" i="27" s="1"/>
  <c r="G261" i="27"/>
  <c r="F261" i="27"/>
  <c r="F260" i="27"/>
  <c r="G260" i="27" s="1"/>
  <c r="G259" i="27"/>
  <c r="F259" i="27"/>
  <c r="F258" i="27"/>
  <c r="G258" i="27" s="1"/>
  <c r="G257" i="27"/>
  <c r="F257" i="27"/>
  <c r="E256" i="27"/>
  <c r="F256" i="27" s="1"/>
  <c r="G256" i="27" s="1"/>
  <c r="D256" i="27"/>
  <c r="C256" i="27"/>
  <c r="F255" i="27"/>
  <c r="G255" i="27" s="1"/>
  <c r="E254" i="27"/>
  <c r="D254" i="27"/>
  <c r="F254" i="27" s="1"/>
  <c r="G254" i="27" s="1"/>
  <c r="C254" i="27"/>
  <c r="F253" i="27"/>
  <c r="G253" i="27" s="1"/>
  <c r="G252" i="27"/>
  <c r="E252" i="27"/>
  <c r="D252" i="27"/>
  <c r="F252" i="27" s="1"/>
  <c r="C252" i="27"/>
  <c r="F251" i="27"/>
  <c r="G251" i="27" s="1"/>
  <c r="F250" i="27"/>
  <c r="G250" i="27" s="1"/>
  <c r="F249" i="27"/>
  <c r="G249" i="27" s="1"/>
  <c r="F248" i="27"/>
  <c r="G248" i="27" s="1"/>
  <c r="F247" i="27"/>
  <c r="G247" i="27" s="1"/>
  <c r="F246" i="27"/>
  <c r="G246" i="27" s="1"/>
  <c r="F245" i="27"/>
  <c r="G245" i="27" s="1"/>
  <c r="F244" i="27"/>
  <c r="G244" i="27" s="1"/>
  <c r="F243" i="27"/>
  <c r="G243" i="27" s="1"/>
  <c r="F242" i="27"/>
  <c r="G242" i="27" s="1"/>
  <c r="F241" i="27"/>
  <c r="G241" i="27" s="1"/>
  <c r="F240" i="27"/>
  <c r="G240" i="27" s="1"/>
  <c r="F239" i="27"/>
  <c r="G239" i="27" s="1"/>
  <c r="F238" i="27"/>
  <c r="G238" i="27" s="1"/>
  <c r="F237" i="27"/>
  <c r="G237" i="27" s="1"/>
  <c r="F236" i="27"/>
  <c r="G236" i="27" s="1"/>
  <c r="F235" i="27"/>
  <c r="G235" i="27" s="1"/>
  <c r="F234" i="27"/>
  <c r="G234" i="27" s="1"/>
  <c r="F233" i="27"/>
  <c r="G233" i="27" s="1"/>
  <c r="F232" i="27"/>
  <c r="G232" i="27" s="1"/>
  <c r="F231" i="27"/>
  <c r="G231" i="27" s="1"/>
  <c r="F230" i="27"/>
  <c r="G230" i="27" s="1"/>
  <c r="F229" i="27"/>
  <c r="G229" i="27" s="1"/>
  <c r="F228" i="27"/>
  <c r="G228" i="27" s="1"/>
  <c r="F227" i="27"/>
  <c r="G227" i="27" s="1"/>
  <c r="F226" i="27"/>
  <c r="G226" i="27" s="1"/>
  <c r="E226" i="27"/>
  <c r="D226" i="27"/>
  <c r="C226" i="27"/>
  <c r="G225" i="27"/>
  <c r="F225" i="27"/>
  <c r="E224" i="27"/>
  <c r="F224" i="27" s="1"/>
  <c r="G224" i="27" s="1"/>
  <c r="D224" i="27"/>
  <c r="C224" i="27"/>
  <c r="F223" i="27"/>
  <c r="G223" i="27" s="1"/>
  <c r="F222" i="27"/>
  <c r="G222" i="27" s="1"/>
  <c r="F221" i="27"/>
  <c r="G221" i="27" s="1"/>
  <c r="F220" i="27"/>
  <c r="G220" i="27" s="1"/>
  <c r="F219" i="27"/>
  <c r="G219" i="27" s="1"/>
  <c r="F218" i="27"/>
  <c r="G218" i="27" s="1"/>
  <c r="F217" i="27"/>
  <c r="G217" i="27" s="1"/>
  <c r="F216" i="27"/>
  <c r="G216" i="27" s="1"/>
  <c r="F215" i="27"/>
  <c r="G215" i="27" s="1"/>
  <c r="E214" i="27"/>
  <c r="D214" i="27"/>
  <c r="F214" i="27" s="1"/>
  <c r="G214" i="27" s="1"/>
  <c r="C214" i="27"/>
  <c r="F213" i="27"/>
  <c r="G213" i="27" s="1"/>
  <c r="G212" i="27"/>
  <c r="F212" i="27"/>
  <c r="F211" i="27"/>
  <c r="G211" i="27" s="1"/>
  <c r="E210" i="27"/>
  <c r="D210" i="27"/>
  <c r="F210" i="27" s="1"/>
  <c r="G210" i="27" s="1"/>
  <c r="C210" i="27"/>
  <c r="F209" i="27"/>
  <c r="G209" i="27" s="1"/>
  <c r="F208" i="27"/>
  <c r="G208" i="27" s="1"/>
  <c r="E208" i="27"/>
  <c r="D208" i="27"/>
  <c r="C208" i="27"/>
  <c r="G207" i="27"/>
  <c r="F207" i="27"/>
  <c r="E206" i="27"/>
  <c r="F206" i="27" s="1"/>
  <c r="G206" i="27" s="1"/>
  <c r="D206" i="27"/>
  <c r="C206" i="27"/>
  <c r="F205" i="27"/>
  <c r="G205" i="27" s="1"/>
  <c r="E204" i="27"/>
  <c r="D204" i="27"/>
  <c r="F204" i="27" s="1"/>
  <c r="G204" i="27" s="1"/>
  <c r="C204" i="27"/>
  <c r="F203" i="27"/>
  <c r="G203" i="27" s="1"/>
  <c r="G202" i="27"/>
  <c r="F202" i="27"/>
  <c r="F201" i="27"/>
  <c r="G201" i="27" s="1"/>
  <c r="G200" i="27"/>
  <c r="F200" i="27"/>
  <c r="F199" i="27"/>
  <c r="G199" i="27" s="1"/>
  <c r="G198" i="27"/>
  <c r="E198" i="27"/>
  <c r="D198" i="27"/>
  <c r="F198" i="27" s="1"/>
  <c r="C198" i="27"/>
  <c r="F197" i="27"/>
  <c r="G197" i="27" s="1"/>
  <c r="F196" i="27"/>
  <c r="G196" i="27" s="1"/>
  <c r="F195" i="27"/>
  <c r="G195" i="27" s="1"/>
  <c r="F194" i="27"/>
  <c r="G194" i="27" s="1"/>
  <c r="F193" i="27"/>
  <c r="G193" i="27" s="1"/>
  <c r="F192" i="27"/>
  <c r="G192" i="27" s="1"/>
  <c r="F191" i="27"/>
  <c r="G191" i="27" s="1"/>
  <c r="F190" i="27"/>
  <c r="G190" i="27" s="1"/>
  <c r="F189" i="27"/>
  <c r="G189" i="27" s="1"/>
  <c r="F188" i="27"/>
  <c r="G188" i="27" s="1"/>
  <c r="E188" i="27"/>
  <c r="D188" i="27"/>
  <c r="C188" i="27"/>
  <c r="G187" i="27"/>
  <c r="F187" i="27"/>
  <c r="F186" i="27"/>
  <c r="G186" i="27" s="1"/>
  <c r="G185" i="27"/>
  <c r="F185" i="27"/>
  <c r="F184" i="27"/>
  <c r="G184" i="27" s="1"/>
  <c r="G183" i="27"/>
  <c r="F183" i="27"/>
  <c r="F182" i="27"/>
  <c r="G182" i="27" s="1"/>
  <c r="E182" i="27"/>
  <c r="D182" i="27"/>
  <c r="C182" i="27"/>
  <c r="G181" i="27"/>
  <c r="F181" i="27"/>
  <c r="G180" i="27"/>
  <c r="F180" i="27"/>
  <c r="G179" i="27"/>
  <c r="F179" i="27"/>
  <c r="G178" i="27"/>
  <c r="F178" i="27"/>
  <c r="G177" i="27"/>
  <c r="F177" i="27"/>
  <c r="G176" i="27"/>
  <c r="F176" i="27"/>
  <c r="G175" i="27"/>
  <c r="F175" i="27"/>
  <c r="E174" i="27"/>
  <c r="D174" i="27"/>
  <c r="F174" i="27" s="1"/>
  <c r="G174" i="27" s="1"/>
  <c r="C174" i="27"/>
  <c r="F173" i="27"/>
  <c r="G173" i="27" s="1"/>
  <c r="G172" i="27"/>
  <c r="F172" i="27"/>
  <c r="F171" i="27"/>
  <c r="G171" i="27" s="1"/>
  <c r="G170" i="27"/>
  <c r="F170" i="27"/>
  <c r="F169" i="27"/>
  <c r="G169" i="27" s="1"/>
  <c r="G168" i="27"/>
  <c r="F168" i="27"/>
  <c r="F167" i="27"/>
  <c r="G167" i="27" s="1"/>
  <c r="G166" i="27"/>
  <c r="F166" i="27"/>
  <c r="E165" i="27"/>
  <c r="F165" i="27" s="1"/>
  <c r="G165" i="27" s="1"/>
  <c r="D165" i="27"/>
  <c r="C165" i="27"/>
  <c r="F164" i="27"/>
  <c r="G164" i="27" s="1"/>
  <c r="G163" i="27"/>
  <c r="F163" i="27"/>
  <c r="F162" i="27"/>
  <c r="G162" i="27" s="1"/>
  <c r="G161" i="27"/>
  <c r="F161" i="27"/>
  <c r="F160" i="27"/>
  <c r="G160" i="27" s="1"/>
  <c r="E159" i="27"/>
  <c r="D159" i="27"/>
  <c r="F159" i="27" s="1"/>
  <c r="G159" i="27" s="1"/>
  <c r="C159" i="27"/>
  <c r="F158" i="27"/>
  <c r="G158" i="27" s="1"/>
  <c r="G157" i="27"/>
  <c r="F157" i="27"/>
  <c r="F156" i="27"/>
  <c r="G156" i="27" s="1"/>
  <c r="G155" i="27"/>
  <c r="F155" i="27"/>
  <c r="F154" i="27"/>
  <c r="G154" i="27" s="1"/>
  <c r="E154" i="27"/>
  <c r="D154" i="27"/>
  <c r="C154" i="27"/>
  <c r="G153" i="27"/>
  <c r="F153" i="27"/>
  <c r="E152" i="27"/>
  <c r="D152" i="27"/>
  <c r="F152" i="27" s="1"/>
  <c r="G152" i="27" s="1"/>
  <c r="C152" i="27"/>
  <c r="F151" i="27"/>
  <c r="G151" i="27" s="1"/>
  <c r="G150" i="27"/>
  <c r="F150" i="27"/>
  <c r="F149" i="27"/>
  <c r="G149" i="27" s="1"/>
  <c r="G148" i="27"/>
  <c r="F148" i="27"/>
  <c r="F147" i="27"/>
  <c r="G147" i="27" s="1"/>
  <c r="G146" i="27"/>
  <c r="F146" i="27"/>
  <c r="F145" i="27"/>
  <c r="G145" i="27" s="1"/>
  <c r="G144" i="27"/>
  <c r="F144" i="27"/>
  <c r="F143" i="27"/>
  <c r="G143" i="27" s="1"/>
  <c r="G142" i="27"/>
  <c r="F142" i="27"/>
  <c r="F141" i="27"/>
  <c r="G141" i="27" s="1"/>
  <c r="G140" i="27"/>
  <c r="F140" i="27"/>
  <c r="F139" i="27"/>
  <c r="G139" i="27" s="1"/>
  <c r="G138" i="27"/>
  <c r="F138" i="27"/>
  <c r="F137" i="27"/>
  <c r="G137" i="27" s="1"/>
  <c r="G136" i="27"/>
  <c r="F136" i="27"/>
  <c r="F135" i="27"/>
  <c r="G135" i="27" s="1"/>
  <c r="G134" i="27"/>
  <c r="F134" i="27"/>
  <c r="F133" i="27"/>
  <c r="G133" i="27" s="1"/>
  <c r="G132" i="27"/>
  <c r="F132" i="27"/>
  <c r="F131" i="27"/>
  <c r="G131" i="27" s="1"/>
  <c r="G130" i="27"/>
  <c r="F130" i="27"/>
  <c r="F129" i="27"/>
  <c r="G129" i="27" s="1"/>
  <c r="G128" i="27"/>
  <c r="F128" i="27"/>
  <c r="F127" i="27"/>
  <c r="G127" i="27" s="1"/>
  <c r="G126" i="27"/>
  <c r="F126" i="27"/>
  <c r="F125" i="27"/>
  <c r="G125" i="27" s="1"/>
  <c r="G124" i="27"/>
  <c r="F124" i="27"/>
  <c r="F123" i="27"/>
  <c r="G123" i="27" s="1"/>
  <c r="G122" i="27"/>
  <c r="F122" i="27"/>
  <c r="F121" i="27"/>
  <c r="G121" i="27" s="1"/>
  <c r="G120" i="27"/>
  <c r="F120" i="27"/>
  <c r="F119" i="27"/>
  <c r="G119" i="27" s="1"/>
  <c r="G118" i="27"/>
  <c r="F118" i="27"/>
  <c r="F117" i="27"/>
  <c r="G117" i="27" s="1"/>
  <c r="G116" i="27"/>
  <c r="F116" i="27"/>
  <c r="F115" i="27"/>
  <c r="G115" i="27" s="1"/>
  <c r="G114" i="27"/>
  <c r="F114" i="27"/>
  <c r="F113" i="27"/>
  <c r="G113" i="27" s="1"/>
  <c r="G112" i="27"/>
  <c r="E112" i="27"/>
  <c r="D112" i="27"/>
  <c r="F112" i="27" s="1"/>
  <c r="C112" i="27"/>
  <c r="G111" i="27"/>
  <c r="F111" i="27"/>
  <c r="F110" i="27"/>
  <c r="G110" i="27" s="1"/>
  <c r="G109" i="27"/>
  <c r="F109" i="27"/>
  <c r="F108" i="27"/>
  <c r="G108" i="27" s="1"/>
  <c r="G107" i="27"/>
  <c r="F107" i="27"/>
  <c r="F106" i="27"/>
  <c r="G106" i="27" s="1"/>
  <c r="G105" i="27"/>
  <c r="F105" i="27"/>
  <c r="F104" i="27"/>
  <c r="G104" i="27" s="1"/>
  <c r="G103" i="27"/>
  <c r="F103" i="27"/>
  <c r="F102" i="27"/>
  <c r="G102" i="27" s="1"/>
  <c r="G101" i="27"/>
  <c r="F101" i="27"/>
  <c r="F100" i="27"/>
  <c r="G100" i="27" s="1"/>
  <c r="G99" i="27"/>
  <c r="F99" i="27"/>
  <c r="F98" i="27"/>
  <c r="G98" i="27" s="1"/>
  <c r="G97" i="27"/>
  <c r="F97" i="27"/>
  <c r="F96" i="27"/>
  <c r="G96" i="27" s="1"/>
  <c r="G95" i="27"/>
  <c r="F95" i="27"/>
  <c r="F94" i="27"/>
  <c r="G94" i="27" s="1"/>
  <c r="G93" i="27"/>
  <c r="F93" i="27"/>
  <c r="F92" i="27"/>
  <c r="G92" i="27" s="1"/>
  <c r="G91" i="27"/>
  <c r="F91" i="27"/>
  <c r="F90" i="27"/>
  <c r="G90" i="27" s="1"/>
  <c r="G89" i="27"/>
  <c r="F89" i="27"/>
  <c r="F88" i="27"/>
  <c r="G88" i="27" s="1"/>
  <c r="G87" i="27"/>
  <c r="F87" i="27"/>
  <c r="F86" i="27"/>
  <c r="G86" i="27" s="1"/>
  <c r="G85" i="27"/>
  <c r="F85" i="27"/>
  <c r="F84" i="27"/>
  <c r="G84" i="27" s="1"/>
  <c r="E84" i="27"/>
  <c r="D84" i="27"/>
  <c r="C84" i="27"/>
  <c r="G83" i="27"/>
  <c r="F83" i="27"/>
  <c r="F82" i="27"/>
  <c r="G82" i="27" s="1"/>
  <c r="G81" i="27"/>
  <c r="F81" i="27"/>
  <c r="F80" i="27"/>
  <c r="G80" i="27" s="1"/>
  <c r="G79" i="27"/>
  <c r="F79" i="27"/>
  <c r="F78" i="27"/>
  <c r="G78" i="27" s="1"/>
  <c r="G77" i="27"/>
  <c r="F77" i="27"/>
  <c r="E76" i="27"/>
  <c r="F76" i="27" s="1"/>
  <c r="G76" i="27" s="1"/>
  <c r="D76" i="27"/>
  <c r="C76" i="27"/>
  <c r="F75" i="27"/>
  <c r="G75" i="27" s="1"/>
  <c r="G74" i="27"/>
  <c r="F74" i="27"/>
  <c r="F73" i="27"/>
  <c r="G73" i="27" s="1"/>
  <c r="F72" i="27"/>
  <c r="G72" i="27" s="1"/>
  <c r="G71" i="27"/>
  <c r="F71" i="27"/>
  <c r="F70" i="27"/>
  <c r="G70" i="27" s="1"/>
  <c r="F69" i="27"/>
  <c r="G69" i="27" s="1"/>
  <c r="F68" i="27"/>
  <c r="G68" i="27" s="1"/>
  <c r="F67" i="27"/>
  <c r="G67" i="27" s="1"/>
  <c r="F66" i="27"/>
  <c r="G66" i="27" s="1"/>
  <c r="F65" i="27"/>
  <c r="G65" i="27" s="1"/>
  <c r="E65" i="27"/>
  <c r="D65" i="27"/>
  <c r="C65" i="27"/>
  <c r="G64" i="27"/>
  <c r="F64" i="27"/>
  <c r="F63" i="27"/>
  <c r="G63" i="27" s="1"/>
  <c r="G62" i="27"/>
  <c r="F62" i="27"/>
  <c r="F61" i="27"/>
  <c r="G61" i="27" s="1"/>
  <c r="G60" i="27"/>
  <c r="F60" i="27"/>
  <c r="F59" i="27"/>
  <c r="G59" i="27" s="1"/>
  <c r="G58" i="27"/>
  <c r="F58" i="27"/>
  <c r="F57" i="27"/>
  <c r="G57" i="27" s="1"/>
  <c r="G56" i="27"/>
  <c r="F56" i="27"/>
  <c r="F55" i="27"/>
  <c r="G55" i="27" s="1"/>
  <c r="G54" i="27"/>
  <c r="F54" i="27"/>
  <c r="F53" i="27"/>
  <c r="G53" i="27" s="1"/>
  <c r="G52" i="27"/>
  <c r="F52" i="27"/>
  <c r="F51" i="27"/>
  <c r="G51" i="27" s="1"/>
  <c r="G50" i="27"/>
  <c r="F50" i="27"/>
  <c r="F49" i="27"/>
  <c r="G49" i="27" s="1"/>
  <c r="E48" i="27"/>
  <c r="D48" i="27"/>
  <c r="F48" i="27" s="1"/>
  <c r="G48" i="27" s="1"/>
  <c r="C48" i="27"/>
  <c r="F47" i="27"/>
  <c r="G47" i="27" s="1"/>
  <c r="F46" i="27"/>
  <c r="G46" i="27" s="1"/>
  <c r="E46" i="27"/>
  <c r="D46" i="27"/>
  <c r="C46" i="27"/>
  <c r="G45" i="27"/>
  <c r="F45" i="27"/>
  <c r="F44" i="27"/>
  <c r="G44" i="27" s="1"/>
  <c r="G43" i="27"/>
  <c r="F43" i="27"/>
  <c r="F42" i="27"/>
  <c r="G42" i="27" s="1"/>
  <c r="G41" i="27"/>
  <c r="F41" i="27"/>
  <c r="F40" i="27"/>
  <c r="G40" i="27" s="1"/>
  <c r="G39" i="27"/>
  <c r="F39" i="27"/>
  <c r="F38" i="27"/>
  <c r="G38" i="27" s="1"/>
  <c r="G37" i="27"/>
  <c r="F37" i="27"/>
  <c r="E36" i="27"/>
  <c r="D36" i="27"/>
  <c r="C36" i="27"/>
  <c r="F35" i="27"/>
  <c r="G35" i="27" s="1"/>
  <c r="G34" i="27"/>
  <c r="F34" i="27"/>
  <c r="F33" i="27"/>
  <c r="G33" i="27" s="1"/>
  <c r="F32" i="27"/>
  <c r="G32" i="27" s="1"/>
  <c r="F31" i="27"/>
  <c r="G31" i="27" s="1"/>
  <c r="F30" i="27"/>
  <c r="G30" i="27" s="1"/>
  <c r="F29" i="27"/>
  <c r="E29" i="27"/>
  <c r="D29" i="27"/>
  <c r="C29" i="27"/>
  <c r="G29" i="27" s="1"/>
  <c r="G28" i="27"/>
  <c r="F28" i="27"/>
  <c r="F27" i="27"/>
  <c r="G27" i="27" s="1"/>
  <c r="G26" i="27"/>
  <c r="F26" i="27"/>
  <c r="F25" i="27"/>
  <c r="G25" i="27" s="1"/>
  <c r="G24" i="27"/>
  <c r="F24" i="27"/>
  <c r="F23" i="27"/>
  <c r="G23" i="27" s="1"/>
  <c r="G22" i="27"/>
  <c r="F22" i="27"/>
  <c r="F21" i="27"/>
  <c r="G21" i="27" s="1"/>
  <c r="G20" i="27"/>
  <c r="F20" i="27"/>
  <c r="F19" i="27"/>
  <c r="G19" i="27" s="1"/>
  <c r="G18" i="27"/>
  <c r="F18" i="27"/>
  <c r="F17" i="27"/>
  <c r="G17" i="27" s="1"/>
  <c r="G16" i="27"/>
  <c r="E16" i="27"/>
  <c r="D16" i="27"/>
  <c r="F16" i="27" s="1"/>
  <c r="C16" i="27"/>
  <c r="G15" i="27"/>
  <c r="F15" i="27"/>
  <c r="F14" i="27"/>
  <c r="G14" i="27" s="1"/>
  <c r="E14" i="27"/>
  <c r="D14" i="27"/>
  <c r="C14" i="27"/>
  <c r="C13" i="27"/>
  <c r="E13" i="27" l="1"/>
  <c r="F36" i="27"/>
  <c r="G36" i="27" s="1"/>
  <c r="D13" i="27"/>
  <c r="F13" i="27" s="1"/>
  <c r="G13" i="27" s="1"/>
  <c r="D11" i="26" l="1"/>
  <c r="D10" i="26"/>
  <c r="C9" i="25" l="1"/>
  <c r="F8" i="23"/>
  <c r="E8" i="23"/>
  <c r="D8" i="23"/>
  <c r="C8" i="23"/>
  <c r="F10" i="8"/>
  <c r="F11" i="8"/>
  <c r="F13" i="8"/>
  <c r="F14" i="8"/>
  <c r="E9" i="13"/>
  <c r="C14" i="5"/>
  <c r="E9" i="8"/>
  <c r="F17" i="8"/>
  <c r="F22" i="8"/>
  <c r="F21" i="8"/>
  <c r="F20" i="8"/>
  <c r="F19" i="8"/>
  <c r="F18" i="8"/>
  <c r="F16" i="8"/>
  <c r="F15" i="8"/>
  <c r="E12" i="8"/>
  <c r="D12" i="8"/>
  <c r="C12" i="8"/>
  <c r="D9" i="8"/>
  <c r="C9" i="8"/>
  <c r="C10" i="5"/>
  <c r="C9" i="5" l="1"/>
  <c r="C8" i="8"/>
  <c r="B12" i="21" s="1"/>
  <c r="F12" i="8"/>
  <c r="E8" i="8"/>
  <c r="D12" i="21" s="1"/>
  <c r="F9" i="8"/>
  <c r="D9" i="21"/>
  <c r="C9" i="21"/>
  <c r="B9" i="21"/>
  <c r="D8" i="8"/>
  <c r="C12" i="21" s="1"/>
  <c r="D8" i="21" l="1"/>
  <c r="B8" i="21"/>
  <c r="F8" i="8"/>
  <c r="C8" i="21"/>
  <c r="E9" i="21"/>
  <c r="E12" i="21"/>
  <c r="E8" i="21" l="1"/>
</calcChain>
</file>

<file path=xl/sharedStrings.xml><?xml version="1.0" encoding="utf-8"?>
<sst xmlns="http://schemas.openxmlformats.org/spreadsheetml/2006/main" count="1343" uniqueCount="842">
  <si>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</si>
  <si>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</si>
  <si>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</si>
  <si>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</si>
  <si>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</si>
  <si>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</si>
  <si>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</si>
  <si>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</si>
  <si>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</si>
  <si>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</si>
  <si>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</si>
  <si>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</si>
  <si>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</si>
  <si>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</si>
  <si>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</si>
  <si>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</si>
  <si>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</si>
  <si>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</si>
  <si>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</si>
  <si>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</si>
  <si>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</si>
  <si>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</si>
  <si>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</si>
  <si>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</si>
  <si>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</si>
  <si>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</si>
  <si>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</si>
  <si>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</si>
  <si>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</si>
  <si>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</si>
  <si>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</si>
  <si>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</si>
  <si>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</si>
  <si>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</si>
  <si>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</si>
  <si>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</si>
  <si>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Centro de Investigación y Seguridad Nacional</t>
  </si>
  <si>
    <t>Instituto Nacional de Migración</t>
  </si>
  <si>
    <t>Secretaría Técnica de la Comisión Calificadora de Publicaciones y Revistas Ilustradas</t>
  </si>
  <si>
    <t>Coordinación General de la Comisión Mexicana de Ayuda a Refugiados</t>
  </si>
  <si>
    <t>Secretaría Ejecutiva del Sistema Nacional para la Protección Integral de Niñas, Niños y Adolescentes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</si>
  <si>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</si>
  <si>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</si>
  <si>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</si>
  <si>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</si>
  <si>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</si>
  <si>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</si>
  <si>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</si>
  <si>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</si>
  <si>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</si>
  <si>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</si>
  <si>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</si>
  <si>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</si>
  <si>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</si>
  <si>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</si>
  <si>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</si>
  <si>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</si>
  <si>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</si>
  <si>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</si>
  <si>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</si>
  <si>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</si>
  <si>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</si>
  <si>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</si>
  <si>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</si>
  <si>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Autoridad Federal para el Desarrollo de las Zonas Económicas Especiales</t>
  </si>
  <si>
    <t>Comisión Nacional para la Protección y Defensa de los Usuarios de Servicios Financieros</t>
  </si>
  <si>
    <t>Servicio de Administración y Enajenación de Bienes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</si>
  <si>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</si>
  <si>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</si>
  <si>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</si>
  <si>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</si>
  <si>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</si>
  <si>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</si>
  <si>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</si>
  <si>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</si>
  <si>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</si>
  <si>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</si>
  <si>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</si>
  <si>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</si>
  <si>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</si>
  <si>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</si>
  <si>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</si>
  <si>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</si>
  <si>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</si>
  <si>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</si>
  <si>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</si>
  <si>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</si>
  <si>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</si>
  <si>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</si>
  <si>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</si>
  <si>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</si>
  <si>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</si>
  <si>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</si>
  <si>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</si>
  <si>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</si>
  <si>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</si>
  <si>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</si>
  <si>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</si>
  <si>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</si>
  <si>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</si>
  <si>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</si>
  <si>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</si>
  <si>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</si>
  <si>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ProMéxico</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</si>
  <si>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</si>
  <si>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</si>
  <si>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</si>
  <si>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</si>
  <si>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</si>
  <si>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</si>
  <si>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</si>
  <si>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</si>
  <si>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</si>
  <si>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</si>
  <si>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</si>
  <si>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</si>
  <si>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</si>
  <si>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</si>
  <si>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</si>
  <si>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</si>
  <si>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</si>
  <si>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</si>
  <si>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</si>
  <si>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</si>
  <si>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</si>
  <si>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</si>
  <si>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</si>
  <si>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</si>
  <si>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</si>
  <si>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</si>
  <si>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</si>
  <si>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</si>
  <si>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</si>
  <si>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</si>
  <si>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</si>
  <si>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</si>
  <si>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</si>
  <si>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</si>
  <si>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</si>
  <si>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</si>
  <si>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</si>
  <si>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</si>
  <si>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</si>
  <si>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</si>
  <si>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</si>
  <si>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</si>
  <si>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</si>
  <si>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</si>
  <si>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</si>
  <si>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</si>
  <si>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</si>
  <si>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</si>
  <si>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</si>
  <si>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</si>
  <si>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</si>
  <si>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</si>
  <si>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</si>
  <si>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</si>
  <si>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</si>
  <si>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</si>
  <si>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</si>
  <si>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</si>
  <si>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</si>
  <si>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</si>
  <si>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</si>
  <si>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</si>
  <si>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</si>
  <si>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</si>
  <si>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</si>
  <si>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</si>
  <si>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</si>
  <si>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</si>
  <si>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</si>
  <si>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</si>
  <si>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</si>
  <si>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</si>
  <si>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</si>
  <si>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</si>
  <si>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</si>
  <si>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</si>
  <si>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</si>
  <si>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Comité Nacional Mixto de Protección al Salario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</si>
  <si>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</si>
  <si>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</si>
  <si>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</si>
  <si>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</si>
  <si>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</si>
  <si>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</si>
  <si>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</si>
  <si>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</si>
  <si>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</si>
  <si>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</si>
  <si>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</si>
  <si>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</si>
  <si>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</si>
  <si>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</si>
  <si>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</si>
  <si>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</si>
  <si>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PROCURADURIA GENERAL DE LA REPUBLICA</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</si>
  <si>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</si>
  <si>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</si>
  <si>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</si>
  <si>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</si>
  <si>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</si>
  <si>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Ciencias Penales</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</si>
  <si>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</si>
  <si>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</si>
  <si>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</si>
  <si>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</si>
  <si>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</si>
  <si>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</si>
  <si>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</si>
  <si>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</si>
  <si>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</si>
  <si>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</si>
  <si>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</si>
  <si>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</si>
  <si>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</si>
  <si>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</si>
  <si>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</si>
  <si>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</si>
  <si>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</si>
  <si>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</si>
  <si>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Consejo de Promoción Turística de México, S.A. de C.V.</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</si>
  <si>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</si>
  <si>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</si>
  <si>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</si>
  <si>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</si>
  <si>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</si>
  <si>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</si>
  <si>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</si>
  <si>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</si>
  <si>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</si>
  <si>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</si>
  <si>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</si>
  <si>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</si>
  <si>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</si>
  <si>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</si>
  <si>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</si>
  <si>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</si>
  <si>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</si>
  <si>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</si>
  <si>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</si>
  <si>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</si>
  <si>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</si>
  <si>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</si>
  <si>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</si>
  <si>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</si>
  <si>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</si>
  <si>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</si>
  <si>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</si>
  <si>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</si>
  <si>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</si>
  <si>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</si>
  <si>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</si>
  <si>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</si>
  <si>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</si>
  <si>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</si>
  <si>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</si>
  <si>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</si>
  <si>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</si>
  <si>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</si>
  <si>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</si>
  <si>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</si>
  <si>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</si>
  <si>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</si>
  <si>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</si>
  <si>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</si>
  <si>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</si>
  <si>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</si>
  <si>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</si>
  <si>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</si>
  <si>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</si>
  <si>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</si>
  <si>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</si>
  <si>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</si>
  <si>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</si>
  <si>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</si>
  <si>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</si>
  <si>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</si>
  <si>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</si>
  <si>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</si>
  <si>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</si>
  <si>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</si>
  <si>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</si>
  <si>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</si>
  <si>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</si>
  <si>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</si>
  <si>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</si>
  <si>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</si>
  <si>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</si>
  <si>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</si>
  <si>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</si>
  <si>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</si>
  <si>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Instituto Nacional para la Evaluación de la Educación</t>
  </si>
  <si>
    <t>Ramo/Entidad</t>
  </si>
  <si>
    <t>Periodo</t>
  </si>
  <si>
    <t>5 Relaciones Exteriores</t>
  </si>
  <si>
    <t>6 Hacienda y Crédito Público</t>
  </si>
  <si>
    <t>9 Comunicaciones y Transportes</t>
  </si>
  <si>
    <t>Procuraduría General de la República</t>
  </si>
  <si>
    <t>Autoridad Educativa Federal en la Ciudad de México</t>
  </si>
  <si>
    <t>Consejo Nacional de Ciencia y Tecnología</t>
  </si>
  <si>
    <t>45 Comisión Reguladora de Energía</t>
  </si>
  <si>
    <t>46 Comisión Nacional de Hidrocarburos</t>
  </si>
  <si>
    <t>Instituto Nacional de Estudios Históricos de las Revoluciones de México </t>
  </si>
  <si>
    <t>Instituto Mexicano de Cinematografía </t>
  </si>
  <si>
    <t>1_/</t>
  </si>
  <si>
    <t>2_/</t>
  </si>
  <si>
    <t>Ramo</t>
  </si>
  <si>
    <t>Denominación</t>
  </si>
  <si>
    <t>Gobernación</t>
  </si>
  <si>
    <t>Relaciones Exteriores</t>
  </si>
  <si>
    <t>Hacienda y Crédito Público</t>
  </si>
  <si>
    <t>Defensa Nacional</t>
  </si>
  <si>
    <t>Comunicaciones y Transportes</t>
  </si>
  <si>
    <t>Educación Pública</t>
  </si>
  <si>
    <t>Salud</t>
  </si>
  <si>
    <t>Marina</t>
  </si>
  <si>
    <t>Energía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</si>
  <si>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</si>
  <si>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</si>
  <si>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</si>
  <si>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</si>
  <si>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</si>
  <si>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</si>
  <si>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</si>
  <si>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</si>
  <si>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</si>
  <si>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</si>
  <si>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</si>
  <si>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</si>
  <si>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</si>
  <si>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</si>
  <si>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</si>
  <si>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</si>
  <si>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</si>
  <si>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</si>
  <si>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</si>
  <si>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</si>
  <si>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</si>
  <si>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</si>
  <si>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</si>
  <si>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</si>
  <si>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</si>
  <si>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</si>
  <si>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</si>
  <si>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</si>
  <si>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</si>
  <si>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</si>
  <si>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</si>
  <si>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</si>
  <si>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</si>
  <si>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</si>
  <si>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</si>
  <si>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</si>
  <si>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</si>
  <si>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</si>
  <si>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</si>
  <si>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</si>
  <si>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</si>
  <si>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</si>
  <si>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</si>
  <si>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A00</t>
  </si>
  <si>
    <t>D00</t>
  </si>
  <si>
    <t>G00</t>
  </si>
  <si>
    <t>Policía Federal  </t>
  </si>
  <si>
    <t>M00</t>
  </si>
  <si>
    <t>N00</t>
  </si>
  <si>
    <t>Servicio de Protección Federal  </t>
  </si>
  <si>
    <t>Q00</t>
  </si>
  <si>
    <t>Comisión Nacional de Búsqueda de Personas</t>
  </si>
  <si>
    <t>Entidades apoyadas</t>
  </si>
  <si>
    <t>B00</t>
  </si>
  <si>
    <t>C00</t>
  </si>
  <si>
    <t>HJO</t>
  </si>
  <si>
    <t>L9T</t>
  </si>
  <si>
    <t>NCE</t>
  </si>
  <si>
    <t>T0O</t>
  </si>
  <si>
    <t>Instituto Mexicano del Petróleo</t>
  </si>
  <si>
    <t>VUY</t>
  </si>
  <si>
    <t>Radio Educación </t>
  </si>
  <si>
    <t>Instituto Nacional del Derecho de Autor </t>
  </si>
  <si>
    <t>Centro de Capacitación Cinematográfica, A.C. </t>
  </si>
  <si>
    <t>Empresas Productivas del Estado</t>
  </si>
  <si>
    <t>Nota: Los porcentajes pueden variar debido al redondeo de las cifras.</t>
  </si>
  <si>
    <t>n.a.: No aplica. -o-: mayor de 100 por ciento.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</si>
  <si>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</si>
  <si>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</si>
  <si>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</si>
  <si>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</si>
  <si>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</si>
  <si>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</si>
  <si>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</si>
  <si>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</si>
  <si>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</si>
  <si>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Primer Trimestre de 2019</t>
  </si>
  <si>
    <t>En términos del Artículo 15, último párrafo, del Decreto de Presupuesto de Egresos de la Federación 2019</t>
  </si>
  <si>
    <t>Impacto del Incremento Salarial Autorizado en el Presupuesto Regularizable PEF 2019</t>
  </si>
  <si>
    <t>Presupuesto Regularizable PEF 2019 (*)</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</si>
  <si>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</si>
  <si>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</si>
  <si>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</si>
  <si>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</si>
  <si>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</si>
  <si>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</si>
  <si>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</si>
  <si>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</si>
  <si>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</si>
  <si>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</si>
  <si>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</si>
  <si>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</si>
  <si>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</si>
  <si>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</si>
  <si>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</si>
  <si>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Apoyar la operación y funcionamiento del programa de Becas de excelencia académica “Generación Centenario 2017” y “Generación Supremacía Constitucional 2018”,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</si>
  <si>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</si>
  <si>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</si>
  <si>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</si>
  <si>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</si>
  <si>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Sector Central</t>
  </si>
  <si>
    <t>Asociación Nacional de Universidades e Instituciones de Educación Superior de la República Mexicana (ANUIES), A.C.</t>
  </si>
  <si>
    <t>Agricultura y Desarrollo Rural</t>
  </si>
  <si>
    <t>JBP</t>
  </si>
  <si>
    <t>Seguridad Alimentaria Mexicana</t>
  </si>
  <si>
    <t>J3L</t>
  </si>
  <si>
    <t>KDN</t>
  </si>
  <si>
    <t>Aeropuerto Internacional de la Ciudad de México, S.A. de C.V.</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</si>
  <si>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</si>
  <si>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</si>
  <si>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Administración Pública Federal</t>
  </si>
  <si>
    <t>Fiscales</t>
  </si>
  <si>
    <t>Propios</t>
  </si>
  <si>
    <t>Poderes y Entes Autónomos</t>
  </si>
  <si>
    <t>Cultura</t>
  </si>
  <si>
    <t>4 Secretaría de Gobernación</t>
  </si>
  <si>
    <t>8 Agricultura y Desarrollo Rural</t>
  </si>
  <si>
    <t>10 Economía</t>
  </si>
  <si>
    <t>12 Salud</t>
  </si>
  <si>
    <t>13 Marina</t>
  </si>
  <si>
    <t>16 Medio Ambiente y Recursos Naturales</t>
  </si>
  <si>
    <t>17 Procuraduría General de la República</t>
  </si>
  <si>
    <t>18 Energía</t>
  </si>
  <si>
    <t>22 Instituto Federal Electoral</t>
  </si>
  <si>
    <t>Instituto Federal Electoral</t>
  </si>
  <si>
    <t>23 Provisiones Salariales y Económicas</t>
  </si>
  <si>
    <t>Provisiones Salariales y Económicas</t>
  </si>
  <si>
    <t>27 Función Pública</t>
  </si>
  <si>
    <t>41 Comisión Federal de Competencia Económica</t>
  </si>
  <si>
    <r>
      <t>Comisión Federal de Competencia Económica</t>
    </r>
    <r>
      <rPr>
        <b/>
        <vertAlign val="superscript"/>
        <sz val="10"/>
        <color theme="1"/>
        <rFont val="Montserrat"/>
      </rPr>
      <t xml:space="preserve"> 1_/</t>
    </r>
  </si>
  <si>
    <t xml:space="preserve">Asociación Mexicana de Impartidores de Justicia, A.C. (AMIJ) </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</si>
  <si>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2019".</t>
  </si>
  <si>
    <t>Secretaría de Cultura del Gobierno de la Ciudad de México</t>
  </si>
  <si>
    <t>Realizar el Proyecto Cultural de Apoyo a las Artes y Ciencias Cinematográficas.</t>
  </si>
  <si>
    <t>Universidad de Guadalajara</t>
  </si>
  <si>
    <t>Comisión Nacional de Cultura física y Deporte</t>
  </si>
  <si>
    <t>Federación Mexicana de Tiro y Caza, A.C.</t>
  </si>
  <si>
    <t>Federación Mexicana de Ciclismo, A.C.</t>
  </si>
  <si>
    <t>Consejo Nacional del Deporte de la Educación, A.C.</t>
  </si>
  <si>
    <t>Federación Ecuestre Mexicana, A.C.</t>
  </si>
  <si>
    <t>Federación Mexicana de Porristas y Grupos de Animación, A.C.</t>
  </si>
  <si>
    <t>Comité Olímpico Mexicano, A.C.</t>
  </si>
  <si>
    <t>Federación Mexicana de Bádminton, A.C.</t>
  </si>
  <si>
    <t>Federación Mexicana de Voleibol, A.C.</t>
  </si>
  <si>
    <t>Instituto del Deporte de los Trabajadores,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</si>
  <si>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</si>
  <si>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</si>
  <si>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</si>
  <si>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R00</t>
  </si>
  <si>
    <t>X00</t>
  </si>
  <si>
    <t>E00</t>
  </si>
  <si>
    <t>F00</t>
  </si>
  <si>
    <t>I6U</t>
  </si>
  <si>
    <t>I9H</t>
  </si>
  <si>
    <t>J9E</t>
  </si>
  <si>
    <t>Servicio Postal Mexicano</t>
  </si>
  <si>
    <t>JZL</t>
  </si>
  <si>
    <t>Aeropuertos y Servicios Auxiliares</t>
  </si>
  <si>
    <t>KCZ</t>
  </si>
  <si>
    <t>Telecomunicaciones de México</t>
  </si>
  <si>
    <t>Economía</t>
  </si>
  <si>
    <t>L4J</t>
  </si>
  <si>
    <t>L6J</t>
  </si>
  <si>
    <t>MDA</t>
  </si>
  <si>
    <t>MDL</t>
  </si>
  <si>
    <t>MGC</t>
  </si>
  <si>
    <t>L00</t>
  </si>
  <si>
    <t>S00</t>
  </si>
  <si>
    <t>Desarrollo Agrario, Territorial y Urbano</t>
  </si>
  <si>
    <t>VZG</t>
  </si>
  <si>
    <t>J00</t>
  </si>
  <si>
    <t>L8G</t>
  </si>
  <si>
    <t>Educal, S.A. de C.V.</t>
  </si>
  <si>
    <r>
      <t xml:space="preserve">SUBSIDIOS OTORGADOS A SOCIEDADES Y ASOCIACIONES CIVILES
</t>
    </r>
    <r>
      <rPr>
        <sz val="13"/>
        <color theme="1"/>
        <rFont val="Montserrat"/>
      </rPr>
      <t>(Pesos)</t>
    </r>
  </si>
  <si>
    <r>
      <t xml:space="preserve">Enero-sep </t>
    </r>
    <r>
      <rPr>
        <b/>
        <vertAlign val="superscript"/>
        <sz val="10"/>
        <color theme="0"/>
        <rFont val="Montserrat"/>
      </rPr>
      <t>1_/</t>
    </r>
  </si>
  <si>
    <t>Trabajo y Previsión Social</t>
  </si>
  <si>
    <r>
      <t xml:space="preserve">Total </t>
    </r>
    <r>
      <rPr>
        <b/>
        <vertAlign val="superscript"/>
        <sz val="10"/>
        <color theme="0"/>
        <rFont val="Montserrat"/>
      </rPr>
      <t>2_/</t>
    </r>
  </si>
  <si>
    <t>Unidad de Planeación Económica de la Hacienda Pública</t>
  </si>
  <si>
    <t>7 Defensa Nacional</t>
  </si>
  <si>
    <t>Secretaria de la Defensa Nacional</t>
  </si>
  <si>
    <t>11 Educación Pública</t>
  </si>
  <si>
    <t>Secretaría de Medio Ambiente y Recursos Naturales</t>
  </si>
  <si>
    <t>Agencia Nacional de Seguridad Industrial y de Protección al Medio Ambiente del Sector Hidrocarburos</t>
  </si>
  <si>
    <t>21 Turismo</t>
  </si>
  <si>
    <t>43 Instituto Federal de Telecomunicaciones</t>
  </si>
  <si>
    <t xml:space="preserve"> Instituto Federal de Telecomunicaciones</t>
  </si>
  <si>
    <t>48 Cultura</t>
  </si>
  <si>
    <t>Instituto Mexicano de Cinematografía</t>
  </si>
  <si>
    <t>Educación Publica</t>
  </si>
  <si>
    <t>Secretaría de Finanzas del Estado de Aguascalientes</t>
  </si>
  <si>
    <t>Apoyar la erradicación del embarazo en niñas y prevención del embarazo en adolescentes desde la perspectiva de género.</t>
  </si>
  <si>
    <t xml:space="preserve">Gobierno del Estado de Baja California </t>
  </si>
  <si>
    <t>Impulsar acciones de formación y desarrollo de un plan de vida como estrategias de prevención del embarazo adolescente.</t>
  </si>
  <si>
    <t>Poder Ejecutivo del Estado de Campeche</t>
  </si>
  <si>
    <t>Apoyar el programa integral para la prevención, atención y difusión de los derechos sexuales y reproductivos de niñas, niños y adolescentes.</t>
  </si>
  <si>
    <t>Gobierno del Estado de Coahuila de Zaragoza</t>
  </si>
  <si>
    <t>Apoyar el proyecto para la prevención del embaraza en adolescentes y niñas.</t>
  </si>
  <si>
    <t>Gobierno del Estado de Colima</t>
  </si>
  <si>
    <t>Promover los derechos sexuales y reproductivos de las mujeres y nuevas masculinidades como estrategia de prevención de embarazo infantil y adolescente.</t>
  </si>
  <si>
    <t>Poder Ejecutivo del Estado de Chiapas</t>
  </si>
  <si>
    <t>Implementar acciones de prevención y atención para contribuir en la erradicación del embarazo infantil y adolescente.</t>
  </si>
  <si>
    <t>Gobierno del Estado de Chihuahua</t>
  </si>
  <si>
    <t>Prevenir el embarazo en adolescentes con perspectiva de género.</t>
  </si>
  <si>
    <t>Gobierno del Estado de la Ciudad de México</t>
  </si>
  <si>
    <t>Apoyar la capacitación en educación sexual para la prevención del embarazo de adolescentes en 9 alcaldías.</t>
  </si>
  <si>
    <t>Gobierno del Estado de Durango</t>
  </si>
  <si>
    <t>Apoyar la estrategia interinstitucional para la prevención del embarazo en las y los adolescentes.</t>
  </si>
  <si>
    <t>Gobierno del Estado de Guanajuato</t>
  </si>
  <si>
    <t>Brindar conocimientos y herramientas que contribuyan al cambio cultural necesario para prevenir el embarazo adolescente.</t>
  </si>
  <si>
    <t>Secretaría de Finanzas y Administración del Estado     de Guerrero</t>
  </si>
  <si>
    <t>Impulsar acciones de prevención y difusión con perspectiva de género, para erradicar el embarazo infantil y disminuir los embarazos en adolescentes.</t>
  </si>
  <si>
    <t>Gobierno del Estado de Hidalgo</t>
  </si>
  <si>
    <t>Apoyar la estrategia para la prevención del embarazo adolescente.</t>
  </si>
  <si>
    <t>Gobierno del Estado de México</t>
  </si>
  <si>
    <t>Apoyar la estrategia multifocal con perspectiva de género para la prevención del embarazo infantil y adolescente en 12 municipios mexiquenses.</t>
  </si>
  <si>
    <t>Gobierno del Estado de Michoacán</t>
  </si>
  <si>
    <t>Apoyar la disminución del embarazo infantil y adolescente.</t>
  </si>
  <si>
    <t>Gobierno del Estado de Morelos</t>
  </si>
  <si>
    <t>Erradicar el embarazo infantil y disminuir el embarazo adolescente.</t>
  </si>
  <si>
    <t>Gobierno del Estado de Nayarit</t>
  </si>
  <si>
    <t>Apoyar la prevención y atención del embarazo infantil y adolescente en los cinco municipios con más alta incidencia.</t>
  </si>
  <si>
    <t>Gobierno del Estado de Nuevo León</t>
  </si>
  <si>
    <t>Apoyar el empoderamiento de las niñas y adolescentes para ejercer su derecho al bienestar, a través de una sexualidad libre, informada y sin estereotipos, para la prevención de embarazos en edad temprana.</t>
  </si>
  <si>
    <t>Gobierno del Estado de Puebla</t>
  </si>
  <si>
    <t>Apoyar el mecanismo estatal para erradicar el embarazo infantil y disminuir el embarazo adolescente.</t>
  </si>
  <si>
    <t>Poder Ejecutivo del Estado de Querétaro</t>
  </si>
  <si>
    <t>Apoyar las acciones para contribuir a la erradicación del embarazo infantil y la disminución del embarazo adolescente.</t>
  </si>
  <si>
    <t>Gobierno del Estado de Quintana Roo</t>
  </si>
  <si>
    <t>Apoyar las intervenciones interinstitucionales para impulsar la prevención, atención, formación y difusión en materia de embarazos en adolescentes.</t>
  </si>
  <si>
    <t>Gobierno del Estado de San Luis Potosí</t>
  </si>
  <si>
    <t>Apoyar la erradicación del embarazo infantil y  para la prevención y atención del embarazo adolescente.</t>
  </si>
  <si>
    <t>Gobierno del Estado de Sinaloa</t>
  </si>
  <si>
    <t>Impulsar acciones para la erradicación del embarazo infantil y disminución del embarazo adolescente.</t>
  </si>
  <si>
    <t>Gobierno del Estado de Sonora</t>
  </si>
  <si>
    <t>Impulsar acciones para fortalecer la salud sexual, derechos sexuales reproductivos con perspectiva de género dirigido a niñas, niños y adolescentes.</t>
  </si>
  <si>
    <t>Gobierno del Estado de Tabasco</t>
  </si>
  <si>
    <t>Contribuir a la prevención del abuso  sexual infantil y el embarazo adolescente.</t>
  </si>
  <si>
    <t>Secretaría de Finanzas del Estado de Tamaulipas</t>
  </si>
  <si>
    <t>Apoyar el proyecto Despertando Sueños.</t>
  </si>
  <si>
    <t>Gobierno del Estado de Tlaxcala</t>
  </si>
  <si>
    <t>Contribuir la erradicación del embarazo infantil y adolescente.</t>
  </si>
  <si>
    <t>Gobierno del Estado de Veracruz</t>
  </si>
  <si>
    <t>Apoyar el proyecto Más Educación, Menos Riesgos.</t>
  </si>
  <si>
    <t>Secretaría de Administración y Finanzas del Estado de Yucatán</t>
  </si>
  <si>
    <t>Transformar la juventud con estrategias para la prevención del embarazo infantil y adolescente.</t>
  </si>
  <si>
    <t>Secretaría de Finanzas del Estado de Zacatecas</t>
  </si>
  <si>
    <t>Apoyar acciones para la prevención y atención del embarazo en niñas y adolescentes.</t>
  </si>
  <si>
    <t>Comités Interinstitucionales para la Evaluación de la Ecuación Superior, A.C.</t>
  </si>
  <si>
    <t>Academia Mexicana de la Historia, A.C.</t>
  </si>
  <si>
    <t>Academia Mexicana de la Lengua, A.C.</t>
  </si>
  <si>
    <t>Federación Mexicana de Deportes para Personas con Parálisis Cerebral, A.C.</t>
  </si>
  <si>
    <t xml:space="preserve">Centro Nacional de Equidad de Género y Salud Reproductiva </t>
  </si>
  <si>
    <t>Alternativas Pacificas, A.C.</t>
  </si>
  <si>
    <t>Fundación para la Equidad, A.C.</t>
  </si>
  <si>
    <t>Asesoría, Capacitación y Asistencia en Salud, A.C.</t>
  </si>
  <si>
    <t>Binni Za Gunaa Lu Xhono Cubidxa Beu Riguibashigaa Grupo de Mujeres 8 De Marzo, A.C.</t>
  </si>
  <si>
    <t>Casa Hogar para Mamás Solteras “Rita Ruiz Velasco”, I.A.P.</t>
  </si>
  <si>
    <t>Centro de Apoyo Opciones Dignas, A.C.</t>
  </si>
  <si>
    <t>Centro de Orientación y Protección a Víctimas de Violencia Intrafamiliar, A.C.</t>
  </si>
  <si>
    <t>Con Decisión Mujeres por Morelos, A.C.</t>
  </si>
  <si>
    <t>Creativeria Social, A.C.</t>
  </si>
  <si>
    <t>Empecemos Hoy el Futuro de Mañana, A.C.</t>
  </si>
  <si>
    <t>En Familia Rompamos el Silencio, A.C.</t>
  </si>
  <si>
    <t>Espacio Mujeres para una Vida Digna Libre de Violencia, A.C.</t>
  </si>
  <si>
    <t>Fortaleza Centro de Atención Integral a la Mujer, I.A.P.</t>
  </si>
  <si>
    <t>Fundación de Servicio Social de Apizaco, A.C.</t>
  </si>
  <si>
    <t>Fundación Diarq, I.A.P.</t>
  </si>
  <si>
    <t>Fundación Luz y Esperanza, A.C.</t>
  </si>
  <si>
    <t>Fundación Vive 100% Mujer, A.C.</t>
  </si>
  <si>
    <t>Movimiento de Asistencia a la Mujer Veracruzana, A.C.</t>
  </si>
  <si>
    <t>Mujer Contemporánea, A.C.</t>
  </si>
  <si>
    <t>Mujeres Solidarias en la Acción Social de la Laguna, A.C.</t>
  </si>
  <si>
    <t>Mujeres Tlaxcaltecas en Sororidad, A.C.</t>
  </si>
  <si>
    <t>Nuevas Opciones de Vida, A.C.</t>
  </si>
  <si>
    <t>Otra Oportunidad, A.C.</t>
  </si>
  <si>
    <t>Patronato para el Centro de Atención a la Violencia Intrafamiliar en Mexicali, A.C.</t>
  </si>
  <si>
    <t>Por el Valor de la Mujer, A.C.</t>
  </si>
  <si>
    <t>Por la Superación de la Mujer, A.C.</t>
  </si>
  <si>
    <t>Una Puerta a la Esperanza, A.C.</t>
  </si>
  <si>
    <t>Unidas por la Paz, I.A.P.</t>
  </si>
  <si>
    <t>Vida Integral para la Mujer, A.C.</t>
  </si>
  <si>
    <t>Vida Reavivida, A.C.</t>
  </si>
  <si>
    <t>Aldeas Infantiles SOS México, I.A.P.</t>
  </si>
  <si>
    <t>Asilo de Ancianos Rosa Loroño, I.A.P.</t>
  </si>
  <si>
    <t>Asistencia Psicoterapéutica Casa de Medio Camino, A.C.</t>
  </si>
  <si>
    <t>Casa Hogar San Charbel, I.A.C.</t>
  </si>
  <si>
    <t>Casa Hogar Villa Nolasco, A.C.</t>
  </si>
  <si>
    <t>Casa Hogar y Centro de Discapacitados de Amecameca, I.A.P.</t>
  </si>
  <si>
    <t>Centro de Vida Independiente Social y Familiar, A.C.</t>
  </si>
  <si>
    <t>Centros de Rehabilitación para Adicciones Alcoholismo y Drogadicción Mahanaim, A.C.</t>
  </si>
  <si>
    <t>Comunidad Emaús, A.C.</t>
  </si>
  <si>
    <t>Fundación Bringas Haghenbeck, I.A.P.</t>
  </si>
  <si>
    <t>Fundación de Obras Sociales de San Vicente, I.A.P.</t>
  </si>
  <si>
    <t>Fundación Estancia Sagrado Corazón de Jesús, I.A.P.</t>
  </si>
  <si>
    <t>Fundación Fraternidad Sin Fronteras, I.A.P.</t>
  </si>
  <si>
    <t>Hogar de Nuestra Señora de la Consolación para Niños Incurables, I.A.P.</t>
  </si>
  <si>
    <t>Hogar Infantil María de Jesús Romero Rodríguez, I.A.P.</t>
  </si>
  <si>
    <t>Hogares Providencia, I.A.P.</t>
  </si>
  <si>
    <t>Internado Infantil Guadalupano, A.C.</t>
  </si>
  <si>
    <t>Internado Las Nieves, A.C.</t>
  </si>
  <si>
    <t>Residencia Rosa Fernández Veraud, I.A.P.</t>
  </si>
  <si>
    <t>Ser Humano, A.C.</t>
  </si>
  <si>
    <t>Voluntarias Vicentinas de la Ciudad de México, A.C.</t>
  </si>
  <si>
    <t>Voluntarias Vicentinas de la Santa Cruz del Pedregal, I.A.P.</t>
  </si>
  <si>
    <t>La Casa de la Sal, A.C.</t>
  </si>
  <si>
    <t>Seguridad y Protección Ciudadana</t>
  </si>
  <si>
    <t>Ramos Autónomos</t>
  </si>
  <si>
    <t>H00</t>
  </si>
  <si>
    <t>I00</t>
  </si>
  <si>
    <t>O00</t>
  </si>
  <si>
    <t>P00</t>
  </si>
  <si>
    <t>Secretaría Ejecutiva del Sistema Nacional de Protección Integral de Niñas, Niños y Adolescentes</t>
  </si>
  <si>
    <t>W00</t>
  </si>
  <si>
    <t>Banco del Bienestar, S.N.C., I.B.D.</t>
  </si>
  <si>
    <t>HKA</t>
  </si>
  <si>
    <t>Instituto de Administración de Bienes y Activos</t>
  </si>
  <si>
    <t>I6L</t>
  </si>
  <si>
    <t>IZI</t>
  </si>
  <si>
    <t>K2W</t>
  </si>
  <si>
    <t>LAT</t>
  </si>
  <si>
    <t>MAR</t>
  </si>
  <si>
    <t>L6H</t>
  </si>
  <si>
    <t>L6I</t>
  </si>
  <si>
    <t>MEY</t>
  </si>
  <si>
    <t>Organismo Coordinador de las Universidades para el Bienestar Benito Juárez García</t>
  </si>
  <si>
    <t>Medio Ambiente y Recursos Naturales</t>
  </si>
  <si>
    <t>Turismo</t>
  </si>
  <si>
    <t>W3J</t>
  </si>
  <si>
    <t>Policía Federal</t>
  </si>
  <si>
    <t>Servicio de Protección Federal</t>
  </si>
  <si>
    <t>Centro Nacional de Inteligencia</t>
  </si>
  <si>
    <t>Entidades no Sectorizadas</t>
  </si>
  <si>
    <t>AYG</t>
  </si>
  <si>
    <t>EZN</t>
  </si>
  <si>
    <t>L3N</t>
  </si>
  <si>
    <t>Ramos Generales</t>
  </si>
  <si>
    <t>Previsiones y Aportaciones para los Sistemas de Educación Básica, Normal, Tecnológica y de Adultos</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</si>
  <si>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</si>
  <si>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</si>
  <si>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</si>
  <si>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Enero - diciembre</t>
  </si>
  <si>
    <t>METAS DE BALANCE DE OPERACIÓN, PRIMARIO Y FINANCIERO
En términos del artículo 22, segundo párrafo, de la Ley Federal de Presupuesto y Responsabilidad Hacendaria
Enero - diciembre de 2019
(Millones de pesos)</t>
  </si>
  <si>
    <t>Cuarto Trimestre de 2019</t>
  </si>
  <si>
    <t>INGRESOS EXCEDENTES AUTORIZADOS
Enero-diciembre 2019
(Pesos)</t>
  </si>
  <si>
    <t>Enero-diciembre</t>
  </si>
  <si>
    <t>ADECUACIONES PRESUPUESTARIAS SUPERIORES A 5%
Enero - diciembre de 2019
(Millones de pesos)</t>
  </si>
  <si>
    <t>GASTOS OBLIGATORIOS
Enero-diciembre 2019
(Pesos)</t>
  </si>
  <si>
    <t>INVERSIÓN FÍSICA PRESUPUESTARIA
Enero - diciembre 2019
(Millones de pesos)</t>
  </si>
  <si>
    <t>Enero-diciembre p/</t>
  </si>
  <si>
    <t>IMPACTO DE LOS INCREMENTOS SALARIALES EN EL PRESUPUESTO REGULARIZABLE
Enero - diciembre de 2019
(Millones de Pesos)</t>
  </si>
  <si>
    <t>EROGACIONES EN PARTIDAS PARA SEGURIDAD PÚBLICA Y NACIONAL
Enero - diciembre de 2019
(Millones de pesos )</t>
  </si>
  <si>
    <t>AHORROS OBTENIDOS POR LA APLICACIÓN DE LAS MEDIDAS DE AUSTERIDAD Y DISCIPLINA PRESUPUESTARIA
PODERES LEGISLATIVO Y JUDICIAL Y LOS ENTES AUTÓNOMOS
Enero - diciembre 2019
(Pesos)</t>
  </si>
  <si>
    <t>AHORROS OBTENIDOS POR LA APLICACIÓN DE LAS MEDIDAS DE AUSTERIDAD Y DISCIPLINA PRESUPUESTARIA
RECURSOS PROPIOS DE ENTIDADES PARAESTATALES 1_/
Enero-diciembre 2019
(Pesos)</t>
  </si>
  <si>
    <t>AHORROS OBTENIDOS POR LA APLICACIÓN DE LAS MEDIDAS DE AUSTERIDAD Y DISCIPLINA PRESUPUESTARIA
RECURSOS FISCALES
Enero-diciembre 2019
(Pesos)</t>
  </si>
  <si>
    <t>AHORROS OBTENIDOS POR LA APLICACIÓN DE LAS MEDIDAS DE AUSTERIDAD Y DISCIPLINA PRESUPUESTARIA
Enero-diciembre 2019
(Pesos)</t>
  </si>
  <si>
    <t>INGRESOS EXCEDENTES, APROVECHAMIENTOS, OTROS (1o.6.61.22.04)
Enero-diciembre 2019
(Pesos)</t>
  </si>
  <si>
    <t>INGRESOS EXCEDENTES INFORMADOS
Enero -diciembre 2019
(Pesos)</t>
  </si>
  <si>
    <t>Periodo
Enero-diciembre</t>
  </si>
  <si>
    <t>Procuraduía General de la República</t>
  </si>
  <si>
    <t>SEGURIDAD Y PROTECCIÓN CIUDADANA</t>
  </si>
  <si>
    <t>Secretaría de Seguridad y Protección Ciudadana</t>
  </si>
  <si>
    <t>Guardia Nacional</t>
  </si>
  <si>
    <r>
      <t xml:space="preserve">EJERCICIO Y DESTINO DE LOS RECURSOS ENTREGADOS AL CONACYT  Y A LOS CENTROS PÚBLICOS DE INVESTIGACIÓN, OBTENIDOS POR CONCEPTO DE  SANCIONES ECONÓMICAS APLICADAS POR EL INSTITUTO NACIONAL ELECTORAL
Enero-diciembre 2019
</t>
    </r>
    <r>
      <rPr>
        <sz val="13"/>
        <color theme="1"/>
        <rFont val="Montserrat"/>
      </rPr>
      <t>(Pesos)</t>
    </r>
  </si>
  <si>
    <t>Entidad</t>
  </si>
  <si>
    <t>Proyecto</t>
  </si>
  <si>
    <t>Ampliación de recursos que se destinaron al Programa Presupuestario S191 Sistema Nacional de Investigadores, con el fin de cubrir el déficit de los compromisos por concepto de estímulos económicos otorgados a los miembros del Sistema Nacional de Investigadores (SNI). Asimismo, contó con la aprobación del Acuerdo 68-10/19 celebrado en la 68ª Sesión Ordinaria de la Junta de Gobierno del CONACYT.</t>
  </si>
  <si>
    <t>Ampliación de recursos al programa presupuestario F002 Apoyos para actividades científicas, tecnológicas y de innovación, a través del fondo institucional (FOINS), a fin de dar continuidad a convocatorias y apoyos incluidos dentro de las distintas modalidades contempladas en la normatividad del Fideicomiso. Asimismo, contó con la aprobación del Acuerdo 68-10/19 celebrado en la 68ª Sesión Ordinaria de la Junta de Gobierno del CONACYT.</t>
  </si>
  <si>
    <t>Presupuesto</t>
  </si>
  <si>
    <t>Asignado</t>
  </si>
  <si>
    <t>Capítulo de Gasto</t>
  </si>
  <si>
    <t>Importe</t>
  </si>
  <si>
    <t>TOTAL</t>
  </si>
  <si>
    <t>Unidad de Ingresos sobre Hidrocarburos</t>
  </si>
  <si>
    <t>Instituto Polítécnico Nacional</t>
  </si>
  <si>
    <t>25 Previsiones y Aportaciones para los Sistemas de Educación Básica, Normal, Tecnológica y de Adultos</t>
  </si>
  <si>
    <t>31 Tribunales Agrarios</t>
  </si>
  <si>
    <t>36 Seguridad y Protección Ciudadana</t>
  </si>
  <si>
    <t>38 Consejo Nacional de Ciencia y Tecnología</t>
  </si>
  <si>
    <t xml:space="preserve">De conformidad con lo establecido en los artículos 10, sexto párrafo y 12 de la Ley de Ingresos de la Federación para el ejercicio fiscal 2019, se determinaron aprovechamientos por un importe de $21,278,000,000.00., a cargo de las instituciones de banca de desarrollo, por concepto de Aprovechamientos, Con destino, en la clasificación 1.6.61. </t>
  </si>
  <si>
    <t>A la Procuraduría General de la República se le autorizaron un total de $68,069,518.00, por concepto de bienes abandonados que pasan a propiedad del Gobierno Federal, en el concepto de Aprovechamientos, Sin destino, en la clasificación 1.6.61.19 "Provenientes de decomisos y de bienes que pasan a propiedad del Fisco Federal".</t>
  </si>
  <si>
    <t>Considera un importe de $23,800.00 recursos que se destinaron al CONACYT, para cubrir el faltante de la ministración correspondiente al ejercicio 2019, por concepto de recursos determiados por el Fondo Mexicano del Petróleo para la Estabilización y el Desarrollo, en el concepto Derechos, Derechos por el Uso, Goce, Aprovechamiento o Explotación de Bienes de Dominio Público, Con destino, en la clasificación 1.4.41.</t>
  </si>
  <si>
    <t>Artículos 288 y 288-G de la Ley Federal de Derechos, señala que están obligados al pago del derecho por el acceso a los museos, monumentos y zonas arqueológicas propiedad de la Federación, las personas que tengan acceso a las mismas y se destinarán al Instituto Nacional de Antropología e Historia, al Instituto Nacional de Bellas Artes y Literatura y al Consejo Nacional para la Cultura y las Artes, según corresponda, y en un 5% a los municipios en donde se genere el derecho. En el ejercicio de 2019, se generaron Derechos, Con destino, en la clasificación 1.4.41 de la LIF 2019, por un importe de $19,463,786.35.</t>
  </si>
  <si>
    <t>4_/</t>
  </si>
  <si>
    <t>3_/</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</si>
  <si>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aplicaron, principalmente, en: Servicios Personales.- Sueldos base ($68,176,937), Compensación garantizada ($47,264,135), Aguinaldo o gratificación de fin de año ($28,217,691), Incrementos a las percepciones ($23,157,961), Aportaciones al IMSS ($8,175,367), Otras medidas de carácter laboral y económico ($7,181,023), Aportaciones al INFONAVIT ($6,236,436) y Aportaciones al Sistema de Ahorro para el Retiro ($5,682,747); Gasto de Operación.- Petróleo,  gas y sus derivados adquiridos como materia prima ($1,543,563,247), Subcontratación de servicios con terceros ($688,358,930), Otras asesorías para la operación de programas ($320,245,890), Difusión de mensajes comerciales para promover la venta de productos o servicios ($115,608,725), Estudios e investigaciones ($87,288,036), Exposiciones ($70,041,799), Congresos y convenciones ($51,758,118), Erogaciones por resoluciones por autoridad competente ($50,000,000), Servicios relacionados con certificación de procesos ($44,981,925), Difusión de mensajes sobre programas y actividades gubernamentales ($43,873,773), Servicios de mantenimiento de aplicaciones informáticas ($41,967,849), Seguros de bienes patrimoniales ($39,671,141), Viáticos en el extranjero para servidores públicos en el desempeño de comisiones y funciones oficiales ($38,854,245), Pasajes aéreos internacionales para servidores públicos en el desempeño de comisiones y funciones oficiales ($35,349,319) y Materiales y útiles de oficina ($33,182,229); Gasto de Inversión.-Obras de construcción para edificios habitacionales ($82,570,310), Bienes informáticos ($4,133,564) y Maquinaria y equipo eléctrico y electrónico ($3,022,527).
Fuente: Secretaría de Hacienda y Crédito Público.</t>
    </r>
  </si>
  <si>
    <t>Agricultura y Desarrollo Rural</t>
  </si>
  <si>
    <r>
      <rPr>
        <vertAlign val="superscript"/>
        <sz val="9"/>
        <color theme="1"/>
        <rFont val="Montserrat"/>
      </rPr>
      <t>1_/</t>
    </r>
    <r>
      <rPr>
        <sz val="9"/>
        <color theme="1"/>
        <rFont val="Montserrat"/>
      </rPr>
      <t xml:space="preserve"> Las reducciones se deben a Gasto de Operación en las partidas de Mantenimiento y conservación de inmuebles para la prestación de servicios públicos ($127,283,555.1) y Seguros de bienes patrimoniales ($30,000,000).
Fuente: Secretaría de Hacienda y Crédito Público.</t>
    </r>
  </si>
  <si>
    <t>DONATIVOS OTORGADOS</t>
  </si>
  <si>
    <t>Monto otorgado
Enero-diciembre
(Pesos)</t>
  </si>
  <si>
    <t>OK</t>
  </si>
  <si>
    <t>Gobierno del Estado de Jalisco</t>
  </si>
  <si>
    <t>Prevenir el embarazo adolescente en el estado de Jalisco.</t>
  </si>
  <si>
    <t>Gobierno del Estado de Oaxaca</t>
  </si>
  <si>
    <t>Fortalecer el desarrollo humano, proyecto de vida y prevención del embarazo adolescente entre personas de 10-19 años.</t>
  </si>
  <si>
    <t>Ofrecer actividades de sensibilización hacia la práctica y la experiencia artística de las niñas, niños y jóvenes desde la primera infancia hasta los 17 años de edad; y contribuir al desarrollo de la capacidad reflexiva de las niñas, niños y jóvenes que asistan al espacio “Niños CONARTE” a través de actividades de fomento a la lectura.</t>
  </si>
  <si>
    <t>Fomentar una cultura de paz, equidad de género e igualdad en el desarrollo de todas las actividades artísticas y culturales dirigidas a niñas, niños y adolescentes; reconocer las distintas percepciones de niñas, niños y adolescentes en relación con su identidad y cultura; promover el desarrollo de procesos creativos con niñas, niños y adolescentes del estado de Oaxaca y promover la participación e integración de niñas, niños y adolescentes en actividades artísticas; contribuir con la preservación de la música tradicional y contemporánea de los municipios de San Juan Bautista Cuicatlán, Heroica Ciudad de Huajuapan de León, Putla, Villa de Guerrero y El Espinal, motivando a las nuevas generaciones en el gusto e interpretación de música tradicional y contemporánea; promover la participación de niñas, niños y adolescentes de la región de la Chinantla (región del Papaloapan) en talleres que contribuyan a la preservación de su gastronomía y medicina tradicional, con actividades que aporten a su desarrollo integral y al fortalecimiento de su identidad; brindar habilidades y estrategias metodológicas para abordar el campo de la cultura infantil desde un enfoque de derechos, propiciar procesos reflexivos en relación con el desarrollo infantil, de manera que se amplíen los marcos de referencia socioculturales de los promotores culturales, generar elementos que permitan la elaboración de proyectos culturales para publico infantil acordes a su desarrollo cognitivo y cultural (objetivos específicos del Diplomado de Cultura Infantil); y fomentar hábitos de conducta que potencien la socialización, tolerancia y cooperación entre adolescentes miembros de la comunidad, a través de actividades teatrales, propiciando un medio cómodo para compartir sus experiencias en temas como la violencia, la familia, la inseguridad, etcétera.</t>
  </si>
  <si>
    <t>Secretaria de Finanzas del Gobierno del Estado de Zacatecas</t>
  </si>
  <si>
    <t>Fomentar la lectura a través de una feria infantil del libro; y realizar recorridos teatralizados y talleres en cada uno de los museos de la ciudad de Zacatecas.</t>
  </si>
  <si>
    <t>Gobierno del Estado de Baja California</t>
  </si>
  <si>
    <t xml:space="preserve">Realizar actividades culturales infantiles, tales como presentaciones artísticas, talleres de estímulo a la creatividad; realizar capacitación en las diversas disciplinas artísticas; brindar especial atención a niños indígenas y migrantes al igual que a personas con discapacidad, de la calle, menores infractores, adolescentes en conflicto con la ley penal y otros en circunstancias especiales; realizar actividades de conocimiento, aprecio y disfrute del patrimonio cultural como visitas guiadas a museos y a sitios de interés histórico; realizar actividades de fomento a la lectura; programar cine-video; imprimir diversos materiales tales como libros, CD, videos, revistas, suplementos, periódicos, programas radiofónicos; realizar eventos especiales; apoyar con actividades en ferias y festividades estatales; apoyar proyectos independientes estatales en materia de cultura infantil, proyectos regionales; realizar actividades para la formación, capacitación y actualización de promotores en los diversos campos de la cultura infantil; promover eventos para el intercambio de experiencias y análisis como encuentros y coloquios; realizar exposiciones itinerantes y concursos nacionales e internacionales.
</t>
  </si>
  <si>
    <t>Realizar el auto reconocimiento de niñas, niños y adolescentes como portadores y transmisores de conocimiento; fortalecer vínculos intergeneracionales al interior de las familias y localidades, ya sean, colonias, barrios o comunidades; impulsar los procesos de enseñanza-aprendizaje fuera de las aulas, propiciando la vinculación de los saberes locales y los curriculares; fortalecer el sentido de pertenencia de niñas, niños y adolescentes y reconocimiento a su localidad; recuperar saberes que fortalezcan la identidad cultural en niñas, niños y adolescentes; revitalizar conocimientos y prácticas locales, sobre alimentación, el entorno ambiental, cultural y social; conformar redes de comunicación entre niñas, niños y adolescentes de distintas localidades del país; contribuir a la valoración de los saberes locales y su profesionalización; motivar e impulsar las iniciativas de los niñas, niños y adolescentes para el fortalecimiento de sus saberes; promover el uso de la lengua materna con los grupos participantes de niñas, niños y adolescentes  de comunidades indígenas; ofrecer herramientas para que niñas, niños y adolescentes investiguen, registren y fortalezcan sus saberes locales; visibilizar las aportaciones de las culturas indígenas y rurales a la cultura nacional; y generar contenidos para la producción de materiales didácticos y de difusión sobre los saberes locales.</t>
  </si>
  <si>
    <t>Contribuir a la generación de nuevos públicos para las artes; fomentar la participación de NNA en el consumo de servicios y productos culturales; activar espacios públicos con una programación artística; involucrar a creadores regionales en un dialogo creativo; promover la reflexión y la lectura mediante interacción entre niños, niñas y adolescente y el quehacer literario desde las distintas disciplinas artísticas; crear un espacio lúdico para el conocimiento de títulos literarios; atender a personas con alguna discapacidad que sean alumnos de los centros de atención múltiple; y ofertar actividades para la primera infancia, población indígena, NNA incluyendo personas con discapacidad.</t>
  </si>
  <si>
    <t>Desarrollar talleres de formación artística interdisciplinaria dirigidos a niñas, niños y adolescentes; profesionalizar y especializar a gestores culturales, docentes y artistas para alentar el fortalecimiento, innovación, promoción, difusión y creatividad de los procesos culturales de niñas, niños y adolescentes, contribuyendo a una mejor comprensión y desarrollo de las culturas locales, comunitarias, municipales y estatales; promover la participación de niñas, niños y adolescentes en procesos de formación artística y de aplicación multidisciplinaria para ampliar su espectro de desarrollo y expresión a través de la cultura y las artes; trabajar con niñas, niños y adolescentes en situaciones forzadas tales como hospitales, albergues, espacios migratorios, así como con discapacidades diversas para alentar y potenciar su desarrollo cultural y artístico; y generar espacios de encuentro entre NNA lectores y creadores literarios para potenciar capacidades creativas, propiciar el intercambio y enriquecimiento de unos a otros a través de sus procesos creativos de lecto-escritura.</t>
  </si>
  <si>
    <t>Secretaria de Administración y Finanzas del Gobierno de Yucatán</t>
  </si>
  <si>
    <t>En la Primera infancia: despertar la sensibilidad artística desde temprana edad a través de experiencias sensoriales enriquecedoras; crear una oportunidad para aprovechar el tiempo padre-hijo, enriqueciendo la relación interpersonal y el goce de estar juntos; fortalecer el interés en los padres de desarrollar el potencial creativo de cada infante; ofrecer una gama de ejercicios a los padres para que puedan seguir estimulando los sentidos y las destrezas  de sus hijos a través de las artes en casa; implementar 25 talleres de estimulación temprana a través de las artes para infantes entre 0 y 4 años de 25 municipios y comisarías de Yucatán. En la Adolescencia: sensibilizar a las y los participantes acerca del lenguaje fotográfico; fortalecer la capacidad de observación y análisis de los participantes; investigar y explorar la mirada personal de cada participante; reflexionar sobre el valor y circulación de las imágenes en la actualidad; favorecer el uso provechoso de las redes sociales como herramientas de trabajo; implementar 10 talleres de  16 horas sobre fotografía y redes sociales a adolescentes entre 13 y 17 años de 10 municipios y comisarías de Yucatán; y desarrollar 14 talleres a través de 7 visitas de la Ruta de la Imaginación Ko’ox Náaytik ¡vamos a soñarlo! A través de las cuales se ofrece una experiencia lúdica a partir de libros, lecturas y narraciones para el fomento a la lectura en adolescentes.</t>
  </si>
  <si>
    <t>Gobierno del Estado de Chiapas</t>
  </si>
  <si>
    <t xml:space="preserve">	Contribuir en la creación de un espacio de diálogo entre NNA de distintos puntos del país para que compartan sus saberes locales, con la finalidad de que se reconozcan como portadores de conocimiento y visibilizar su importancia en la permanencia y revitalización de la cultura; generar una oferta cultural para NNA que integre actividades artísticas, inclusión de diversas infancias y saberes populares que propicie la participación; y promover actividades artísticas en los municipios de Palenque y La libertad, los cuales forman parte del proyecto Tren Maya.</t>
  </si>
  <si>
    <t>Programar y ejecutar actividades artísticas y culturales dirigidas a niñas, niños y adolescentes; apoyar el desarrollo y la participación de artistas y promotores culturales en el proyecto de cultura infantil y adolescente en Sinaloa; y fomentar la creatividad, el esparcimiento y la convivencia en armonía y paz, a través de actividades en las que se exalten los valores universales.</t>
  </si>
  <si>
    <t>Realizar 6 talleres para público infantil, 3 presentaciones artísticas y 5 narraciones  dirigidos a niñas, niños y adolescentes que fomente la educación artística,  el aprendizaje y conocimiento del patrimonio cultural inmaterial de los pueblos; realizar 5 talleres de formación y actualización para 50 promotores de cultura infantil de la entidad veracruzana de 25 municipios en las disciplinas de música, teatro, danza y artes plásticas, con la finalidad de generar estrategias de participación infantil con niñas, niños y adolescentes; y generar espacios de diálogo e intercambio de experiencia a través de un fandango infantil y una muestra de saberes locales: exposición gastronómica con niñas, niños y adolescentes y promotores de cultura infantil.</t>
  </si>
  <si>
    <t>Secretaria de Finanzas del Gobierno del Estado de Aguascalientes</t>
  </si>
  <si>
    <t xml:space="preserve">Fortalecer el desarrollo integral de niñas, niños y jóvenes a través de actividades y eventos artísticos y culturales; fomento a la expresión comunitaria en las distintas disciplinas artísticas; promover espacios para el desarrollo de la creatividad infantil a través de los lenguajes artísticos; facilitar el acceso a los bienes y servicios culturales; promover propuestas de participación e inclusión de niñas, niños y jóvenes; disminuir las brechas de desigualdad; promover la valoración, disfrute y difusión del patrimonio cultural local y nacional; y desarrollar trabajos con temáticas que impulsen la construcción social.    </t>
  </si>
  <si>
    <t>Enriquecer alternativas bibliográficas para niños de primera y segunda infancia de 0 a 12 años, a partir de la adquisición de un amplio acervo bibliográfico de autores clásicos y contemporáneos mexicano, latinoamericanos y universales; desarrollar estrategias para la generación de procesos creativos en comunidades vulnerables y de alta marginación de los municipios de Balancán, Centro, Emiliano Zapata, Huimanguillo, Jonuta, Teapa y Tenosique; y realizar talleres literarios y círculos de lectura, con estrategias de actividades de expresión creativa y talleres basados en lecturas variadas y accesibles.</t>
  </si>
  <si>
    <t>Secretaria de La Hacienda Pública del Gobierno del Estado de Jalisco</t>
  </si>
  <si>
    <t>Implementar estrategias para que Niños, Niñas y Adolescentes (NNA) migrantes se integren a la comunidad urbana y continúen preservando y fortaleciendo su identidad y tradiciones; incidir a través de la literatura, danza, circo, teatro y diversas disciplinas artísticas con la finalidad de que jóvenes que viven en zonas de riesgo vean las expresiones artísticas como una válvula de escape contra los tiempos violentos; fortalecer el aprecio de NNA por nuestro patrimonio cultural tangible e intangible; y difundir a través de diversos medios de comunicación las actividades artísticas dirigidas a NNA que se realizan en nuestro Estado.</t>
  </si>
  <si>
    <t>Contar con una programación escénica variada y específica para niños y jóvenes; apoyar la formación formal con actividades artísticas y culturales; y fomentar la creatividad y los valores.</t>
  </si>
  <si>
    <t>Contribuir en el incremento a la cultura mediante la inclusión de disciplinas artísticas para los niños y jóvenes de Coahuila; contribuir a la formación de públicos mediante actividades artísticas, culturales y recreativas en lugares públicos de municipios; y atender al mayor número de infancias.</t>
  </si>
  <si>
    <t>Gobierno del Estado de Campeche</t>
  </si>
  <si>
    <t xml:space="preserve">Encuentro Estatal  Las Niñas y los Niños en el Arte, promover la identidad cultural entre los niños de los 11 municipios de Campeche y fortalecer las costumbres y tradiciones a través de las disciplinas artísticas: Música, teatro y Artes plásticas; producción para Obras de Teatro Infantil de los 11 Municipios del Estado, y generar procesos de intercambio y convivencia en torno a la experiencia dramática a través del conocimiento de las propuestas de niños y niñas de nuestro estado; realizar diplomado de Pedagogía de las Artes, sensibilizar al docente para tomar conciencia en la planeación y desarrollo de sus clases, y actualizar a los docentes con nuevas técnicas de trabajo para implementar en su área artística; realizar el proyecto "chacareando..ando" y promover el quehacer artístico y cultural de nuestro estado; crear espacios de convivencia y recreación cultural; y realizar teatro Itinerante, difundir  el arte teatral a las comunidades alejadas a la zona urbanas sin acceso a actividades artísticas, sensibilizar por medio del teatro a niñas y niños de nuestro estado; y facilitar un espacio de convivencia y recreación a niñas y niños de nuestro estado que no tengan acceso al arte y la cultura. </t>
  </si>
  <si>
    <t>Contribuir al desarrollo de la población infantil y adolescentes, ofreciendo  herramientas prácticas para seguir avanzando en la protección de los derechos de los niños y niñas de nuestro país; y diseñar estrategias para que la población infantil pueda participar en cualquier taller, narración o presentación artística, así que los proyectos tienen que ser congruentes y vigentes con los intereses de las niñas y niños.</t>
  </si>
  <si>
    <t>Llevar a cabo el proyecto denominado "Gráfica Misionera, Metamorphosis e Intersecciones 473", que contempla actividades dirigidas a estudiantes de preescolar y primaria, internas del CERESO femenil, mujeres víctimas de la delincuencia y jóvenes de colonias consideradas "media-alta marginación", que tiene el propósito de brindarles acceso a la educación artística no formal a través del acercamiento de la gráfica mediante la realización de charlas académicas.</t>
  </si>
  <si>
    <t>Desarrollar el proyecto "Actividades Académicas para Comunidades en Oaxaca", que permita ampliar la cobertura de atención a comunidades con difícil acceso a la educación artística y a la cultura, fomentando actividades de acercamiento al arte, la tradición y la tecnología, así como hacer conciencia de la riqueza cultural del estado a través de actividades de experimentación, investigación, creación, gestión y divulgación de las artes, siempre bajo la perspectiva de cuidado y mejora del medio ambiente.</t>
  </si>
  <si>
    <t>Llevar a cabo el proyecto "Profesionalización y Formación en Artes Vivas", a través del desarrollo del laboratorio de experimentación, creación, formación y acompañamiento en creación artística contemporánea; atendiendo estudiantes, creadores, artistas de cualquier disciplina en el área de humanidades y ciencias sociales.</t>
  </si>
  <si>
    <t>Realizar el proyecto denominado "Formación y Desarrollo de las Artes en Colima" donde se ofrecerá un proyecto de capacitación continua, así como de formación y especialización, en las áreas de artes visuales, teatro multidisciplina, formación docente y música, para que de esta manera el participante se sumerja en la historia, los antecedentes, las técnicas a partir de la práctica y la investigación de los procesos. estos talleres van dirigidos a niños, jóvenes y adultos, artistas en formación y profesionalización, para la apreciación del entorno cultural y artístico dentro de la región de Comala.</t>
  </si>
  <si>
    <t xml:space="preserve">Gobierno del Estado de Durango </t>
  </si>
  <si>
    <t>Realizar el proyecto "Fractal, Proyecto Interdisciplinar de Otoño" dirigido a artistas escénicos, visuales, escritores, bailarines y coreógrafos, así como, creadores, gestores, promotores, colectivos, empresas culturales para con el objeto de atender a las necesidades de actualización y especialización generando un espacio interdisciplinar donde se explore la innovación, la creación, el desarrollo y el intercambio de propuestas artísticas de vanguardia, llevando de esta manera nuevos lenguajes artísticos y creando redes de colaboración entre los artistas locales del Estado de Durango.</t>
  </si>
  <si>
    <t>Llevar a cabo el proyecto de "Atención a Públicos Específicos" por medio de la impartición de cursos, cursos especializados, talleres y laboratorios de iniciación artística, atendiendo las necesidades de formación y especialización en el área de las artes, a través del trabajo con la comunidad, permitiendo el acceso a los bienes y servicios culturales a sectores vulnerables de la población tales como: niños, niñas, jóvenes, mujeres, gente con discapacidad y adultos mayores por su condición social de marginación y que se encuentran dentro del territorio del Estado de Hidalgo.</t>
  </si>
  <si>
    <t>Realizar el proyecto "Producción y Desarrollo en Artes Visuales", conformado por talleres en las áreas de cerámica, fotografía, grabado, pintura y dibujo a fin de generar la producción de obra de proyectos individuales y colectivos, buscando estimular los procesos de creación dentro del ámbito de la investigación y la experimentación. la muestra de los trabajos apoya a impulsar a los creadores locales en los municipios dentro del área metropolitana de Campeche.</t>
  </si>
  <si>
    <t>Implementar el proyecto "Fortalecimiento al desarrollo artístico, social y comunitario en San Luis Potosí " que fomenten la cultura de paz, la igualdad, la admiración y el respeto por el otro, así como la transformación de nuevas tramas sociales contribuyendo a que los niños y jóvenes accedan a sus derechos sociales y culturales mediante la formación en diferentes disciplinas artísticas y promoviendo la formación, especialización, actualización y perfeccionamiento de músicos, creadores y ejecutantes, a partir de la experiencia e interacción con reconocidos académicos en México y en el extranjero.</t>
  </si>
  <si>
    <t>Realizar el proyecto “El Centro de las Artes en tu Comunidad”, en el que a través de talleres y presentaciones se llevan alternativas de recreación para el acercamiento a las artes y el desarrollo de habilidades artística; la población a atender son niños, jóvenes y adultos de comunidades vulnerables o con índice de violencia; las sedes son escuelas, plazas públicas y espacios abiertos del Centro con el objeto de ampliar la cobertura y garantizar el acceso a la cultura descentralizando las actividades.</t>
  </si>
  <si>
    <t>Implementar el proyecto de "Formación y Difusión Artística y Cultural para el Desarrollo Humano y Social de Sinaloa", cuyo objetivo es encauzar las vocaciones artísticas de niños, jóvenes y adultos, además de fortalecer las capacidades y habilidades de docentes y artistas, con la finalidad de promover el desarrollo humano y el fortalecimiento del tejido social para prevenir conductas antisociales en comunidades con altos índices de violencia y problemática social, a través de la música, teatro, artes visuales y cine.</t>
  </si>
  <si>
    <t>Implementar el proyecto denominado "Escuela de Espectadores", que tiene por objeto el desarrollo de habilidades para el disfrute y reflexión a través de actividades lúdicas y de exploración de las disciplinas de cine, música, danza y artes circenses, por medio del desarrollo de actividades como charlas académicas y presentaciones en vivo que brinden a las comunidades de adolescentes y personas de la tercera edad, herramientas y habilidades para abordar, comprender y disfrutar manifestaciones artísticas y culturales específicas contribuyendo así a descentralizar el acceso al arte y la cultura a través de la atención a públicos prioritarios de adolescentes entre 12 y 17 años, así como adultos mayores de 60 años, atendidos en municipios fuera del área metropolitana de Monterrey.</t>
  </si>
  <si>
    <t>Apoyar el Programa de Orquesta y Coro Juveniles del Estado de San Luis Potosí.</t>
  </si>
  <si>
    <t>Apoyar la realización del Festival Internacional de Cine en Guadalajara y Festival Internacional de Cine en Guadalajara; desarrollar el proyecto destinado al Festival Internacional de Cine en Guadalajara en su edición 34 (FICG34) cuyos objetivos específicos son: A) Ser un acontecimiento cultural de gran relevancia para la ciudad y el país como uno de los escaparates para la apreciación, difusión promoción y distribución del Cine Mexicano e Iberoamericano, B) Un festival de todos y para todos, para que la gente lo disfrute mediante diversas actividades, pero sobre todo viendo el cine como una industria de entretenimiento y arte, C) Contar con una oferta para la industria cinematográfica que le permita posicionarse en el ámbito nacional e internacional, y D) Ser un foro para la formación, instrucción e intercambio creativo entre los profesionales, críticos de la Cinematografía Internacional y estudiantes de Iberoamérica.</t>
  </si>
  <si>
    <t>Apoyar el proyecto cultural de promoción del cine mexicano a nivel Internacional en Morelia, Michoacán; promover a los cineastas mexicanos; incrementar la oferta cultural con nuevas propuestas cinematográficas; crear un encuentro entre el público y los cineastas nacionales e internacionales, considerando las películas mexicanas; exhibir, para el disfrute del público asistente, las mejores películas nacionales e internacionales del año; organizar la competencia de películas mexicanas en sus secciones: Michoacana (para cineastas residentes en Michoacán) Cortometraje Mexicano, Documental Mexicano, y Largometraje Mexicano. - Organizar encuentros entre el público asistente y los cineastas participantes. - Organizar talleres, clases magistrales y conferencias con los cineastas participantes; y promover los trabajos de los cineastas mexicanos y subir a internet entrevistas y clases magistrales, de manera gratuita.</t>
  </si>
  <si>
    <t>Apoyar el proyecto cultural de promoción de la música en Morelia; buscar la descentralización cultural a través de la organización de eventos en comunidades más allá de las capitales del estado; fortalecer la diversidad cultural para restituir y reconstruir el tejido social; hacer la cultura más accesible, bajo los principios de inclusión, libertad y diversidad; descubrir, impulsar y promover repertorios y trabajos tanto de nuevos artistas como con una trayectoria reconocida; presentar y dar a conocer propuestas artísticas originales y multidisciplinarias; celebrar, promover y redescubrir el patrimonio cultural tanto material a través de las sedes donde se presentan las actividades, como inmaterial a través de los conciertos y espectáculos de artes escénicas que se presentan; fomentar el encuentro entre creadores, gestores, promotores y académicos; promover la educación artística, musical y la formación de nuevos públicos; impulsar y reconocer la cultura local; y apoyar el desarrollo del turismo y fortalecer la economía cultural.</t>
  </si>
  <si>
    <t>Gobierno de La Ciudad de México</t>
  </si>
  <si>
    <t>Apoyar el proyecto cultural internacional de Apoyo al Cine para Niños en la Ciudad de México; ofrecer una línea cinematográfica de otras regiones del mundo y fomentar entre el público infantil el gusto por el cine. Se ofrecerá un tipo de cine lúdico, creativo y con valores que apele a la infancia en nuestro país. Se contempla su exhibición en distintos estados. Es un foro que está dirigido a niñas y niños desde los 4 hasta las 13 años de edad y (…y no tan niños), con el objetivo de exhibir un cine de calidad de otras regiones del mundo, fomentar entre el público infantil el gusto por el cine y retroalimentar a los niños y niñas con la recreación de costumbres, inquietudes y cotidianeidad de pequeñas/os de otras latitudes; formar una cultura cinematográfica desde la temprana edad, con un cine con valores y mensajes positivos a través de la realización de funciones en varios estados. Se realizarán las siguientes actividades: - Retrospectiva y focus  de cine de Alemania trabajo colaborativo entre el Festival Internacional de Cine para Niños y jóvenes Schlingel de Chemintz, Alemania, el Instituto Goethe de México y el Festival Internacional de Cine para Niños (…y no tan Niños); realizar mesa redonda que hable de la distribución de cine para niñas y niños a nivel Internacional participarán Michael Harbauer, Director del Festival Internacional de Cine para niños en Chemnitz, Alemania y Jitendra Mishra, Productor de Cine y Director del Festival SMILE International Film Festival for Children and Youth en Nueva Delhi, India. -Taller de cine para producir y realizar cine para niños y compartir los criterios básicos y su modelo de trabajo para realizar cine dirigido a la infancia, este taller será impartido por Katja Benrath, Directora de Cine para Niños de Alemania, dirigido para 15 profesionales en cine interesados en realizar Cine para Niños.</t>
  </si>
  <si>
    <t>Apoyar el proyecto XII Festival Cultural CEIBA 2019; y fomentar la apreciación de las artes y transmitir la cultura como factores de sensibilización y de desarrollo personal que propicien a la vez el desarrollo social, cultural y económico de la población en general, a través de la realización de un festival artístico cultural de gran arraigo en el Estado.</t>
  </si>
  <si>
    <t>Realizar el Proyecto "Programa de Presentación Artística Fiestas Patrias 2019".</t>
  </si>
  <si>
    <t xml:space="preserve">Banco Mercantil del Norte, S.A. Institución de Banca Múltiple Grupo Financiero Banorte </t>
  </si>
  <si>
    <t>Apoyar proyecto de exposiciones temporales 2019 del Museo del Estanquillo, y trabajos de registro, catalogación y restauración de obras de las Colecciones Carlos Monsiváis, cuyos objetivos específicos son: Un paseo por las artes visuales en la colección Carlos Monsiváis: Presentar una exposición sin precedentes en el Museo del Estanquillo que muestra al Monsiváis crítico de arte; reunir los escritos de Monsiváis sobre arte y presentar una selección de obras representativas de la plástica mexicana que coleccionó el escritor; descubrir una cara de la Colección Monsiváis, las obras sobre las que escribió en sus críticas; mostrar artistas modernos y contemporáneos como Rosa Covarrubias, Leopoldo Méndez, José Luis Cuevas y Vicente Rojo, por mencionar algunos. De tu piel espejo.  Un panorama del retrato en México 1860-1910; estructurar una selección de retratos fotográficos de la Colección Monsiváis en núcleos temáticos como: Daguerrotipo, Tarjetas de presentación, la democratización del retrato fotográfico, Los estudios fotográficos, el álbum familiar, la fotografía y el control social, Héroes y gobernantes, por mencionar algunos; posicionar el acervo fotográfico Carlos Monsiváis como uno de los más completos de México ya que incluye desde las primeras fotografías tomadas en la década de 1840 y que representa las ideas costumbristas del siglo XIX; dimensionar la importancia de este acervo fotográfico en términos históricos dado que en el siglo que se aborda, el XIX y principios del XX, es cuando se fragua la idea de nación mexicana. El retrato fotográfico cumple con una función muy importante porque retrata las ideas de tipos, de políticos, así como del pueblo y los diferentes grupos sociales que lo componen; realizar trabajos de registro, catalogación y restauración; registrar, catalogar y diagnosticar su estado para conocer mejor la colección y poder restaurarla en los casos que sea necesario a fin de conservarla en el mejor de las condiciones; producir una fuente de consulta para fines internos del Museo, pero también para investigadores externos; facilitar el estudio de la obra que compone la colección gracias a la información de cada pieza catalogada; agilizar la localización de las obras. Lo que será de utilidad para el Estanquillo y para Museos que soliciten préstamo de obra de la Colección Monsiváis; y cumplir con una de las principales misiones del Museo: preservar y difundir la Colección Monsiváis.</t>
  </si>
  <si>
    <t>Apoyar el proyecto Reunión Nacional de Cultura Coahuila 2019, cuyos objetivos específicos son I. Proponer directrices de política cultural  nacional, II. Presentar propuestas de proyectos culturales, entre las Instituciones Estatales de Cultura y el Estado, y III. Proponer actividades de impacto cultural en comunidades y regiones que favorezcan la cohesión social.</t>
  </si>
  <si>
    <t>Apoyar Programa de Talentos de Población Vulnerable, cuyos objetivos específicos son: que los alumnos tengan conocimientos suficientes de solfeo, ejecución de un instrumento musical, historia de arte, cultura general; que los alumnos desarrollen habilidades para la comprensión de lectura, la búsqueda y análisis de información, interpretar conceptos y juicios e inferir conclusiones, la ejecución de un instrumento musical, la interpretación de obras musicales; que los alumnos formen valores y actividades hacia el desarrollo de nuevos conocimientos, el trabajo en grupo, la crítica, creatividad y sensibilidad para el desarrollo de las artes, el interés para realizar y practicar actividades artísticas, la reflexión y autocrítica en el ejercicio propio de las artes, la responsabilidad para cumplir con las tareas y actividades inherentes a la labor académica, y la tolerancia y respeto por las ideologías y culturas nacionales y extranjeras.</t>
  </si>
  <si>
    <t>Apoyo para el Fideicomiso Museo de Arte Popular Mexicano.</t>
  </si>
  <si>
    <t>Fideicomiso del Espacio Cultural y Educativo Betlemitas</t>
  </si>
  <si>
    <t>Realizar el "Encuentro de Profesionales de Museos de América" en El Museo Reimaginado en Oaxaca.</t>
  </si>
  <si>
    <t>Universidad Obrera de México "Vicente Lombardo Toledano", A.C.</t>
  </si>
  <si>
    <t>Consejo para la Acreditación de la Educación Superior, A.C.</t>
  </si>
  <si>
    <t>Mas Dulce Que La Miel, A.C.</t>
  </si>
  <si>
    <t>Refugio Santa Fe, I.A.P.</t>
  </si>
  <si>
    <t>Sin Violencia, A.C</t>
  </si>
  <si>
    <t>Información Nacional Estadística y Geográfica</t>
  </si>
  <si>
    <t>T00</t>
  </si>
  <si>
    <t>V00</t>
  </si>
  <si>
    <t>EZQ</t>
  </si>
  <si>
    <t>G0N</t>
  </si>
  <si>
    <t>Banco Nacional de Comercio Exterior, S.N.C.</t>
  </si>
  <si>
    <t>G1C</t>
  </si>
  <si>
    <t>Banco Nacional de Obras y Servicios Públicos, S.N.C.</t>
  </si>
  <si>
    <t>HIU</t>
  </si>
  <si>
    <t>Nacional Financiera, S.N.C.</t>
  </si>
  <si>
    <t>AFU</t>
  </si>
  <si>
    <t>RJL</t>
  </si>
  <si>
    <t>VSS</t>
  </si>
  <si>
    <t>Diconsa, S.A. de C.V.</t>
  </si>
  <si>
    <t>J3C</t>
  </si>
  <si>
    <t>J4Q</t>
  </si>
  <si>
    <t>J4V</t>
  </si>
  <si>
    <t>JZN</t>
  </si>
  <si>
    <t>KDH</t>
  </si>
  <si>
    <t>Comisión Federal de Mejora Regulatoria</t>
  </si>
  <si>
    <t>K2H</t>
  </si>
  <si>
    <t>B01</t>
  </si>
  <si>
    <t>L3P</t>
  </si>
  <si>
    <t>L5X</t>
  </si>
  <si>
    <t>L8K</t>
  </si>
  <si>
    <t>MDE</t>
  </si>
  <si>
    <t>MGH</t>
  </si>
  <si>
    <t>M7F</t>
  </si>
  <si>
    <t>NAW</t>
  </si>
  <si>
    <t>NBD</t>
  </si>
  <si>
    <t>NBG</t>
  </si>
  <si>
    <t>NBR</t>
  </si>
  <si>
    <t>NBS</t>
  </si>
  <si>
    <t>NBT</t>
  </si>
  <si>
    <t>NBU</t>
  </si>
  <si>
    <t>NBV</t>
  </si>
  <si>
    <t>NCA</t>
  </si>
  <si>
    <t>NCD</t>
  </si>
  <si>
    <t>NCG</t>
  </si>
  <si>
    <t>NCH</t>
  </si>
  <si>
    <t>NCK</t>
  </si>
  <si>
    <t>NCZ</t>
  </si>
  <si>
    <t>NDF</t>
  </si>
  <si>
    <t>NDY</t>
  </si>
  <si>
    <t>PBJ</t>
  </si>
  <si>
    <t>QDV</t>
  </si>
  <si>
    <t>QEZ</t>
  </si>
  <si>
    <t>RJJ</t>
  </si>
  <si>
    <t>Órgano Administrativo Desconcentrado Especializado en Mecanismos Alternativos de Solución de Controversias en Materia Penal</t>
  </si>
  <si>
    <t>T0K</t>
  </si>
  <si>
    <t>V3A</t>
  </si>
  <si>
    <t>VQZ</t>
  </si>
  <si>
    <t>VRW</t>
  </si>
  <si>
    <t>W3N</t>
  </si>
  <si>
    <t>W3S</t>
  </si>
  <si>
    <t>FONATUR Infraestructura, S.A. de C.V.</t>
  </si>
  <si>
    <t>90G</t>
  </si>
  <si>
    <t>91W</t>
  </si>
  <si>
    <t>9ZU</t>
  </si>
  <si>
    <t>AYB</t>
  </si>
  <si>
    <t>AYI</t>
  </si>
  <si>
    <t>AYM</t>
  </si>
  <si>
    <t>HHG</t>
  </si>
  <si>
    <t>L6U</t>
  </si>
  <si>
    <t>L8P</t>
  </si>
  <si>
    <t>Estudios Churubusco Azteca, S.A.</t>
  </si>
  <si>
    <t>L9Y</t>
  </si>
  <si>
    <t>MHL</t>
  </si>
  <si>
    <t>Aportaciones a Seguridad Social</t>
  </si>
  <si>
    <r>
      <rPr>
        <vertAlign val="superscript"/>
        <sz val="8"/>
        <color theme="1"/>
        <rFont val="Montserrat"/>
      </rPr>
      <t>1_/</t>
    </r>
    <r>
      <rPr>
        <sz val="8"/>
        <color theme="1"/>
        <rFont val="Montserrat"/>
      </rPr>
      <t xml:space="preserve"> Corresponde al saldo registrado en cada periodo en el sistema establecido en el artículo 10, fracción IV, inciso b), del Reglamento de la LFPRH.</t>
    </r>
  </si>
  <si>
    <r>
      <rPr>
        <vertAlign val="superscript"/>
        <sz val="8"/>
        <color theme="1"/>
        <rFont val="Montserrat"/>
      </rPr>
      <t xml:space="preserve">2_/ </t>
    </r>
    <r>
      <rPr>
        <sz val="8"/>
        <color theme="1"/>
        <rFont val="Montserrat"/>
      </rPr>
      <t>Se obtiene al sumar o restar al presupuesto aprobado el monto de las adecuaciones correspondiente al periodo que se reporta, y el resultado (presupuesto modificado), se compara en términos porcentuales con el presupuesto aprobado.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</si>
</sst>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75">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sz val="13"/>
      <color theme="1"/>
      <name val="Montserrat"/>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vertAlign val="superscript"/>
      <sz val="10"/>
      <color theme="1"/>
      <name val="Montserrat"/>
    </font>
    <font>
      <b/>
      <sz val="13.5"/>
      <color theme="0" tint="-0.499984740745262"/>
      <name val="Montserrat"/>
    </font>
    <font>
      <b/>
      <sz val="11"/>
      <color theme="1"/>
      <name val="Montserrat"/>
    </font>
    <font>
      <b/>
      <sz val="9"/>
      <color rgb="FF000000"/>
      <name val="Montserrat"/>
    </font>
    <font>
      <vertAlign val="superscript"/>
      <sz val="10"/>
      <color theme="1"/>
      <name val="Montserrat"/>
    </font>
    <font>
      <b/>
      <sz val="11"/>
      <color theme="1"/>
      <name val="Calibri"/>
      <family val="2"/>
      <scheme val="minor"/>
    </font>
    <font>
      <b/>
      <sz val="10"/>
      <color theme="1"/>
      <name val="Montserrat Light"/>
    </font>
    <font>
      <sz val="10"/>
      <color rgb="FFFF0000"/>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0">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16">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4" fontId="10" fillId="0" borderId="0" xfId="4" applyNumberFormat="1"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1" fillId="4" borderId="0" xfId="0" applyFont="1" applyFill="1" applyBorder="1" applyAlignment="1" applyProtection="1">
      <alignment horizontal="center" vertical="center"/>
      <protection locked="0"/>
    </xf>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24" fillId="0" borderId="0" xfId="6" applyFont="1" applyFill="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1" fillId="4" borderId="0" xfId="3" applyFont="1" applyFill="1" applyAlignment="1">
      <alignment horizontal="center" vertical="top"/>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8" fillId="0" borderId="0" xfId="8" applyFont="1" applyAlignment="1">
      <alignment vertical="top"/>
    </xf>
    <xf numFmtId="0" fontId="18" fillId="0" borderId="0" xfId="6" applyFont="1" applyAlignment="1">
      <alignment vertical="top" wrapText="1"/>
    </xf>
    <xf numFmtId="0" fontId="18" fillId="0" borderId="0" xfId="6" applyFont="1" applyAlignment="1">
      <alignment vertical="top"/>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29" fillId="0" borderId="0" xfId="6" applyFont="1" applyBorder="1" applyAlignment="1">
      <alignmen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4"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169" fontId="17" fillId="6" borderId="0" xfId="10" applyNumberFormat="1" applyFont="1" applyFill="1" applyBorder="1" applyAlignment="1">
      <alignment vertical="top"/>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7" fillId="0" borderId="0" xfId="16" applyFont="1" applyAlignment="1">
      <alignment vertical="top"/>
    </xf>
    <xf numFmtId="0" fontId="16" fillId="0" borderId="0" xfId="16" applyFont="1" applyFill="1" applyAlignment="1">
      <alignment vertical="top"/>
    </xf>
    <xf numFmtId="164" fontId="16" fillId="0" borderId="0" xfId="16" applyNumberFormat="1"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18" fillId="0" borderId="0" xfId="0" applyFont="1" applyAlignment="1">
      <alignment vertical="top" wrapText="1"/>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43" fontId="5" fillId="0" borderId="0" xfId="1" applyFont="1"/>
    <xf numFmtId="165" fontId="19" fillId="0" borderId="0" xfId="6" applyNumberFormat="1" applyFont="1"/>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Fill="1" applyBorder="1" applyAlignment="1">
      <alignment vertical="top"/>
    </xf>
    <xf numFmtId="0" fontId="16" fillId="0" borderId="0" xfId="0" applyFont="1" applyAlignment="1">
      <alignment vertical="top"/>
    </xf>
    <xf numFmtId="0" fontId="52" fillId="0" borderId="4" xfId="0" applyFont="1" applyBorder="1" applyAlignment="1">
      <alignment vertical="top" wrapText="1"/>
    </xf>
    <xf numFmtId="0" fontId="52" fillId="0" borderId="0" xfId="0" applyFont="1" applyBorder="1" applyAlignment="1">
      <alignment vertical="top" wrapText="1"/>
    </xf>
    <xf numFmtId="4" fontId="9" fillId="0" borderId="0" xfId="4" applyNumberFormat="1" applyFont="1" applyFill="1" applyAlignment="1" applyProtection="1"/>
    <xf numFmtId="0" fontId="11" fillId="4" borderId="0" xfId="6" applyFont="1" applyFill="1" applyBorder="1" applyAlignment="1">
      <alignment horizontal="center" vertical="center" wrapText="1"/>
    </xf>
    <xf numFmtId="0" fontId="55" fillId="4" borderId="0" xfId="0"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vertical="top" wrapText="1"/>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0" fontId="54" fillId="0" borderId="4" xfId="0" applyFont="1" applyBorder="1" applyAlignment="1">
      <alignment horizontal="left"/>
    </xf>
    <xf numFmtId="0" fontId="61" fillId="0" borderId="4" xfId="0" applyFont="1" applyBorder="1" applyAlignment="1">
      <alignment horizontal="left"/>
    </xf>
    <xf numFmtId="3" fontId="61" fillId="0" borderId="4" xfId="0" applyNumberFormat="1" applyFont="1" applyBorder="1" applyAlignment="1">
      <alignment horizontal="left"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1" fillId="0" borderId="0" xfId="6" applyNumberFormat="1" applyFont="1"/>
    <xf numFmtId="0" fontId="17" fillId="0" borderId="0" xfId="0" applyFont="1" applyAlignment="1">
      <alignment vertical="top" wrapText="1"/>
    </xf>
    <xf numFmtId="0" fontId="11" fillId="4" borderId="0" xfId="6" applyFont="1" applyFill="1" applyBorder="1" applyAlignment="1">
      <alignment horizontal="center" vertical="center"/>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3" fontId="17" fillId="0" borderId="0" xfId="6" applyNumberFormat="1" applyFont="1"/>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3" fillId="0" borderId="0" xfId="6" applyFont="1"/>
    <xf numFmtId="3" fontId="17" fillId="6" borderId="0" xfId="6" applyNumberFormat="1" applyFont="1" applyFill="1"/>
    <xf numFmtId="3" fontId="17" fillId="6" borderId="0" xfId="6" applyNumberFormat="1" applyFont="1" applyFill="1" applyAlignment="1">
      <alignment vertical="top"/>
    </xf>
    <xf numFmtId="0" fontId="64"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65" fillId="0" borderId="0" xfId="6" applyFont="1"/>
    <xf numFmtId="0" fontId="66" fillId="0" borderId="0" xfId="6" applyFont="1"/>
    <xf numFmtId="0" fontId="66" fillId="0" borderId="0" xfId="6" applyFont="1" applyAlignment="1">
      <alignment wrapText="1"/>
    </xf>
    <xf numFmtId="3" fontId="66" fillId="0" borderId="0" xfId="6" applyNumberFormat="1" applyFont="1" applyAlignment="1">
      <alignment wrapText="1"/>
    </xf>
    <xf numFmtId="3" fontId="66" fillId="0" borderId="0" xfId="6" applyNumberFormat="1" applyFont="1"/>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170" fontId="18" fillId="0" borderId="0" xfId="1" applyNumberFormat="1" applyFont="1"/>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3" fontId="56"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6" fillId="6" borderId="0" xfId="0" applyFont="1" applyFill="1" applyAlignment="1">
      <alignment vertical="top"/>
    </xf>
    <xf numFmtId="0" fontId="18" fillId="6" borderId="0" xfId="0" applyFont="1" applyFill="1" applyBorder="1" applyAlignment="1">
      <alignment vertical="top"/>
    </xf>
    <xf numFmtId="0" fontId="70" fillId="6" borderId="0" xfId="0" applyFont="1" applyFill="1" applyBorder="1" applyAlignment="1">
      <alignment horizontal="left" vertical="top"/>
    </xf>
    <xf numFmtId="0" fontId="70" fillId="6" borderId="0" xfId="0" applyFont="1" applyFill="1" applyBorder="1" applyAlignment="1">
      <alignment horizontal="left" vertical="top" wrapText="1"/>
    </xf>
    <xf numFmtId="164" fontId="70" fillId="6" borderId="0" xfId="0" applyNumberFormat="1" applyFont="1" applyFill="1" applyBorder="1" applyAlignment="1">
      <alignment horizontal="right" vertical="top"/>
    </xf>
    <xf numFmtId="0" fontId="70"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2"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58" fillId="6" borderId="0" xfId="0" applyFont="1" applyFill="1" applyBorder="1" applyAlignment="1">
      <alignment horizontal="left" vertical="top"/>
    </xf>
    <xf numFmtId="0" fontId="18" fillId="0" borderId="0" xfId="0" applyFont="1" applyAlignment="1">
      <alignment horizontal="left" vertical="top" wrapText="1"/>
    </xf>
    <xf numFmtId="0" fontId="56" fillId="6" borderId="0" xfId="0" applyFont="1" applyFill="1" applyAlignment="1">
      <alignment horizontal="left" vertical="top" wrapText="1"/>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6" fillId="5" borderId="0" xfId="4" applyFont="1" applyFill="1" applyBorder="1" applyAlignment="1" applyProtection="1">
      <alignment horizontal="left" vertical="center"/>
    </xf>
    <xf numFmtId="4" fontId="6" fillId="5" borderId="0" xfId="4" applyNumberFormat="1" applyFont="1" applyFill="1" applyBorder="1" applyAlignment="1" applyProtection="1">
      <alignment vertical="center"/>
    </xf>
    <xf numFmtId="0" fontId="6" fillId="5" borderId="0" xfId="4" quotePrefix="1" applyFont="1" applyFill="1" applyBorder="1" applyAlignment="1" applyProtection="1">
      <alignment horizontal="center" vertical="center"/>
    </xf>
    <xf numFmtId="4" fontId="6" fillId="5" borderId="0" xfId="4" applyNumberFormat="1" applyFont="1" applyFill="1" applyBorder="1" applyAlignment="1" applyProtection="1">
      <alignment horizontal="left" vertical="center"/>
    </xf>
    <xf numFmtId="4" fontId="6" fillId="5" borderId="0" xfId="4" applyNumberFormat="1" applyFont="1" applyFill="1" applyBorder="1" applyAlignment="1" applyProtection="1">
      <alignment horizontal="right" vertical="center"/>
    </xf>
    <xf numFmtId="0" fontId="7" fillId="5" borderId="0" xfId="4" quotePrefix="1" applyFont="1" applyFill="1" applyBorder="1" applyAlignment="1" applyProtection="1">
      <alignment horizontal="center" vertical="center"/>
    </xf>
    <xf numFmtId="4" fontId="7" fillId="5" borderId="0" xfId="4" applyNumberFormat="1" applyFont="1" applyFill="1" applyBorder="1" applyAlignment="1" applyProtection="1">
      <alignment horizontal="left" vertical="center" wrapText="1"/>
    </xf>
    <xf numFmtId="4" fontId="7" fillId="5" borderId="0" xfId="4" applyNumberFormat="1" applyFont="1" applyFill="1" applyBorder="1" applyAlignment="1" applyProtection="1">
      <alignment horizontal="right" vertical="center" wrapText="1"/>
      <protection hidden="1"/>
    </xf>
    <xf numFmtId="4" fontId="7" fillId="5" borderId="0" xfId="4" applyNumberFormat="1" applyFont="1" applyFill="1" applyBorder="1" applyAlignment="1" applyProtection="1">
      <alignment horizontal="right" vertical="center" wrapText="1"/>
      <protection locked="0"/>
    </xf>
    <xf numFmtId="4" fontId="7" fillId="5" borderId="0" xfId="4" applyNumberFormat="1" applyFont="1" applyFill="1" applyBorder="1" applyAlignment="1" applyProtection="1">
      <alignment vertical="center"/>
    </xf>
    <xf numFmtId="4" fontId="6"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left" vertical="center"/>
    </xf>
    <xf numFmtId="4" fontId="7" fillId="5" borderId="0" xfId="4" applyNumberFormat="1" applyFont="1" applyFill="1" applyBorder="1" applyAlignment="1" applyProtection="1">
      <alignment horizontal="right" vertical="center" wrapText="1"/>
    </xf>
    <xf numFmtId="0" fontId="7" fillId="5" borderId="0" xfId="4" applyFont="1" applyFill="1" applyAlignment="1" applyProtection="1"/>
    <xf numFmtId="0" fontId="7" fillId="6" borderId="0" xfId="4" quotePrefix="1" applyFont="1" applyFill="1" applyBorder="1" applyAlignment="1" applyProtection="1">
      <alignment horizontal="center" vertical="center"/>
    </xf>
    <xf numFmtId="0" fontId="7" fillId="6" borderId="0" xfId="4" applyFont="1" applyFill="1" applyAlignment="1" applyProtection="1"/>
    <xf numFmtId="4" fontId="7" fillId="6" borderId="0" xfId="4" applyNumberFormat="1" applyFont="1" applyFill="1" applyBorder="1" applyAlignment="1" applyProtection="1">
      <alignment horizontal="right" vertical="center" wrapText="1"/>
      <protection hidden="1"/>
    </xf>
    <xf numFmtId="4" fontId="7" fillId="6" borderId="0" xfId="4" applyNumberFormat="1" applyFont="1" applyFill="1" applyBorder="1" applyAlignment="1" applyProtection="1">
      <alignment horizontal="right" vertical="center" wrapText="1"/>
      <protection locked="0"/>
    </xf>
    <xf numFmtId="4" fontId="7" fillId="6" borderId="0" xfId="4" applyNumberFormat="1" applyFont="1" applyFill="1" applyBorder="1" applyAlignment="1" applyProtection="1">
      <alignment horizontal="right" vertical="center" wrapText="1"/>
    </xf>
    <xf numFmtId="4" fontId="7" fillId="6" borderId="0" xfId="4" applyNumberFormat="1" applyFont="1" applyFill="1" applyBorder="1" applyAlignment="1" applyProtection="1">
      <alignment vertical="center"/>
    </xf>
    <xf numFmtId="0" fontId="7" fillId="5" borderId="0" xfId="4" quotePrefix="1" applyFont="1" applyFill="1" applyBorder="1" applyAlignment="1" applyProtection="1">
      <alignment horizontal="left" vertical="center"/>
    </xf>
    <xf numFmtId="0" fontId="7" fillId="5" borderId="0" xfId="4" applyFont="1" applyFill="1" applyBorder="1" applyAlignment="1" applyProtection="1">
      <alignment horizontal="center" vertical="center"/>
    </xf>
    <xf numFmtId="4" fontId="7" fillId="5" borderId="0" xfId="4" applyNumberFormat="1" applyFont="1" applyFill="1" applyBorder="1" applyAlignment="1" applyProtection="1">
      <alignment vertical="center"/>
      <protection hidden="1"/>
    </xf>
    <xf numFmtId="4" fontId="7" fillId="5" borderId="0" xfId="4" applyNumberFormat="1" applyFont="1" applyFill="1" applyBorder="1" applyAlignment="1" applyProtection="1">
      <alignment vertical="center"/>
      <protection locked="0"/>
    </xf>
    <xf numFmtId="4" fontId="7"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right" vertical="center"/>
      <protection locked="0"/>
    </xf>
    <xf numFmtId="43" fontId="9" fillId="0" borderId="0" xfId="5" applyFont="1" applyFill="1" applyAlignment="1" applyProtection="1"/>
    <xf numFmtId="0" fontId="7" fillId="5" borderId="0" xfId="4" applyFont="1" applyFill="1" applyBorder="1" applyAlignment="1" applyProtection="1">
      <alignment vertical="center"/>
    </xf>
    <xf numFmtId="0" fontId="7" fillId="5" borderId="6" xfId="4" applyFont="1" applyFill="1" applyBorder="1" applyAlignment="1" applyProtection="1">
      <alignment horizontal="center" vertical="center"/>
    </xf>
    <xf numFmtId="0" fontId="7" fillId="5" borderId="6" xfId="4" applyFont="1" applyFill="1" applyBorder="1" applyAlignment="1" applyProtection="1">
      <alignment vertical="center"/>
    </xf>
    <xf numFmtId="4" fontId="7" fillId="5" borderId="6" xfId="4" applyNumberFormat="1" applyFont="1" applyFill="1" applyBorder="1" applyAlignment="1" applyProtection="1">
      <alignment vertical="center"/>
      <protection hidden="1"/>
    </xf>
    <xf numFmtId="4" fontId="7" fillId="5" borderId="6" xfId="4" applyNumberFormat="1" applyFont="1" applyFill="1" applyBorder="1" applyAlignment="1" applyProtection="1">
      <alignment vertical="center"/>
      <protection locked="0"/>
    </xf>
    <xf numFmtId="4" fontId="7" fillId="5" borderId="6" xfId="4" applyNumberFormat="1" applyFont="1" applyFill="1" applyBorder="1" applyAlignment="1" applyProtection="1">
      <alignment horizontal="right" vertical="center" wrapText="1"/>
    </xf>
    <xf numFmtId="4" fontId="7" fillId="5" borderId="6" xfId="4" applyNumberFormat="1" applyFont="1" applyFill="1" applyBorder="1" applyAlignment="1" applyProtection="1">
      <alignment vertic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164" fontId="16" fillId="6" borderId="0" xfId="8" applyNumberFormat="1" applyFont="1" applyFill="1" applyAlignment="1">
      <alignment vertical="top"/>
    </xf>
    <xf numFmtId="0" fontId="18" fillId="0" borderId="0" xfId="0" applyFont="1" applyAlignment="1">
      <alignment horizontal="left" vertical="top" wrapText="1"/>
    </xf>
    <xf numFmtId="0" fontId="17" fillId="0" borderId="2" xfId="0" applyFont="1" applyBorder="1" applyAlignment="1">
      <alignment horizontal="center" vertical="center" wrapText="1"/>
    </xf>
    <xf numFmtId="0" fontId="56" fillId="6" borderId="0" xfId="0" applyFont="1" applyFill="1" applyAlignment="1">
      <alignment horizontal="left" vertical="top" wrapText="1" indent="2"/>
    </xf>
    <xf numFmtId="0" fontId="55" fillId="4" borderId="0" xfId="0" applyFont="1" applyFill="1" applyBorder="1" applyAlignment="1">
      <alignment horizontal="center" vertical="center" wrapText="1"/>
    </xf>
    <xf numFmtId="0" fontId="55" fillId="4" borderId="5" xfId="0" applyFont="1" applyFill="1" applyBorder="1" applyAlignment="1">
      <alignment horizontal="center" vertical="center"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3" fontId="56" fillId="0" borderId="0" xfId="0" applyNumberFormat="1" applyFont="1"/>
    <xf numFmtId="0" fontId="73" fillId="0" borderId="0" xfId="0" applyFont="1"/>
    <xf numFmtId="0" fontId="72" fillId="0" borderId="0" xfId="0" applyFont="1"/>
    <xf numFmtId="166" fontId="56" fillId="6" borderId="0" xfId="0" applyNumberFormat="1" applyFont="1" applyFill="1" applyAlignment="1">
      <alignment vertical="top" wrapText="1"/>
    </xf>
    <xf numFmtId="0" fontId="18" fillId="6" borderId="0" xfId="0" applyFont="1" applyFill="1" applyAlignment="1">
      <alignment horizontal="justify" vertical="top" wrapText="1"/>
    </xf>
    <xf numFmtId="0" fontId="16" fillId="6" borderId="4" xfId="0" applyFont="1" applyFill="1" applyBorder="1" applyAlignment="1">
      <alignment horizontal="left" vertical="top"/>
    </xf>
    <xf numFmtId="3" fontId="19" fillId="0" borderId="0" xfId="6" applyNumberFormat="1" applyFont="1"/>
    <xf numFmtId="3" fontId="17" fillId="0" borderId="0" xfId="0" applyNumberFormat="1" applyFont="1" applyFill="1" applyBorder="1" applyAlignment="1">
      <alignment vertical="top"/>
    </xf>
    <xf numFmtId="0" fontId="18" fillId="0" borderId="0" xfId="0" applyFont="1" applyAlignment="1">
      <alignment horizontal="right" vertical="top"/>
    </xf>
    <xf numFmtId="0" fontId="58" fillId="5" borderId="0" xfId="0" applyFont="1" applyFill="1" applyAlignment="1">
      <alignment vertical="top" wrapText="1"/>
    </xf>
    <xf numFmtId="3" fontId="54" fillId="0" borderId="0" xfId="0" applyNumberFormat="1" applyFont="1" applyBorder="1" applyAlignment="1">
      <alignment horizontal="left"/>
    </xf>
    <xf numFmtId="3" fontId="74" fillId="0" borderId="0" xfId="0" applyNumberFormat="1" applyFont="1" applyFill="1" applyAlignment="1">
      <alignment vertical="top"/>
    </xf>
    <xf numFmtId="0" fontId="69"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41" fillId="0" borderId="0" xfId="0" applyFont="1" applyAlignment="1">
      <alignment horizontal="left" wrapText="1"/>
    </xf>
    <xf numFmtId="0" fontId="41" fillId="0" borderId="0" xfId="0" applyFont="1" applyAlignment="1">
      <alignment horizontal="left" vertical="top" wrapText="1"/>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18" fillId="0" borderId="0" xfId="0" applyFont="1" applyBorder="1" applyAlignment="1">
      <alignment horizontal="justify" vertical="top" wrapText="1"/>
    </xf>
    <xf numFmtId="0" fontId="16" fillId="6" borderId="0" xfId="0" applyFont="1" applyFill="1" applyBorder="1" applyAlignment="1">
      <alignment horizontal="left"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8" fillId="0" borderId="4" xfId="0" applyFont="1" applyBorder="1" applyAlignment="1">
      <alignment horizontal="justify" vertical="top" wrapText="1"/>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1" fillId="4" borderId="0" xfId="3" applyFont="1" applyFill="1" applyAlignment="1">
      <alignment horizontal="center" vertical="center"/>
    </xf>
    <xf numFmtId="0" fontId="17" fillId="0" borderId="0" xfId="0" applyFont="1" applyAlignment="1">
      <alignment vertical="top" wrapText="1"/>
    </xf>
    <xf numFmtId="0" fontId="23" fillId="4" borderId="0" xfId="3" applyFont="1" applyFill="1" applyBorder="1" applyAlignment="1">
      <alignment horizontal="left" vertical="top" wrapText="1"/>
    </xf>
    <xf numFmtId="0" fontId="27" fillId="0" borderId="0" xfId="3" applyFont="1" applyBorder="1" applyAlignment="1">
      <alignment horizontal="left" vertical="center" wrapText="1"/>
    </xf>
    <xf numFmtId="0" fontId="20" fillId="0" borderId="0" xfId="7" applyFont="1" applyFill="1" applyBorder="1" applyAlignment="1">
      <alignment horizontal="center"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wrapText="1"/>
    </xf>
    <xf numFmtId="0" fontId="18" fillId="0" borderId="0" xfId="6" applyFont="1" applyAlignment="1">
      <alignment horizontal="justify" vertical="top" wrapText="1"/>
    </xf>
    <xf numFmtId="0" fontId="66"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8"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22" fillId="0" borderId="0" xfId="16" applyFont="1" applyFill="1" applyAlignment="1">
      <alignment vertical="top" wrapText="1"/>
    </xf>
    <xf numFmtId="0" fontId="13" fillId="0" borderId="0" xfId="16" applyFont="1" applyFill="1" applyAlignment="1">
      <alignmen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0" fontId="18" fillId="0" borderId="4" xfId="16" applyFont="1" applyBorder="1" applyAlignment="1">
      <alignment horizontal="left" vertical="top" wrapText="1"/>
    </xf>
    <xf numFmtId="0" fontId="7" fillId="0" borderId="0" xfId="4" quotePrefix="1" applyFont="1" applyFill="1" applyBorder="1" applyAlignment="1" applyProtection="1">
      <alignment horizontal="left" wrapText="1"/>
    </xf>
    <xf numFmtId="0" fontId="7" fillId="0" borderId="0" xfId="4" applyFont="1" applyFill="1" applyBorder="1" applyAlignment="1" applyProtection="1">
      <alignment wrapText="1"/>
    </xf>
    <xf numFmtId="0" fontId="7" fillId="0" borderId="0" xfId="4" quotePrefix="1" applyFont="1" applyFill="1" applyBorder="1" applyAlignment="1" applyProtection="1">
      <alignment horizontal="left" vertical="center"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18" fillId="0" borderId="0" xfId="0" applyFont="1" applyFill="1" applyBorder="1" applyAlignment="1">
      <alignment horizontal="left" vertical="center" wrapText="1"/>
    </xf>
    <xf numFmtId="0" fontId="55" fillId="4" borderId="1" xfId="0" applyFont="1" applyFill="1" applyBorder="1" applyAlignment="1">
      <alignment horizontal="center" vertical="center" wrapText="1"/>
    </xf>
    <xf numFmtId="0" fontId="55" fillId="4" borderId="0" xfId="0" applyFont="1" applyFill="1" applyBorder="1" applyAlignment="1">
      <alignment horizontal="center"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56" fillId="6" borderId="0" xfId="0" applyFont="1" applyFill="1" applyAlignment="1">
      <alignment horizontal="left" vertical="top" wrapText="1"/>
    </xf>
    <xf numFmtId="0" fontId="54" fillId="0" borderId="2" xfId="0" applyFont="1" applyBorder="1" applyAlignment="1">
      <alignment horizontal="left"/>
    </xf>
    <xf numFmtId="0" fontId="56" fillId="6" borderId="0" xfId="0" applyFont="1" applyFill="1" applyAlignment="1">
      <alignment horizontal="left" vertical="top" wrapText="1" indent="2"/>
    </xf>
    <xf numFmtId="0" fontId="18" fillId="0" borderId="0" xfId="0" applyFont="1" applyFill="1" applyBorder="1" applyAlignment="1">
      <alignment horizontal="justify" vertical="top" wrapText="1"/>
    </xf>
    <xf numFmtId="0" fontId="54" fillId="0" borderId="2" xfId="0" applyFont="1" applyBorder="1" applyAlignment="1">
      <alignment horizontal="left" vertical="top" wrapText="1"/>
    </xf>
    <xf numFmtId="0" fontId="54" fillId="0" borderId="2" xfId="0" applyFont="1" applyBorder="1" applyAlignment="1">
      <alignment horizontal="left" vertical="top"/>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302"/>
  <sheetViews>
    <sheetView showGridLines="0" tabSelected="1" zoomScaleNormal="100" workbookViewId="0">
      <selection sqref="A1:G1"/>
    </sheetView>
  </sheetViews>
  <sheetFormatPr baseColWidth="10" defaultRowHeight="15"/>
  <cols>
    <col min="1" max="2" width="1.42578125" style="186" customWidth="1"/>
    <col min="3" max="6" width="5.140625" style="186" customWidth="1"/>
    <col min="7" max="7" width="52.140625" style="189" customWidth="1"/>
    <col min="8" max="8" width="14.140625" style="186" customWidth="1"/>
    <col min="9" max="9" width="17" style="186" customWidth="1"/>
    <col min="10" max="10" width="14.140625" style="186" customWidth="1"/>
    <col min="11" max="16384" width="11.42578125" style="186"/>
  </cols>
  <sheetData>
    <row r="1" spans="1:19" s="36" customFormat="1" ht="40.5" customHeight="1">
      <c r="A1" s="426" t="s">
        <v>13</v>
      </c>
      <c r="B1" s="426"/>
      <c r="C1" s="426"/>
      <c r="D1" s="426"/>
      <c r="E1" s="426"/>
      <c r="F1" s="426"/>
      <c r="G1" s="426"/>
      <c r="H1" s="427" t="s">
        <v>662</v>
      </c>
      <c r="I1" s="427"/>
      <c r="J1" s="427"/>
      <c r="P1" s="37"/>
      <c r="S1" s="38"/>
    </row>
    <row r="2" spans="1:19" s="8" customFormat="1">
      <c r="A2" s="7"/>
      <c r="B2" s="7"/>
      <c r="C2" s="7"/>
      <c r="D2" s="7"/>
      <c r="E2" s="7"/>
      <c r="F2" s="7"/>
      <c r="G2" s="7"/>
      <c r="S2" s="9"/>
    </row>
    <row r="3" spans="1:19" ht="7.5" customHeight="1">
      <c r="A3" s="187"/>
      <c r="B3" s="187"/>
      <c r="C3" s="187"/>
      <c r="D3" s="187"/>
      <c r="E3" s="187"/>
      <c r="F3" s="187"/>
      <c r="G3" s="188"/>
      <c r="H3" s="187"/>
      <c r="I3" s="187"/>
      <c r="J3" s="187"/>
      <c r="K3" s="187"/>
    </row>
    <row r="4" spans="1:19" ht="56.25" customHeight="1" thickBot="1">
      <c r="A4" s="423" t="s">
        <v>665</v>
      </c>
      <c r="B4" s="424"/>
      <c r="C4" s="424"/>
      <c r="D4" s="424"/>
      <c r="E4" s="424"/>
      <c r="F4" s="424"/>
      <c r="G4" s="424"/>
      <c r="H4" s="424"/>
      <c r="I4" s="424"/>
      <c r="J4" s="424"/>
      <c r="K4" s="187"/>
    </row>
    <row r="5" spans="1:19" ht="5.0999999999999996" customHeight="1">
      <c r="A5" s="180"/>
      <c r="B5" s="180"/>
      <c r="C5" s="180"/>
      <c r="D5" s="180"/>
      <c r="E5" s="180"/>
      <c r="F5" s="180"/>
      <c r="G5" s="180"/>
      <c r="H5" s="180"/>
      <c r="I5" s="180"/>
      <c r="J5" s="180"/>
      <c r="K5" s="187"/>
    </row>
    <row r="6" spans="1:19" s="191" customFormat="1">
      <c r="A6" s="425" t="s">
        <v>357</v>
      </c>
      <c r="B6" s="425"/>
      <c r="C6" s="425"/>
      <c r="D6" s="425"/>
      <c r="E6" s="425"/>
      <c r="F6" s="425"/>
      <c r="G6" s="425"/>
      <c r="H6" s="190" t="s">
        <v>11</v>
      </c>
      <c r="I6" s="190" t="s">
        <v>1</v>
      </c>
      <c r="J6" s="190"/>
      <c r="K6" s="60"/>
    </row>
    <row r="7" spans="1:19" s="191" customFormat="1" ht="18" customHeight="1">
      <c r="A7" s="425"/>
      <c r="B7" s="425"/>
      <c r="C7" s="425"/>
      <c r="D7" s="425"/>
      <c r="E7" s="425"/>
      <c r="F7" s="425"/>
      <c r="G7" s="425"/>
      <c r="H7" s="190" t="s">
        <v>0</v>
      </c>
      <c r="I7" s="190" t="s">
        <v>358</v>
      </c>
      <c r="J7" s="190" t="s">
        <v>387</v>
      </c>
      <c r="K7" s="60"/>
    </row>
    <row r="8" spans="1:19" s="191" customFormat="1" ht="16.5">
      <c r="A8" s="425"/>
      <c r="B8" s="425"/>
      <c r="C8" s="425"/>
      <c r="D8" s="425"/>
      <c r="E8" s="425"/>
      <c r="F8" s="425"/>
      <c r="G8" s="425"/>
      <c r="H8" s="190"/>
      <c r="I8" s="190" t="s">
        <v>494</v>
      </c>
      <c r="J8" s="190"/>
      <c r="K8" s="60"/>
    </row>
    <row r="9" spans="1:19" s="191" customFormat="1">
      <c r="A9" s="190"/>
      <c r="B9" s="190"/>
      <c r="C9" s="190"/>
      <c r="D9" s="190"/>
      <c r="E9" s="190"/>
      <c r="F9" s="190"/>
      <c r="G9" s="190"/>
      <c r="H9" s="190" t="s">
        <v>19</v>
      </c>
      <c r="I9" s="190" t="s">
        <v>20</v>
      </c>
      <c r="J9" s="190" t="s">
        <v>359</v>
      </c>
      <c r="K9" s="60"/>
    </row>
    <row r="10" spans="1:19" s="161" customFormat="1" ht="7.5" customHeight="1" thickBot="1">
      <c r="A10" s="182"/>
      <c r="B10" s="182"/>
      <c r="C10" s="182"/>
      <c r="D10" s="182"/>
      <c r="E10" s="182"/>
      <c r="F10" s="182"/>
      <c r="G10" s="182"/>
      <c r="H10" s="182"/>
      <c r="I10" s="182"/>
      <c r="J10" s="182"/>
    </row>
    <row r="11" spans="1:19" s="161" customFormat="1" ht="3.95" customHeight="1" thickBot="1">
      <c r="A11" s="183"/>
      <c r="B11" s="183"/>
      <c r="C11" s="183"/>
      <c r="D11" s="183"/>
      <c r="E11" s="183"/>
      <c r="F11" s="183"/>
      <c r="G11" s="183"/>
      <c r="H11" s="183"/>
      <c r="I11" s="183"/>
      <c r="J11" s="183"/>
    </row>
    <row r="12" spans="1:19" s="191" customFormat="1" ht="21.95" customHeight="1">
      <c r="A12" s="416" t="s">
        <v>360</v>
      </c>
      <c r="B12" s="343"/>
      <c r="C12" s="349"/>
      <c r="D12" s="343"/>
      <c r="E12" s="343"/>
      <c r="F12" s="345"/>
      <c r="G12" s="346"/>
      <c r="H12" s="347"/>
      <c r="I12" s="347"/>
      <c r="J12" s="348"/>
      <c r="K12" s="60"/>
    </row>
    <row r="13" spans="1:19" s="191" customFormat="1">
      <c r="A13" s="338"/>
      <c r="B13" s="339" t="s">
        <v>626</v>
      </c>
      <c r="C13" s="339"/>
      <c r="D13" s="339"/>
      <c r="E13" s="339"/>
      <c r="F13" s="340"/>
      <c r="G13" s="341"/>
      <c r="H13" s="341"/>
      <c r="I13" s="342"/>
      <c r="J13" s="339"/>
      <c r="K13" s="60"/>
    </row>
    <row r="14" spans="1:19" s="191" customFormat="1">
      <c r="A14" s="338"/>
      <c r="B14" s="343"/>
      <c r="C14" s="344">
        <v>43</v>
      </c>
      <c r="D14" s="343" t="s">
        <v>292</v>
      </c>
      <c r="E14" s="343"/>
      <c r="F14" s="345"/>
      <c r="G14" s="346"/>
      <c r="H14" s="347"/>
      <c r="I14" s="347"/>
      <c r="J14" s="348"/>
      <c r="K14" s="60"/>
    </row>
    <row r="15" spans="1:19" s="191" customFormat="1">
      <c r="A15" s="338"/>
      <c r="B15" s="343"/>
      <c r="C15" s="349"/>
      <c r="D15" s="343"/>
      <c r="E15" s="343" t="s">
        <v>361</v>
      </c>
      <c r="F15" s="345"/>
      <c r="G15" s="346"/>
      <c r="H15" s="347"/>
      <c r="I15" s="347"/>
      <c r="J15" s="348"/>
      <c r="K15" s="60"/>
    </row>
    <row r="16" spans="1:19" s="191" customFormat="1">
      <c r="A16" s="338"/>
      <c r="B16" s="343"/>
      <c r="C16" s="349"/>
      <c r="D16" s="343"/>
      <c r="E16" s="343"/>
      <c r="F16" s="345">
        <v>0</v>
      </c>
      <c r="G16" s="346" t="s">
        <v>361</v>
      </c>
      <c r="H16" s="347">
        <v>1500</v>
      </c>
      <c r="I16" s="347">
        <v>2129.9149107800004</v>
      </c>
      <c r="J16" s="348">
        <f>IF(AND(I16=0,H16&gt;0),"n.a.",IF(OR(I16=0,H16=0),"n.a.",IF((AND(I16&gt;0,H16&lt;0)),"n.a.",IF((I16/H16)*100-100&gt;100,"-o-",(I16/H16)*100-100))))</f>
        <v>41.994327385333349</v>
      </c>
      <c r="K16" s="60"/>
    </row>
    <row r="17" spans="1:11" s="191" customFormat="1">
      <c r="A17" s="338"/>
      <c r="B17" s="343"/>
      <c r="C17" s="344">
        <v>40</v>
      </c>
      <c r="D17" s="343" t="s">
        <v>771</v>
      </c>
      <c r="E17" s="343"/>
      <c r="F17" s="345"/>
      <c r="G17" s="346"/>
      <c r="H17" s="347"/>
      <c r="I17" s="347"/>
      <c r="J17" s="348"/>
      <c r="K17" s="60"/>
    </row>
    <row r="18" spans="1:11" s="191" customFormat="1">
      <c r="A18" s="338"/>
      <c r="B18" s="343"/>
      <c r="C18" s="349"/>
      <c r="D18" s="343"/>
      <c r="E18" s="343" t="s">
        <v>361</v>
      </c>
      <c r="F18" s="345"/>
      <c r="G18" s="346"/>
      <c r="H18" s="347"/>
      <c r="I18" s="347"/>
      <c r="J18" s="348"/>
      <c r="K18" s="60"/>
    </row>
    <row r="19" spans="1:11" s="191" customFormat="1">
      <c r="A19" s="338"/>
      <c r="B19" s="343"/>
      <c r="C19" s="349"/>
      <c r="D19" s="343"/>
      <c r="E19" s="343"/>
      <c r="F19" s="345">
        <v>0</v>
      </c>
      <c r="G19" s="346" t="s">
        <v>361</v>
      </c>
      <c r="H19" s="347">
        <v>12129.702814</v>
      </c>
      <c r="I19" s="347">
        <v>11498.682876000001</v>
      </c>
      <c r="J19" s="348">
        <f>IF(AND(I19=0,H19&gt;0),"n.a.",IF(OR(I19=0,H19=0),"n.a.",IF((AND(I19&gt;0,H19&lt;0)),"n.a.",IF((I19/H19)*100-100&gt;100,"-o-",(I19/H19)*100-100))))</f>
        <v>-5.202270390925662</v>
      </c>
      <c r="K19" s="60"/>
    </row>
    <row r="20" spans="1:11" s="191" customFormat="1">
      <c r="A20" s="338"/>
      <c r="B20" s="339" t="s">
        <v>355</v>
      </c>
      <c r="C20" s="339"/>
      <c r="D20" s="339"/>
      <c r="E20" s="339"/>
      <c r="F20" s="340"/>
      <c r="G20" s="341"/>
      <c r="H20" s="341"/>
      <c r="I20" s="342"/>
      <c r="J20" s="339"/>
      <c r="K20" s="60"/>
    </row>
    <row r="21" spans="1:11" s="191" customFormat="1">
      <c r="A21" s="338"/>
      <c r="B21" s="343"/>
      <c r="C21" s="344">
        <v>2</v>
      </c>
      <c r="D21" s="343" t="s">
        <v>27</v>
      </c>
      <c r="E21" s="343"/>
      <c r="F21" s="345"/>
      <c r="G21" s="346"/>
      <c r="H21" s="347"/>
      <c r="I21" s="347"/>
      <c r="J21" s="348"/>
      <c r="K21" s="60"/>
    </row>
    <row r="22" spans="1:11" s="191" customFormat="1">
      <c r="A22" s="338"/>
      <c r="B22" s="343"/>
      <c r="C22" s="349"/>
      <c r="D22" s="343"/>
      <c r="E22" s="343" t="s">
        <v>361</v>
      </c>
      <c r="F22" s="345"/>
      <c r="G22" s="346"/>
      <c r="H22" s="347"/>
      <c r="I22" s="347"/>
      <c r="J22" s="348"/>
      <c r="K22" s="60"/>
    </row>
    <row r="23" spans="1:11" s="191" customFormat="1">
      <c r="A23" s="338"/>
      <c r="B23" s="343"/>
      <c r="C23" s="349"/>
      <c r="D23" s="343"/>
      <c r="E23" s="343"/>
      <c r="F23" s="345">
        <v>0</v>
      </c>
      <c r="G23" s="346" t="s">
        <v>361</v>
      </c>
      <c r="H23" s="347">
        <v>1569.84455</v>
      </c>
      <c r="I23" s="347">
        <v>751.52099015999863</v>
      </c>
      <c r="J23" s="348">
        <f>IF(AND(I23=0,H23&gt;0),"n.a.",IF(OR(I23=0,H23=0),"n.a.",IF((AND(I23&gt;0,H23&lt;0)),"n.a.",IF((I23/H23)*100-100&gt;100,"-o-",(I23/H23)*100-100))))</f>
        <v>-52.127681039501738</v>
      </c>
      <c r="K23" s="60"/>
    </row>
    <row r="24" spans="1:11" s="191" customFormat="1">
      <c r="A24" s="338"/>
      <c r="B24" s="343"/>
      <c r="C24" s="344">
        <v>4</v>
      </c>
      <c r="D24" s="343" t="s">
        <v>311</v>
      </c>
      <c r="E24" s="343"/>
      <c r="F24" s="345"/>
      <c r="G24" s="346"/>
      <c r="H24" s="347"/>
      <c r="I24" s="347"/>
      <c r="J24" s="348"/>
      <c r="K24" s="60"/>
    </row>
    <row r="25" spans="1:11" s="191" customFormat="1">
      <c r="A25" s="338"/>
      <c r="B25" s="343"/>
      <c r="C25" s="349"/>
      <c r="D25" s="343"/>
      <c r="E25" s="343" t="s">
        <v>362</v>
      </c>
      <c r="F25" s="345"/>
      <c r="G25" s="346"/>
      <c r="H25" s="347"/>
      <c r="I25" s="347"/>
      <c r="J25" s="348"/>
      <c r="K25" s="60"/>
    </row>
    <row r="26" spans="1:11" s="191" customFormat="1" ht="27">
      <c r="A26" s="338"/>
      <c r="B26" s="343"/>
      <c r="C26" s="349"/>
      <c r="D26" s="343"/>
      <c r="E26" s="343"/>
      <c r="F26" s="345" t="s">
        <v>363</v>
      </c>
      <c r="G26" s="346" t="s">
        <v>31</v>
      </c>
      <c r="H26" s="347">
        <v>35.363943999999996</v>
      </c>
      <c r="I26" s="347">
        <v>28.461692039999992</v>
      </c>
      <c r="J26" s="348">
        <f t="shared" ref="J26:J43" si="0">IF(AND(I26=0,H26&gt;0),"n.a.",IF(OR(I26=0,H26=0),"n.a.",IF((AND(I26&gt;0,H26&lt;0)),"n.a.",IF((I26/H26)*100-100&gt;100,"-o-",(I26/H26)*100-100))))</f>
        <v>-19.517766344161174</v>
      </c>
      <c r="K26" s="60"/>
    </row>
    <row r="27" spans="1:11" s="191" customFormat="1">
      <c r="A27" s="338"/>
      <c r="B27" s="343"/>
      <c r="C27" s="349"/>
      <c r="D27" s="343"/>
      <c r="E27" s="343"/>
      <c r="F27" s="345" t="s">
        <v>364</v>
      </c>
      <c r="G27" s="346" t="s">
        <v>32</v>
      </c>
      <c r="H27" s="347">
        <v>17370.146907999999</v>
      </c>
      <c r="I27" s="347">
        <v>12381.106711509996</v>
      </c>
      <c r="J27" s="348">
        <f t="shared" si="0"/>
        <v>-28.721922865213358</v>
      </c>
      <c r="K27" s="60"/>
    </row>
    <row r="28" spans="1:11" s="191" customFormat="1">
      <c r="A28" s="338"/>
      <c r="B28" s="343"/>
      <c r="C28" s="349"/>
      <c r="D28" s="343"/>
      <c r="E28" s="343"/>
      <c r="F28" s="345" t="s">
        <v>471</v>
      </c>
      <c r="G28" s="346" t="s">
        <v>33</v>
      </c>
      <c r="H28" s="347">
        <v>296.56488999999999</v>
      </c>
      <c r="I28" s="347">
        <v>351.59291615999996</v>
      </c>
      <c r="J28" s="348">
        <f t="shared" si="0"/>
        <v>18.555138526344095</v>
      </c>
      <c r="K28" s="60"/>
    </row>
    <row r="29" spans="1:11" s="191" customFormat="1">
      <c r="A29" s="338"/>
      <c r="B29" s="343"/>
      <c r="C29" s="349"/>
      <c r="D29" s="343"/>
      <c r="E29" s="343"/>
      <c r="F29" s="345" t="s">
        <v>365</v>
      </c>
      <c r="G29" s="346" t="s">
        <v>34</v>
      </c>
      <c r="H29" s="347">
        <v>62.262754000000001</v>
      </c>
      <c r="I29" s="347">
        <v>54.218033990000009</v>
      </c>
      <c r="J29" s="348">
        <f t="shared" si="0"/>
        <v>-12.920597778247952</v>
      </c>
      <c r="K29" s="60"/>
    </row>
    <row r="30" spans="1:11" s="191" customFormat="1">
      <c r="A30" s="338"/>
      <c r="B30" s="343"/>
      <c r="C30" s="349"/>
      <c r="D30" s="343"/>
      <c r="E30" s="343"/>
      <c r="F30" s="345" t="s">
        <v>627</v>
      </c>
      <c r="G30" s="346" t="s">
        <v>35</v>
      </c>
      <c r="H30" s="347">
        <v>65.503760999999997</v>
      </c>
      <c r="I30" s="347">
        <v>39.762789610000013</v>
      </c>
      <c r="J30" s="348">
        <f t="shared" si="0"/>
        <v>-39.296936537735569</v>
      </c>
      <c r="K30" s="60"/>
    </row>
    <row r="31" spans="1:11" s="191" customFormat="1">
      <c r="A31" s="338"/>
      <c r="B31" s="343"/>
      <c r="C31" s="349"/>
      <c r="D31" s="343"/>
      <c r="E31" s="343"/>
      <c r="F31" s="345" t="s">
        <v>628</v>
      </c>
      <c r="G31" s="346" t="s">
        <v>36</v>
      </c>
      <c r="H31" s="347">
        <v>2490.6937910000001</v>
      </c>
      <c r="I31" s="347">
        <v>1703.8089833500005</v>
      </c>
      <c r="J31" s="348">
        <f t="shared" si="0"/>
        <v>-31.59299671815819</v>
      </c>
      <c r="K31" s="60"/>
    </row>
    <row r="32" spans="1:11" s="191" customFormat="1">
      <c r="A32" s="338"/>
      <c r="B32" s="343"/>
      <c r="C32" s="349"/>
      <c r="D32" s="343"/>
      <c r="E32" s="343"/>
      <c r="F32" s="345" t="s">
        <v>467</v>
      </c>
      <c r="G32" s="346" t="s">
        <v>37</v>
      </c>
      <c r="H32" s="347">
        <v>1330.6029209999999</v>
      </c>
      <c r="I32" s="347">
        <v>5782.7188703700022</v>
      </c>
      <c r="J32" s="348" t="str">
        <f t="shared" si="0"/>
        <v>-o-</v>
      </c>
      <c r="K32" s="60"/>
    </row>
    <row r="33" spans="1:11" s="191" customFormat="1">
      <c r="A33" s="338"/>
      <c r="B33" s="343"/>
      <c r="C33" s="349"/>
      <c r="D33" s="343"/>
      <c r="E33" s="343"/>
      <c r="F33" s="345" t="s">
        <v>486</v>
      </c>
      <c r="G33" s="346" t="s">
        <v>366</v>
      </c>
      <c r="H33" s="347">
        <v>26667.846525000001</v>
      </c>
      <c r="I33" s="347">
        <v>15215.996850319998</v>
      </c>
      <c r="J33" s="348">
        <f t="shared" si="0"/>
        <v>-42.94253630095092</v>
      </c>
      <c r="K33" s="60"/>
    </row>
    <row r="34" spans="1:11" s="191" customFormat="1" ht="27">
      <c r="A34" s="338"/>
      <c r="B34" s="343"/>
      <c r="C34" s="349"/>
      <c r="D34" s="343"/>
      <c r="E34" s="343"/>
      <c r="F34" s="345" t="s">
        <v>367</v>
      </c>
      <c r="G34" s="346" t="s">
        <v>38</v>
      </c>
      <c r="H34" s="347">
        <v>4.885548</v>
      </c>
      <c r="I34" s="347">
        <v>2.9676935100000001</v>
      </c>
      <c r="J34" s="348">
        <f t="shared" si="0"/>
        <v>-39.255667736761566</v>
      </c>
      <c r="K34" s="60"/>
    </row>
    <row r="35" spans="1:11" s="191" customFormat="1" ht="27">
      <c r="A35" s="338"/>
      <c r="B35" s="343"/>
      <c r="C35" s="349"/>
      <c r="D35" s="343"/>
      <c r="E35" s="343"/>
      <c r="F35" s="345" t="s">
        <v>368</v>
      </c>
      <c r="G35" s="346" t="s">
        <v>39</v>
      </c>
      <c r="H35" s="347">
        <v>20.843364000000001</v>
      </c>
      <c r="I35" s="347">
        <v>18.869625759999998</v>
      </c>
      <c r="J35" s="348">
        <f t="shared" si="0"/>
        <v>-9.4693843085981797</v>
      </c>
      <c r="K35" s="60"/>
    </row>
    <row r="36" spans="1:11" s="191" customFormat="1">
      <c r="A36" s="338"/>
      <c r="B36" s="343"/>
      <c r="C36" s="349"/>
      <c r="D36" s="343"/>
      <c r="E36" s="343"/>
      <c r="F36" s="345" t="s">
        <v>629</v>
      </c>
      <c r="G36" s="346" t="s">
        <v>369</v>
      </c>
      <c r="H36" s="347">
        <v>1548.813825</v>
      </c>
      <c r="I36" s="347">
        <v>1069.85749721</v>
      </c>
      <c r="J36" s="348">
        <f t="shared" si="0"/>
        <v>-30.924073640032233</v>
      </c>
      <c r="K36" s="60"/>
    </row>
    <row r="37" spans="1:11" s="191" customFormat="1" ht="27">
      <c r="A37" s="338"/>
      <c r="B37" s="343"/>
      <c r="C37" s="349"/>
      <c r="D37" s="343"/>
      <c r="E37" s="343"/>
      <c r="F37" s="345" t="s">
        <v>630</v>
      </c>
      <c r="G37" s="346" t="s">
        <v>631</v>
      </c>
      <c r="H37" s="347">
        <v>52.428787999999997</v>
      </c>
      <c r="I37" s="347">
        <v>36.256977460000002</v>
      </c>
      <c r="J37" s="348">
        <f t="shared" si="0"/>
        <v>-30.845287783497866</v>
      </c>
      <c r="K37" s="60"/>
    </row>
    <row r="38" spans="1:11" s="191" customFormat="1" ht="27">
      <c r="A38" s="338"/>
      <c r="B38" s="343"/>
      <c r="C38" s="349"/>
      <c r="D38" s="343"/>
      <c r="E38" s="343"/>
      <c r="F38" s="345" t="s">
        <v>370</v>
      </c>
      <c r="G38" s="346" t="s">
        <v>41</v>
      </c>
      <c r="H38" s="347">
        <v>50.073853</v>
      </c>
      <c r="I38" s="347">
        <v>127.49848717000002</v>
      </c>
      <c r="J38" s="348" t="str">
        <f t="shared" si="0"/>
        <v>-o-</v>
      </c>
      <c r="K38" s="60"/>
    </row>
    <row r="39" spans="1:11" s="191" customFormat="1">
      <c r="A39" s="338"/>
      <c r="B39" s="343"/>
      <c r="C39" s="349"/>
      <c r="D39" s="343"/>
      <c r="E39" s="343"/>
      <c r="F39" s="345" t="s">
        <v>468</v>
      </c>
      <c r="G39" s="346" t="s">
        <v>42</v>
      </c>
      <c r="H39" s="347">
        <v>60.255223999999998</v>
      </c>
      <c r="I39" s="347">
        <v>23.859523170000003</v>
      </c>
      <c r="J39" s="348">
        <f t="shared" si="0"/>
        <v>-60.402564979262209</v>
      </c>
      <c r="K39" s="60"/>
    </row>
    <row r="40" spans="1:11" s="191" customFormat="1" ht="27">
      <c r="A40" s="338"/>
      <c r="B40" s="343"/>
      <c r="C40" s="349"/>
      <c r="D40" s="343"/>
      <c r="E40" s="343"/>
      <c r="F40" s="345" t="s">
        <v>772</v>
      </c>
      <c r="G40" s="346" t="s">
        <v>43</v>
      </c>
      <c r="H40" s="347">
        <v>43.547662000000003</v>
      </c>
      <c r="I40" s="347">
        <v>31.17515903</v>
      </c>
      <c r="J40" s="348">
        <f t="shared" si="0"/>
        <v>-28.411405806355347</v>
      </c>
      <c r="K40" s="60"/>
    </row>
    <row r="41" spans="1:11" s="191" customFormat="1" ht="27">
      <c r="A41" s="338"/>
      <c r="B41" s="343"/>
      <c r="C41" s="349"/>
      <c r="D41" s="343"/>
      <c r="E41" s="343"/>
      <c r="F41" s="345" t="s">
        <v>773</v>
      </c>
      <c r="G41" s="346" t="s">
        <v>44</v>
      </c>
      <c r="H41" s="347">
        <v>260.48314299999998</v>
      </c>
      <c r="I41" s="347">
        <v>226.73087899000004</v>
      </c>
      <c r="J41" s="348">
        <f t="shared" si="0"/>
        <v>-12.957561714463779</v>
      </c>
      <c r="K41" s="60"/>
    </row>
    <row r="42" spans="1:11" s="191" customFormat="1" ht="27">
      <c r="A42" s="338"/>
      <c r="B42" s="343"/>
      <c r="C42" s="349"/>
      <c r="D42" s="343"/>
      <c r="E42" s="343"/>
      <c r="F42" s="345" t="s">
        <v>632</v>
      </c>
      <c r="G42" s="346" t="s">
        <v>45</v>
      </c>
      <c r="H42" s="347">
        <v>4380.8185000000003</v>
      </c>
      <c r="I42" s="347">
        <v>3083.1962568200006</v>
      </c>
      <c r="J42" s="348">
        <f t="shared" si="0"/>
        <v>-29.620543356909209</v>
      </c>
      <c r="K42" s="60"/>
    </row>
    <row r="43" spans="1:11" s="191" customFormat="1">
      <c r="A43" s="338"/>
      <c r="B43" s="343"/>
      <c r="C43" s="349"/>
      <c r="D43" s="343"/>
      <c r="E43" s="343"/>
      <c r="F43" s="345" t="s">
        <v>469</v>
      </c>
      <c r="G43" s="346" t="s">
        <v>371</v>
      </c>
      <c r="H43" s="347">
        <v>400.79198400000001</v>
      </c>
      <c r="I43" s="347">
        <v>284.54686163000002</v>
      </c>
      <c r="J43" s="348">
        <f t="shared" si="0"/>
        <v>-29.003854121493603</v>
      </c>
      <c r="K43" s="60"/>
    </row>
    <row r="44" spans="1:11" s="191" customFormat="1">
      <c r="A44" s="338"/>
      <c r="B44" s="343"/>
      <c r="C44" s="349"/>
      <c r="D44" s="343"/>
      <c r="E44" s="343" t="s">
        <v>372</v>
      </c>
      <c r="F44" s="345"/>
      <c r="G44" s="346"/>
      <c r="H44" s="347"/>
      <c r="I44" s="347"/>
      <c r="J44" s="348"/>
      <c r="K44" s="60"/>
    </row>
    <row r="45" spans="1:11" s="191" customFormat="1">
      <c r="A45" s="338"/>
      <c r="B45" s="343"/>
      <c r="C45" s="349"/>
      <c r="D45" s="343"/>
      <c r="E45" s="343"/>
      <c r="F45" s="345" t="s">
        <v>774</v>
      </c>
      <c r="G45" s="346" t="s">
        <v>47</v>
      </c>
      <c r="H45" s="347">
        <v>160.83239</v>
      </c>
      <c r="I45" s="347">
        <v>143.97351693999997</v>
      </c>
      <c r="J45" s="348">
        <f>IF(AND(I45=0,H45&gt;0),"n.a.",IF(OR(I45=0,H45=0),"n.a.",IF((AND(I45&gt;0,H45&lt;0)),"n.a.",IF((I45/H45)*100-100&gt;100,"-o-",(I45/H45)*100-100))))</f>
        <v>-10.482262347777109</v>
      </c>
      <c r="K45" s="60"/>
    </row>
    <row r="46" spans="1:11" s="191" customFormat="1">
      <c r="A46" s="338"/>
      <c r="B46" s="343"/>
      <c r="C46" s="344">
        <v>5</v>
      </c>
      <c r="D46" s="343" t="s">
        <v>312</v>
      </c>
      <c r="E46" s="343"/>
      <c r="F46" s="345"/>
      <c r="G46" s="346"/>
      <c r="H46" s="347"/>
      <c r="I46" s="347"/>
      <c r="J46" s="348"/>
      <c r="K46" s="60"/>
    </row>
    <row r="47" spans="1:11" s="191" customFormat="1">
      <c r="A47" s="338"/>
      <c r="B47" s="343"/>
      <c r="C47" s="349"/>
      <c r="D47" s="343"/>
      <c r="E47" s="343" t="s">
        <v>361</v>
      </c>
      <c r="F47" s="345"/>
      <c r="G47" s="346"/>
      <c r="H47" s="347"/>
      <c r="I47" s="347"/>
      <c r="J47" s="348"/>
      <c r="K47" s="60"/>
    </row>
    <row r="48" spans="1:11" s="191" customFormat="1">
      <c r="A48" s="338"/>
      <c r="B48" s="343"/>
      <c r="C48" s="349"/>
      <c r="D48" s="343"/>
      <c r="E48" s="343"/>
      <c r="F48" s="345">
        <v>0</v>
      </c>
      <c r="G48" s="346" t="s">
        <v>361</v>
      </c>
      <c r="H48" s="347">
        <v>7947.0369989999999</v>
      </c>
      <c r="I48" s="347">
        <v>11981.061966110015</v>
      </c>
      <c r="J48" s="348">
        <f>IF(AND(I48=0,H48&gt;0),"n.a.",IF(OR(I48=0,H48=0),"n.a.",IF((AND(I48&gt;0,H48&lt;0)),"n.a.",IF((I48/H48)*100-100&gt;100,"-o-",(I48/H48)*100-100))))</f>
        <v>50.761371409465312</v>
      </c>
      <c r="K48" s="60"/>
    </row>
    <row r="49" spans="1:11" s="191" customFormat="1">
      <c r="A49" s="338"/>
      <c r="B49" s="343"/>
      <c r="C49" s="349"/>
      <c r="D49" s="343"/>
      <c r="E49" s="343" t="s">
        <v>362</v>
      </c>
      <c r="F49" s="345"/>
      <c r="G49" s="346"/>
      <c r="H49" s="347"/>
      <c r="I49" s="347"/>
      <c r="J49" s="348"/>
      <c r="K49" s="60"/>
    </row>
    <row r="50" spans="1:11" s="191" customFormat="1">
      <c r="A50" s="338"/>
      <c r="B50" s="343"/>
      <c r="C50" s="349"/>
      <c r="D50" s="343"/>
      <c r="E50" s="343"/>
      <c r="F50" s="345" t="s">
        <v>490</v>
      </c>
      <c r="G50" s="346" t="s">
        <v>54</v>
      </c>
      <c r="H50" s="347">
        <v>58.761400000000002</v>
      </c>
      <c r="I50" s="347">
        <v>95.233374359999999</v>
      </c>
      <c r="J50" s="348">
        <f>IF(AND(I50=0,H50&gt;0),"n.a.",IF(OR(I50=0,H50=0),"n.a.",IF((AND(I50&gt;0,H50&lt;0)),"n.a.",IF((I50/H50)*100-100&gt;100,"-o-",(I50/H50)*100-100))))</f>
        <v>62.067912541226036</v>
      </c>
      <c r="K50" s="60"/>
    </row>
    <row r="51" spans="1:11" s="191" customFormat="1" ht="27">
      <c r="A51" s="338"/>
      <c r="B51" s="343"/>
      <c r="C51" s="349"/>
      <c r="D51" s="343"/>
      <c r="E51" s="343"/>
      <c r="F51" s="345" t="s">
        <v>467</v>
      </c>
      <c r="G51" s="346" t="s">
        <v>55</v>
      </c>
      <c r="H51" s="347">
        <v>448.581658</v>
      </c>
      <c r="I51" s="347">
        <v>527.82719425999994</v>
      </c>
      <c r="J51" s="348">
        <f>IF(AND(I51=0,H51&gt;0),"n.a.",IF(OR(I51=0,H51=0),"n.a.",IF((AND(I51&gt;0,H51&lt;0)),"n.a.",IF((I51/H51)*100-100&gt;100,"-o-",(I51/H51)*100-100))))</f>
        <v>17.665799491962275</v>
      </c>
      <c r="K51" s="60"/>
    </row>
    <row r="52" spans="1:11" s="191" customFormat="1">
      <c r="A52" s="338"/>
      <c r="B52" s="343"/>
      <c r="C52" s="344">
        <v>6</v>
      </c>
      <c r="D52" s="343" t="s">
        <v>313</v>
      </c>
      <c r="E52" s="343"/>
      <c r="F52" s="345"/>
      <c r="G52" s="346"/>
      <c r="H52" s="347"/>
      <c r="I52" s="347"/>
      <c r="J52" s="348"/>
      <c r="K52" s="60"/>
    </row>
    <row r="53" spans="1:11" s="191" customFormat="1">
      <c r="A53" s="338"/>
      <c r="B53" s="343"/>
      <c r="C53" s="349"/>
      <c r="D53" s="343"/>
      <c r="E53" s="343" t="s">
        <v>361</v>
      </c>
      <c r="F53" s="345"/>
      <c r="G53" s="346"/>
      <c r="H53" s="347"/>
      <c r="I53" s="347"/>
      <c r="J53" s="348"/>
      <c r="K53" s="60"/>
    </row>
    <row r="54" spans="1:11" s="191" customFormat="1">
      <c r="A54" s="338"/>
      <c r="B54" s="343"/>
      <c r="C54" s="349"/>
      <c r="D54" s="343"/>
      <c r="E54" s="343"/>
      <c r="F54" s="345">
        <v>0</v>
      </c>
      <c r="G54" s="346" t="s">
        <v>361</v>
      </c>
      <c r="H54" s="347">
        <v>4199.2911969999996</v>
      </c>
      <c r="I54" s="347">
        <v>4628.5368297199948</v>
      </c>
      <c r="J54" s="348">
        <f>IF(AND(I54=0,H54&gt;0),"n.a.",IF(OR(I54=0,H54=0),"n.a.",IF((AND(I54&gt;0,H54&lt;0)),"n.a.",IF((I54/H54)*100-100&gt;100,"-o-",(I54/H54)*100-100))))</f>
        <v>10.2218591801076</v>
      </c>
      <c r="K54" s="60"/>
    </row>
    <row r="55" spans="1:11" s="191" customFormat="1">
      <c r="A55" s="338"/>
      <c r="B55" s="343"/>
      <c r="C55" s="349"/>
      <c r="D55" s="343"/>
      <c r="E55" s="343" t="s">
        <v>362</v>
      </c>
      <c r="F55" s="345"/>
      <c r="G55" s="346"/>
      <c r="H55" s="347"/>
      <c r="I55" s="347"/>
      <c r="J55" s="348"/>
      <c r="K55" s="60"/>
    </row>
    <row r="56" spans="1:11" s="191" customFormat="1" ht="27">
      <c r="A56" s="338"/>
      <c r="B56" s="343"/>
      <c r="C56" s="349"/>
      <c r="D56" s="343"/>
      <c r="E56" s="343"/>
      <c r="F56" s="345" t="s">
        <v>363</v>
      </c>
      <c r="G56" s="346" t="s">
        <v>59</v>
      </c>
      <c r="H56" s="347">
        <v>105.237691</v>
      </c>
      <c r="I56" s="347">
        <v>427.88748327000002</v>
      </c>
      <c r="J56" s="348" t="str">
        <f t="shared" ref="J56:J61" si="1">IF(AND(I56=0,H56&gt;0),"n.a.",IF(OR(I56=0,H56=0),"n.a.",IF((AND(I56&gt;0,H56&lt;0)),"n.a.",IF((I56/H56)*100-100&gt;100,"-o-",(I56/H56)*100-100))))</f>
        <v>-o-</v>
      </c>
      <c r="K56" s="60"/>
    </row>
    <row r="57" spans="1:11" s="191" customFormat="1">
      <c r="A57" s="338"/>
      <c r="B57" s="343"/>
      <c r="C57" s="349"/>
      <c r="D57" s="343"/>
      <c r="E57" s="343"/>
      <c r="F57" s="345" t="s">
        <v>373</v>
      </c>
      <c r="G57" s="346" t="s">
        <v>60</v>
      </c>
      <c r="H57" s="347">
        <v>1311.567536</v>
      </c>
      <c r="I57" s="347">
        <v>1985.44406269</v>
      </c>
      <c r="J57" s="348">
        <f t="shared" si="1"/>
        <v>51.379475947169226</v>
      </c>
      <c r="K57" s="60"/>
    </row>
    <row r="58" spans="1:11" s="191" customFormat="1">
      <c r="A58" s="338"/>
      <c r="B58" s="343"/>
      <c r="C58" s="349"/>
      <c r="D58" s="343"/>
      <c r="E58" s="343"/>
      <c r="F58" s="345" t="s">
        <v>374</v>
      </c>
      <c r="G58" s="346" t="s">
        <v>61</v>
      </c>
      <c r="H58" s="347">
        <v>210.091386</v>
      </c>
      <c r="I58" s="347">
        <v>588.58835445000011</v>
      </c>
      <c r="J58" s="348" t="str">
        <f t="shared" si="1"/>
        <v>-o-</v>
      </c>
      <c r="K58" s="60"/>
    </row>
    <row r="59" spans="1:11" s="191" customFormat="1">
      <c r="A59" s="338"/>
      <c r="B59" s="343"/>
      <c r="C59" s="349"/>
      <c r="D59" s="343"/>
      <c r="E59" s="343"/>
      <c r="F59" s="345" t="s">
        <v>364</v>
      </c>
      <c r="G59" s="346" t="s">
        <v>62</v>
      </c>
      <c r="H59" s="347">
        <v>176.99610999999999</v>
      </c>
      <c r="I59" s="347">
        <v>316.96523150999997</v>
      </c>
      <c r="J59" s="348">
        <f t="shared" si="1"/>
        <v>79.080337703467023</v>
      </c>
      <c r="K59" s="60"/>
    </row>
    <row r="60" spans="1:11" s="191" customFormat="1">
      <c r="A60" s="338"/>
      <c r="B60" s="343"/>
      <c r="C60" s="349"/>
      <c r="D60" s="343"/>
      <c r="E60" s="343"/>
      <c r="F60" s="345" t="s">
        <v>470</v>
      </c>
      <c r="G60" s="346" t="s">
        <v>63</v>
      </c>
      <c r="H60" s="347">
        <v>11980.166950000001</v>
      </c>
      <c r="I60" s="347">
        <v>15129.020702100001</v>
      </c>
      <c r="J60" s="348">
        <f t="shared" si="1"/>
        <v>26.283888740799227</v>
      </c>
      <c r="K60" s="60"/>
    </row>
    <row r="61" spans="1:11" s="191" customFormat="1" ht="27">
      <c r="A61" s="338"/>
      <c r="B61" s="343"/>
      <c r="C61" s="349"/>
      <c r="D61" s="343"/>
      <c r="E61" s="343"/>
      <c r="F61" s="345" t="s">
        <v>365</v>
      </c>
      <c r="G61" s="346" t="s">
        <v>64</v>
      </c>
      <c r="H61" s="347">
        <v>267.71076099999999</v>
      </c>
      <c r="I61" s="347">
        <v>161.97378418000002</v>
      </c>
      <c r="J61" s="348">
        <f t="shared" si="1"/>
        <v>-39.496722666295803</v>
      </c>
      <c r="K61" s="60"/>
    </row>
    <row r="62" spans="1:11" s="191" customFormat="1">
      <c r="A62" s="338"/>
      <c r="B62" s="343"/>
      <c r="C62" s="349"/>
      <c r="D62" s="343"/>
      <c r="E62" s="343" t="s">
        <v>372</v>
      </c>
      <c r="F62" s="345"/>
      <c r="G62" s="346"/>
      <c r="H62" s="347"/>
      <c r="I62" s="347"/>
      <c r="J62" s="348"/>
      <c r="K62" s="60"/>
    </row>
    <row r="63" spans="1:11" s="191" customFormat="1">
      <c r="A63" s="338"/>
      <c r="B63" s="343"/>
      <c r="C63" s="349"/>
      <c r="D63" s="343"/>
      <c r="E63" s="343"/>
      <c r="F63" s="345" t="s">
        <v>775</v>
      </c>
      <c r="G63" s="346" t="s">
        <v>776</v>
      </c>
      <c r="H63" s="347">
        <v>0</v>
      </c>
      <c r="I63" s="347">
        <v>4646.6707399999996</v>
      </c>
      <c r="J63" s="348" t="str">
        <f>IF(AND(I63=0,H63&gt;0),"n.a.",IF(OR(I63=0,H63=0),"n.a.",IF((AND(I63&gt;0,H63&lt;0)),"n.a.",IF((I63/H63)*100-100&gt;100,"-o-",(I63/H63)*100-100))))</f>
        <v>n.a.</v>
      </c>
      <c r="K63" s="60"/>
    </row>
    <row r="64" spans="1:11" s="191" customFormat="1">
      <c r="A64" s="338"/>
      <c r="B64" s="343"/>
      <c r="C64" s="349"/>
      <c r="D64" s="343"/>
      <c r="E64" s="343"/>
      <c r="F64" s="345" t="s">
        <v>777</v>
      </c>
      <c r="G64" s="346" t="s">
        <v>778</v>
      </c>
      <c r="H64" s="347">
        <v>0</v>
      </c>
      <c r="I64" s="347">
        <v>5742.9302900000002</v>
      </c>
      <c r="J64" s="348" t="str">
        <f>IF(AND(I64=0,H64&gt;0),"n.a.",IF(OR(I64=0,H64=0),"n.a.",IF((AND(I64&gt;0,H64&lt;0)),"n.a.",IF((I64/H64)*100-100&gt;100,"-o-",(I64/H64)*100-100))))</f>
        <v>n.a.</v>
      </c>
      <c r="K64" s="60"/>
    </row>
    <row r="65" spans="1:11" s="191" customFormat="1">
      <c r="A65" s="338"/>
      <c r="B65" s="343"/>
      <c r="C65" s="349"/>
      <c r="D65" s="343"/>
      <c r="E65" s="343"/>
      <c r="F65" s="345" t="s">
        <v>779</v>
      </c>
      <c r="G65" s="346" t="s">
        <v>780</v>
      </c>
      <c r="H65" s="347">
        <v>0</v>
      </c>
      <c r="I65" s="347">
        <v>5888.28197</v>
      </c>
      <c r="J65" s="348" t="str">
        <f>IF(AND(I65=0,H65&gt;0),"n.a.",IF(OR(I65=0,H65=0),"n.a.",IF((AND(I65&gt;0,H65&lt;0)),"n.a.",IF((I65/H65)*100-100&gt;100,"-o-",(I65/H65)*100-100))))</f>
        <v>n.a.</v>
      </c>
      <c r="K65" s="60"/>
    </row>
    <row r="66" spans="1:11" s="191" customFormat="1">
      <c r="A66" s="338"/>
      <c r="B66" s="343"/>
      <c r="C66" s="349"/>
      <c r="D66" s="343"/>
      <c r="E66" s="343"/>
      <c r="F66" s="345" t="s">
        <v>375</v>
      </c>
      <c r="G66" s="346" t="s">
        <v>633</v>
      </c>
      <c r="H66" s="347">
        <v>460.515894</v>
      </c>
      <c r="I66" s="347">
        <v>5715.7508013699999</v>
      </c>
      <c r="J66" s="348" t="str">
        <f>IF(AND(I66=0,H66&gt;0),"n.a.",IF(OR(I66=0,H66=0),"n.a.",IF((AND(I66&gt;0,H66&lt;0)),"n.a.",IF((I66/H66)*100-100&gt;100,"-o-",(I66/H66)*100-100))))</f>
        <v>-o-</v>
      </c>
      <c r="K66" s="60"/>
    </row>
    <row r="67" spans="1:11" s="191" customFormat="1">
      <c r="A67" s="338"/>
      <c r="B67" s="343"/>
      <c r="C67" s="349"/>
      <c r="D67" s="343"/>
      <c r="E67" s="343"/>
      <c r="F67" s="345" t="s">
        <v>634</v>
      </c>
      <c r="G67" s="346" t="s">
        <v>635</v>
      </c>
      <c r="H67" s="347">
        <v>1254.229846</v>
      </c>
      <c r="I67" s="347">
        <v>1818.9867422899999</v>
      </c>
      <c r="J67" s="348">
        <f>IF(AND(I67=0,H67&gt;0),"n.a.",IF(OR(I67=0,H67=0),"n.a.",IF((AND(I67&gt;0,H67&lt;0)),"n.a.",IF((I67/H67)*100-100&gt;100,"-o-",(I67/H67)*100-100))))</f>
        <v>45.028181883179315</v>
      </c>
      <c r="K67" s="60"/>
    </row>
    <row r="68" spans="1:11" s="191" customFormat="1">
      <c r="A68" s="338"/>
      <c r="B68" s="343"/>
      <c r="C68" s="344">
        <v>7</v>
      </c>
      <c r="D68" s="343" t="s">
        <v>314</v>
      </c>
      <c r="E68" s="343"/>
      <c r="F68" s="345"/>
      <c r="G68" s="346"/>
      <c r="H68" s="347"/>
      <c r="I68" s="347"/>
      <c r="J68" s="348"/>
      <c r="K68" s="60"/>
    </row>
    <row r="69" spans="1:11" s="191" customFormat="1">
      <c r="A69" s="338"/>
      <c r="B69" s="343"/>
      <c r="C69" s="349"/>
      <c r="D69" s="343"/>
      <c r="E69" s="343" t="s">
        <v>361</v>
      </c>
      <c r="F69" s="345"/>
      <c r="G69" s="346"/>
      <c r="H69" s="347"/>
      <c r="I69" s="347"/>
      <c r="J69" s="348"/>
      <c r="K69" s="60"/>
    </row>
    <row r="70" spans="1:11" s="191" customFormat="1">
      <c r="A70" s="338"/>
      <c r="B70" s="343"/>
      <c r="C70" s="349"/>
      <c r="D70" s="343"/>
      <c r="E70" s="343"/>
      <c r="F70" s="345">
        <v>0</v>
      </c>
      <c r="G70" s="346" t="s">
        <v>361</v>
      </c>
      <c r="H70" s="347">
        <v>93670.187409999999</v>
      </c>
      <c r="I70" s="347">
        <v>106628.96053489005</v>
      </c>
      <c r="J70" s="348">
        <f>IF(AND(I70=0,H70&gt;0),"n.a.",IF(OR(I70=0,H70=0),"n.a.",IF((AND(I70&gt;0,H70&lt;0)),"n.a.",IF((I70/H70)*100-100&gt;100,"-o-",(I70/H70)*100-100))))</f>
        <v>13.83446909118345</v>
      </c>
      <c r="K70" s="60"/>
    </row>
    <row r="71" spans="1:11" s="191" customFormat="1">
      <c r="A71" s="338"/>
      <c r="B71" s="343"/>
      <c r="C71" s="344">
        <v>8</v>
      </c>
      <c r="D71" s="343" t="s">
        <v>422</v>
      </c>
      <c r="E71" s="343"/>
      <c r="F71" s="345"/>
      <c r="G71" s="346"/>
      <c r="H71" s="347"/>
      <c r="I71" s="347"/>
      <c r="J71" s="348"/>
      <c r="K71" s="60"/>
    </row>
    <row r="72" spans="1:11" s="191" customFormat="1">
      <c r="A72" s="338"/>
      <c r="B72" s="343"/>
      <c r="C72" s="349"/>
      <c r="D72" s="343"/>
      <c r="E72" s="343" t="s">
        <v>361</v>
      </c>
      <c r="F72" s="345"/>
      <c r="G72" s="346"/>
      <c r="H72" s="347"/>
      <c r="I72" s="347"/>
      <c r="J72" s="348"/>
      <c r="K72" s="60"/>
    </row>
    <row r="73" spans="1:11" s="191" customFormat="1">
      <c r="A73" s="338"/>
      <c r="B73" s="343"/>
      <c r="C73" s="349"/>
      <c r="D73" s="343"/>
      <c r="E73" s="343"/>
      <c r="F73" s="345">
        <v>0</v>
      </c>
      <c r="G73" s="346" t="s">
        <v>361</v>
      </c>
      <c r="H73" s="347">
        <v>45507.706929</v>
      </c>
      <c r="I73" s="347">
        <v>32569.740081469979</v>
      </c>
      <c r="J73" s="348">
        <f>IF(AND(I73=0,H73&gt;0),"n.a.",IF(OR(I73=0,H73=0),"n.a.",IF((AND(I73&gt;0,H73&lt;0)),"n.a.",IF((I73/H73)*100-100&gt;100,"-o-",(I73/H73)*100-100))))</f>
        <v>-28.430276365529721</v>
      </c>
      <c r="K73" s="60"/>
    </row>
    <row r="74" spans="1:11" s="191" customFormat="1">
      <c r="A74" s="338"/>
      <c r="B74" s="343"/>
      <c r="C74" s="349"/>
      <c r="D74" s="343"/>
      <c r="E74" s="343" t="s">
        <v>362</v>
      </c>
      <c r="F74" s="345"/>
      <c r="G74" s="346"/>
      <c r="H74" s="347"/>
      <c r="I74" s="347"/>
      <c r="J74" s="348"/>
      <c r="K74" s="60"/>
    </row>
    <row r="75" spans="1:11" s="191" customFormat="1">
      <c r="A75" s="338"/>
      <c r="B75" s="343"/>
      <c r="C75" s="349"/>
      <c r="D75" s="343"/>
      <c r="E75" s="343"/>
      <c r="F75" s="345" t="s">
        <v>374</v>
      </c>
      <c r="G75" s="346" t="s">
        <v>72</v>
      </c>
      <c r="H75" s="347">
        <v>36.796259999999997</v>
      </c>
      <c r="I75" s="347">
        <v>54.839458410000013</v>
      </c>
      <c r="J75" s="348">
        <f>IF(AND(I75=0,H75&gt;0),"n.a.",IF(OR(I75=0,H75=0),"n.a.",IF((AND(I75&gt;0,H75&lt;0)),"n.a.",IF((I75/H75)*100-100&gt;100,"-o-",(I75/H75)*100-100))))</f>
        <v>49.035413952396311</v>
      </c>
      <c r="K75" s="60"/>
    </row>
    <row r="76" spans="1:11" s="191" customFormat="1" ht="27">
      <c r="A76" s="338"/>
      <c r="B76" s="343"/>
      <c r="C76" s="349"/>
      <c r="D76" s="343"/>
      <c r="E76" s="343"/>
      <c r="F76" s="345" t="s">
        <v>471</v>
      </c>
      <c r="G76" s="346" t="s">
        <v>74</v>
      </c>
      <c r="H76" s="347">
        <v>215.366072</v>
      </c>
      <c r="I76" s="347">
        <v>314.50938592</v>
      </c>
      <c r="J76" s="348">
        <f>IF(AND(I76=0,H76&gt;0),"n.a.",IF(OR(I76=0,H76=0),"n.a.",IF((AND(I76&gt;0,H76&lt;0)),"n.a.",IF((I76/H76)*100-100&gt;100,"-o-",(I76/H76)*100-100))))</f>
        <v>46.034787652160901</v>
      </c>
      <c r="K76" s="60"/>
    </row>
    <row r="77" spans="1:11" s="191" customFormat="1">
      <c r="A77" s="338"/>
      <c r="B77" s="343"/>
      <c r="C77" s="349"/>
      <c r="D77" s="343"/>
      <c r="E77" s="343"/>
      <c r="F77" s="345" t="s">
        <v>365</v>
      </c>
      <c r="G77" s="346" t="s">
        <v>75</v>
      </c>
      <c r="H77" s="347">
        <v>201.13914600000001</v>
      </c>
      <c r="I77" s="347">
        <v>264.90346997999995</v>
      </c>
      <c r="J77" s="348">
        <f>IF(AND(I77=0,H77&gt;0),"n.a.",IF(OR(I77=0,H77=0),"n.a.",IF((AND(I77&gt;0,H77&lt;0)),"n.a.",IF((I77/H77)*100-100&gt;100,"-o-",(I77/H77)*100-100))))</f>
        <v>31.701598245823277</v>
      </c>
      <c r="K77" s="60"/>
    </row>
    <row r="78" spans="1:11" s="191" customFormat="1">
      <c r="A78" s="338"/>
      <c r="B78" s="343"/>
      <c r="C78" s="349"/>
      <c r="D78" s="343"/>
      <c r="E78" s="343"/>
      <c r="F78" s="345" t="s">
        <v>628</v>
      </c>
      <c r="G78" s="346" t="s">
        <v>76</v>
      </c>
      <c r="H78" s="347">
        <v>1875.157743</v>
      </c>
      <c r="I78" s="347">
        <v>2030.9063298399999</v>
      </c>
      <c r="J78" s="348">
        <f>IF(AND(I78=0,H78&gt;0),"n.a.",IF(OR(I78=0,H78=0),"n.a.",IF((AND(I78&gt;0,H78&lt;0)),"n.a.",IF((I78/H78)*100-100&gt;100,"-o-",(I78/H78)*100-100))))</f>
        <v>8.3058925267174004</v>
      </c>
      <c r="K78" s="60"/>
    </row>
    <row r="79" spans="1:11" s="191" customFormat="1">
      <c r="A79" s="338"/>
      <c r="B79" s="343"/>
      <c r="C79" s="349"/>
      <c r="D79" s="343"/>
      <c r="E79" s="343" t="s">
        <v>372</v>
      </c>
      <c r="F79" s="345"/>
      <c r="G79" s="346"/>
      <c r="H79" s="347"/>
      <c r="I79" s="347"/>
      <c r="J79" s="348"/>
      <c r="K79" s="60"/>
    </row>
    <row r="80" spans="1:11" s="191" customFormat="1" ht="27">
      <c r="A80" s="338"/>
      <c r="B80" s="343"/>
      <c r="C80" s="349"/>
      <c r="D80" s="343"/>
      <c r="E80" s="343"/>
      <c r="F80" s="345" t="s">
        <v>781</v>
      </c>
      <c r="G80" s="346" t="s">
        <v>78</v>
      </c>
      <c r="H80" s="347">
        <v>18.29796</v>
      </c>
      <c r="I80" s="347">
        <v>20.13051484</v>
      </c>
      <c r="J80" s="348">
        <f t="shared" ref="J80:J87" si="2">IF(AND(I80=0,H80&gt;0),"n.a.",IF(OR(I80=0,H80=0),"n.a.",IF((AND(I80&gt;0,H80&lt;0)),"n.a.",IF((I80/H80)*100-100&gt;100,"-o-",(I80/H80)*100-100))))</f>
        <v>10.015077309164511</v>
      </c>
      <c r="K80" s="60"/>
    </row>
    <row r="81" spans="1:11" s="191" customFormat="1">
      <c r="A81" s="338"/>
      <c r="B81" s="343"/>
      <c r="C81" s="349"/>
      <c r="D81" s="343"/>
      <c r="E81" s="343"/>
      <c r="F81" s="345" t="s">
        <v>636</v>
      </c>
      <c r="G81" s="346" t="s">
        <v>79</v>
      </c>
      <c r="H81" s="347">
        <v>326.185992</v>
      </c>
      <c r="I81" s="347">
        <v>401.11995528000006</v>
      </c>
      <c r="J81" s="348">
        <f t="shared" si="2"/>
        <v>22.972771706272425</v>
      </c>
      <c r="K81" s="60"/>
    </row>
    <row r="82" spans="1:11" s="191" customFormat="1">
      <c r="A82" s="338"/>
      <c r="B82" s="343"/>
      <c r="C82" s="349"/>
      <c r="D82" s="343"/>
      <c r="E82" s="343"/>
      <c r="F82" s="345" t="s">
        <v>472</v>
      </c>
      <c r="G82" s="346" t="s">
        <v>80</v>
      </c>
      <c r="H82" s="347">
        <v>5.4247240000000003</v>
      </c>
      <c r="I82" s="347">
        <v>6.2938485100000001</v>
      </c>
      <c r="J82" s="348">
        <f t="shared" si="2"/>
        <v>16.021543400180363</v>
      </c>
      <c r="K82" s="60"/>
    </row>
    <row r="83" spans="1:11" s="191" customFormat="1" ht="27">
      <c r="A83" s="338"/>
      <c r="B83" s="343"/>
      <c r="C83" s="349"/>
      <c r="D83" s="343"/>
      <c r="E83" s="343"/>
      <c r="F83" s="345" t="s">
        <v>473</v>
      </c>
      <c r="G83" s="346" t="s">
        <v>81</v>
      </c>
      <c r="H83" s="347">
        <v>24.242988</v>
      </c>
      <c r="I83" s="347">
        <v>46.171639199999994</v>
      </c>
      <c r="J83" s="348">
        <f t="shared" si="2"/>
        <v>90.453582701934238</v>
      </c>
      <c r="K83" s="60"/>
    </row>
    <row r="84" spans="1:11" s="191" customFormat="1">
      <c r="A84" s="338"/>
      <c r="B84" s="343"/>
      <c r="C84" s="349"/>
      <c r="D84" s="343"/>
      <c r="E84" s="343"/>
      <c r="F84" s="345" t="s">
        <v>637</v>
      </c>
      <c r="G84" s="346" t="s">
        <v>83</v>
      </c>
      <c r="H84" s="347">
        <v>54.506807999999999</v>
      </c>
      <c r="I84" s="347">
        <v>74.818477910000027</v>
      </c>
      <c r="J84" s="348">
        <f t="shared" si="2"/>
        <v>37.264464119784861</v>
      </c>
      <c r="K84" s="60"/>
    </row>
    <row r="85" spans="1:11" s="191" customFormat="1">
      <c r="A85" s="338"/>
      <c r="B85" s="343"/>
      <c r="C85" s="349"/>
      <c r="D85" s="343"/>
      <c r="E85" s="343"/>
      <c r="F85" s="345" t="s">
        <v>423</v>
      </c>
      <c r="G85" s="346" t="s">
        <v>424</v>
      </c>
      <c r="H85" s="347">
        <v>0</v>
      </c>
      <c r="I85" s="347">
        <v>8120</v>
      </c>
      <c r="J85" s="348" t="str">
        <f t="shared" si="2"/>
        <v>n.a.</v>
      </c>
      <c r="K85" s="60"/>
    </row>
    <row r="86" spans="1:11" s="191" customFormat="1">
      <c r="A86" s="338"/>
      <c r="B86" s="343"/>
      <c r="C86" s="349"/>
      <c r="D86" s="343"/>
      <c r="E86" s="343"/>
      <c r="F86" s="345" t="s">
        <v>782</v>
      </c>
      <c r="G86" s="346" t="s">
        <v>85</v>
      </c>
      <c r="H86" s="347">
        <v>574.64074600000004</v>
      </c>
      <c r="I86" s="347">
        <v>543.77916425000001</v>
      </c>
      <c r="J86" s="348">
        <f t="shared" si="2"/>
        <v>-5.3705870954720041</v>
      </c>
      <c r="K86" s="60"/>
    </row>
    <row r="87" spans="1:11" s="191" customFormat="1">
      <c r="A87" s="338"/>
      <c r="B87" s="343"/>
      <c r="C87" s="349"/>
      <c r="D87" s="343"/>
      <c r="E87" s="343"/>
      <c r="F87" s="345" t="s">
        <v>783</v>
      </c>
      <c r="G87" s="346" t="s">
        <v>784</v>
      </c>
      <c r="H87" s="347">
        <v>2147.1350550000002</v>
      </c>
      <c r="I87" s="347">
        <v>4047.1350550000002</v>
      </c>
      <c r="J87" s="348">
        <f t="shared" si="2"/>
        <v>88.490008841106629</v>
      </c>
      <c r="K87" s="60"/>
    </row>
    <row r="88" spans="1:11" s="191" customFormat="1">
      <c r="A88" s="338"/>
      <c r="B88" s="343"/>
      <c r="C88" s="344">
        <v>9</v>
      </c>
      <c r="D88" s="343" t="s">
        <v>315</v>
      </c>
      <c r="E88" s="343"/>
      <c r="F88" s="345"/>
      <c r="G88" s="346"/>
      <c r="H88" s="347"/>
      <c r="I88" s="347"/>
      <c r="J88" s="348"/>
      <c r="K88" s="60"/>
    </row>
    <row r="89" spans="1:11" s="191" customFormat="1">
      <c r="A89" s="338"/>
      <c r="B89" s="343"/>
      <c r="C89" s="349"/>
      <c r="D89" s="343"/>
      <c r="E89" s="343" t="s">
        <v>362</v>
      </c>
      <c r="F89" s="345"/>
      <c r="G89" s="346"/>
      <c r="H89" s="347"/>
      <c r="I89" s="347"/>
      <c r="J89" s="348"/>
      <c r="K89" s="60"/>
    </row>
    <row r="90" spans="1:11" s="191" customFormat="1">
      <c r="A90" s="338"/>
      <c r="B90" s="343"/>
      <c r="C90" s="349"/>
      <c r="D90" s="343"/>
      <c r="E90" s="343"/>
      <c r="F90" s="345" t="s">
        <v>363</v>
      </c>
      <c r="G90" s="346" t="s">
        <v>89</v>
      </c>
      <c r="H90" s="347">
        <v>136.464147</v>
      </c>
      <c r="I90" s="347">
        <v>161.47383086000005</v>
      </c>
      <c r="J90" s="348">
        <f>IF(AND(I90=0,H90&gt;0),"n.a.",IF(OR(I90=0,H90=0),"n.a.",IF((AND(I90&gt;0,H90&lt;0)),"n.a.",IF((I90/H90)*100-100&gt;100,"-o-",(I90/H90)*100-100))))</f>
        <v>18.326926456368113</v>
      </c>
      <c r="K90" s="60"/>
    </row>
    <row r="91" spans="1:11" s="191" customFormat="1">
      <c r="A91" s="338"/>
      <c r="B91" s="343"/>
      <c r="C91" s="349"/>
      <c r="D91" s="343"/>
      <c r="E91" s="343"/>
      <c r="F91" s="345" t="s">
        <v>374</v>
      </c>
      <c r="G91" s="346" t="s">
        <v>90</v>
      </c>
      <c r="H91" s="347">
        <v>2331.6208459999998</v>
      </c>
      <c r="I91" s="347">
        <v>2982.9744385099993</v>
      </c>
      <c r="J91" s="348">
        <f>IF(AND(I91=0,H91&gt;0),"n.a.",IF(OR(I91=0,H91=0),"n.a.",IF((AND(I91&gt;0,H91&lt;0)),"n.a.",IF((I91/H91)*100-100&gt;100,"-o-",(I91/H91)*100-100))))</f>
        <v>27.935656589596292</v>
      </c>
      <c r="K91" s="60"/>
    </row>
    <row r="92" spans="1:11" s="191" customFormat="1">
      <c r="A92" s="338"/>
      <c r="B92" s="343"/>
      <c r="C92" s="349"/>
      <c r="D92" s="343"/>
      <c r="E92" s="343"/>
      <c r="F92" s="345" t="s">
        <v>364</v>
      </c>
      <c r="G92" s="346" t="s">
        <v>91</v>
      </c>
      <c r="H92" s="347">
        <v>136.33026699999999</v>
      </c>
      <c r="I92" s="347">
        <v>98.894210210000011</v>
      </c>
      <c r="J92" s="348">
        <f>IF(AND(I92=0,H92&gt;0),"n.a.",IF(OR(I92=0,H92=0),"n.a.",IF((AND(I92&gt;0,H92&lt;0)),"n.a.",IF((I92/H92)*100-100&gt;100,"-o-",(I92/H92)*100-100))))</f>
        <v>-27.459827970556233</v>
      </c>
      <c r="K92" s="60"/>
    </row>
    <row r="93" spans="1:11" s="191" customFormat="1">
      <c r="A93" s="338"/>
      <c r="B93" s="343"/>
      <c r="C93" s="349"/>
      <c r="D93" s="343"/>
      <c r="E93" s="343" t="s">
        <v>372</v>
      </c>
      <c r="F93" s="345"/>
      <c r="G93" s="346"/>
      <c r="H93" s="347"/>
      <c r="I93" s="347"/>
      <c r="J93" s="348"/>
      <c r="K93" s="60"/>
    </row>
    <row r="94" spans="1:11" s="191" customFormat="1" ht="27">
      <c r="A94" s="338"/>
      <c r="B94" s="343"/>
      <c r="C94" s="349"/>
      <c r="D94" s="343"/>
      <c r="E94" s="343"/>
      <c r="F94" s="345" t="s">
        <v>785</v>
      </c>
      <c r="G94" s="346" t="s">
        <v>92</v>
      </c>
      <c r="H94" s="347">
        <v>22.427547000000001</v>
      </c>
      <c r="I94" s="347">
        <v>47.301949039999997</v>
      </c>
      <c r="J94" s="348" t="str">
        <f t="shared" ref="J94:J103" si="3">IF(AND(I94=0,H94&gt;0),"n.a.",IF(OR(I94=0,H94=0),"n.a.",IF((AND(I94&gt;0,H94&lt;0)),"n.a.",IF((I94/H94)*100-100&gt;100,"-o-",(I94/H94)*100-100))))</f>
        <v>-o-</v>
      </c>
      <c r="K94" s="60"/>
    </row>
    <row r="95" spans="1:11" s="191" customFormat="1">
      <c r="A95" s="338"/>
      <c r="B95" s="343"/>
      <c r="C95" s="349"/>
      <c r="D95" s="343"/>
      <c r="E95" s="343"/>
      <c r="F95" s="345" t="s">
        <v>425</v>
      </c>
      <c r="G95" s="346" t="s">
        <v>93</v>
      </c>
      <c r="H95" s="347">
        <v>569.14067399999999</v>
      </c>
      <c r="I95" s="347">
        <v>1266.5345917100001</v>
      </c>
      <c r="J95" s="348" t="str">
        <f t="shared" si="3"/>
        <v>-o-</v>
      </c>
      <c r="K95" s="60"/>
    </row>
    <row r="96" spans="1:11" s="191" customFormat="1">
      <c r="A96" s="338"/>
      <c r="B96" s="343"/>
      <c r="C96" s="349"/>
      <c r="D96" s="343"/>
      <c r="E96" s="343"/>
      <c r="F96" s="345" t="s">
        <v>786</v>
      </c>
      <c r="G96" s="350" t="s">
        <v>94</v>
      </c>
      <c r="H96" s="347">
        <v>154.526612</v>
      </c>
      <c r="I96" s="347">
        <v>96.452173269999989</v>
      </c>
      <c r="J96" s="348">
        <f t="shared" si="3"/>
        <v>-37.582160107153598</v>
      </c>
      <c r="K96" s="60"/>
    </row>
    <row r="97" spans="1:11" s="191" customFormat="1" ht="27">
      <c r="A97" s="338"/>
      <c r="B97" s="343"/>
      <c r="C97" s="349"/>
      <c r="D97" s="343"/>
      <c r="E97" s="343"/>
      <c r="F97" s="345" t="s">
        <v>787</v>
      </c>
      <c r="G97" s="346" t="s">
        <v>95</v>
      </c>
      <c r="H97" s="347">
        <v>71.076832999999993</v>
      </c>
      <c r="I97" s="347">
        <v>76.214014000000006</v>
      </c>
      <c r="J97" s="348">
        <f t="shared" si="3"/>
        <v>7.2276447657706058</v>
      </c>
      <c r="K97" s="60"/>
    </row>
    <row r="98" spans="1:11" s="191" customFormat="1">
      <c r="A98" s="338"/>
      <c r="B98" s="343"/>
      <c r="C98" s="349"/>
      <c r="D98" s="343"/>
      <c r="E98" s="343"/>
      <c r="F98" s="345" t="s">
        <v>474</v>
      </c>
      <c r="G98" s="346" t="s">
        <v>475</v>
      </c>
      <c r="H98" s="347">
        <v>614.31043799999998</v>
      </c>
      <c r="I98" s="347">
        <v>2761.0690428900007</v>
      </c>
      <c r="J98" s="348" t="str">
        <f t="shared" si="3"/>
        <v>-o-</v>
      </c>
      <c r="K98" s="60"/>
    </row>
    <row r="99" spans="1:11" s="191" customFormat="1">
      <c r="A99" s="338"/>
      <c r="B99" s="343"/>
      <c r="C99" s="349"/>
      <c r="D99" s="343"/>
      <c r="E99" s="343"/>
      <c r="F99" s="345" t="s">
        <v>476</v>
      </c>
      <c r="G99" s="346" t="s">
        <v>477</v>
      </c>
      <c r="H99" s="347">
        <v>3000</v>
      </c>
      <c r="I99" s="347">
        <v>0</v>
      </c>
      <c r="J99" s="348" t="str">
        <f t="shared" si="3"/>
        <v>n.a.</v>
      </c>
      <c r="K99" s="60"/>
    </row>
    <row r="100" spans="1:11" s="191" customFormat="1">
      <c r="A100" s="338"/>
      <c r="B100" s="343"/>
      <c r="C100" s="349"/>
      <c r="D100" s="343"/>
      <c r="E100" s="343"/>
      <c r="F100" s="345" t="s">
        <v>788</v>
      </c>
      <c r="G100" s="346" t="s">
        <v>96</v>
      </c>
      <c r="H100" s="347">
        <v>62.440340999999997</v>
      </c>
      <c r="I100" s="347">
        <v>113.49575796999999</v>
      </c>
      <c r="J100" s="348">
        <f t="shared" si="3"/>
        <v>81.76671708118954</v>
      </c>
      <c r="K100" s="60"/>
    </row>
    <row r="101" spans="1:11" s="191" customFormat="1">
      <c r="A101" s="338"/>
      <c r="B101" s="343"/>
      <c r="C101" s="349"/>
      <c r="D101" s="343"/>
      <c r="E101" s="343"/>
      <c r="F101" s="345" t="s">
        <v>478</v>
      </c>
      <c r="G101" s="346" t="s">
        <v>479</v>
      </c>
      <c r="H101" s="347">
        <v>308.26969800000001</v>
      </c>
      <c r="I101" s="347">
        <v>1053.72588236</v>
      </c>
      <c r="J101" s="348" t="str">
        <f t="shared" si="3"/>
        <v>-o-</v>
      </c>
      <c r="K101" s="60"/>
    </row>
    <row r="102" spans="1:11" s="191" customFormat="1">
      <c r="A102" s="338"/>
      <c r="B102" s="343"/>
      <c r="C102" s="349"/>
      <c r="D102" s="343"/>
      <c r="E102" s="343"/>
      <c r="F102" s="345" t="s">
        <v>789</v>
      </c>
      <c r="G102" s="346" t="s">
        <v>97</v>
      </c>
      <c r="H102" s="347">
        <v>262.87674399999997</v>
      </c>
      <c r="I102" s="347">
        <v>276.5493237199999</v>
      </c>
      <c r="J102" s="348">
        <f t="shared" si="3"/>
        <v>5.2011370469499951</v>
      </c>
      <c r="K102" s="60"/>
    </row>
    <row r="103" spans="1:11" s="191" customFormat="1" ht="27">
      <c r="A103" s="338"/>
      <c r="B103" s="343"/>
      <c r="C103" s="349"/>
      <c r="D103" s="343"/>
      <c r="E103" s="343"/>
      <c r="F103" s="345" t="s">
        <v>426</v>
      </c>
      <c r="G103" s="346" t="s">
        <v>427</v>
      </c>
      <c r="H103" s="347">
        <v>0</v>
      </c>
      <c r="I103" s="347">
        <v>2008.1294703200001</v>
      </c>
      <c r="J103" s="348" t="str">
        <f t="shared" si="3"/>
        <v>n.a.</v>
      </c>
      <c r="K103" s="60"/>
    </row>
    <row r="104" spans="1:11" s="191" customFormat="1">
      <c r="A104" s="338"/>
      <c r="B104" s="343"/>
      <c r="C104" s="344">
        <v>10</v>
      </c>
      <c r="D104" s="343" t="s">
        <v>480</v>
      </c>
      <c r="E104" s="343"/>
      <c r="F104" s="345"/>
      <c r="G104" s="346"/>
      <c r="H104" s="347"/>
      <c r="I104" s="347"/>
      <c r="J104" s="348"/>
      <c r="K104" s="60"/>
    </row>
    <row r="105" spans="1:11" s="191" customFormat="1">
      <c r="A105" s="338"/>
      <c r="B105" s="343"/>
      <c r="C105" s="349"/>
      <c r="D105" s="343"/>
      <c r="E105" s="343" t="s">
        <v>361</v>
      </c>
      <c r="F105" s="345"/>
      <c r="G105" s="346"/>
      <c r="H105" s="347"/>
      <c r="I105" s="347"/>
      <c r="J105" s="348"/>
      <c r="K105" s="60"/>
    </row>
    <row r="106" spans="1:11" s="191" customFormat="1">
      <c r="A106" s="338"/>
      <c r="B106" s="343"/>
      <c r="C106" s="349"/>
      <c r="D106" s="343"/>
      <c r="E106" s="343"/>
      <c r="F106" s="345">
        <v>0</v>
      </c>
      <c r="G106" s="346" t="s">
        <v>361</v>
      </c>
      <c r="H106" s="347">
        <v>5897.1420319999997</v>
      </c>
      <c r="I106" s="347">
        <v>8484.2265120099964</v>
      </c>
      <c r="J106" s="348">
        <f>IF(AND(I106=0,H106&gt;0),"n.a.",IF(OR(I106=0,H106=0),"n.a.",IF((AND(I106&gt;0,H106&lt;0)),"n.a.",IF((I106/H106)*100-100&gt;100,"-o-",(I106/H106)*100-100))))</f>
        <v>43.870140247115501</v>
      </c>
      <c r="K106" s="60"/>
    </row>
    <row r="107" spans="1:11" s="191" customFormat="1">
      <c r="A107" s="338"/>
      <c r="B107" s="343"/>
      <c r="C107" s="349"/>
      <c r="D107" s="343"/>
      <c r="E107" s="343" t="s">
        <v>362</v>
      </c>
      <c r="F107" s="345"/>
      <c r="G107" s="346"/>
      <c r="H107" s="347"/>
      <c r="I107" s="347"/>
      <c r="J107" s="348"/>
      <c r="K107" s="60"/>
    </row>
    <row r="108" spans="1:11" s="191" customFormat="1">
      <c r="A108" s="338"/>
      <c r="B108" s="343"/>
      <c r="C108" s="349"/>
      <c r="D108" s="343"/>
      <c r="E108" s="343"/>
      <c r="F108" s="345" t="s">
        <v>373</v>
      </c>
      <c r="G108" s="346" t="s">
        <v>790</v>
      </c>
      <c r="H108" s="347">
        <v>62.488126999999999</v>
      </c>
      <c r="I108" s="347">
        <v>67.630933339999999</v>
      </c>
      <c r="J108" s="348">
        <f>IF(AND(I108=0,H108&gt;0),"n.a.",IF(OR(I108=0,H108=0),"n.a.",IF((AND(I108&gt;0,H108&lt;0)),"n.a.",IF((I108/H108)*100-100&gt;100,"-o-",(I108/H108)*100-100))))</f>
        <v>8.2300535908205461</v>
      </c>
      <c r="K108" s="60"/>
    </row>
    <row r="109" spans="1:11" s="191" customFormat="1">
      <c r="A109" s="338"/>
      <c r="B109" s="343"/>
      <c r="C109" s="349"/>
      <c r="D109" s="343"/>
      <c r="E109" s="343"/>
      <c r="F109" s="345" t="s">
        <v>470</v>
      </c>
      <c r="G109" s="346" t="s">
        <v>101</v>
      </c>
      <c r="H109" s="347">
        <v>806.63537499999995</v>
      </c>
      <c r="I109" s="347">
        <v>362.02229997000001</v>
      </c>
      <c r="J109" s="348">
        <f>IF(AND(I109=0,H109&gt;0),"n.a.",IF(OR(I109=0,H109=0),"n.a.",IF((AND(I109&gt;0,H109&lt;0)),"n.a.",IF((I109/H109)*100-100&gt;100,"-o-",(I109/H109)*100-100))))</f>
        <v>-55.119461507623562</v>
      </c>
      <c r="K109" s="60"/>
    </row>
    <row r="110" spans="1:11" s="191" customFormat="1">
      <c r="A110" s="338"/>
      <c r="B110" s="343"/>
      <c r="C110" s="349"/>
      <c r="D110" s="343"/>
      <c r="E110" s="343" t="s">
        <v>372</v>
      </c>
      <c r="F110" s="345"/>
      <c r="G110" s="346"/>
      <c r="H110" s="347"/>
      <c r="I110" s="347"/>
      <c r="J110" s="348"/>
      <c r="K110" s="60"/>
    </row>
    <row r="111" spans="1:11" s="191" customFormat="1">
      <c r="A111" s="338"/>
      <c r="B111" s="343"/>
      <c r="C111" s="349"/>
      <c r="D111" s="343"/>
      <c r="E111" s="343"/>
      <c r="F111" s="345" t="s">
        <v>791</v>
      </c>
      <c r="G111" s="346" t="s">
        <v>102</v>
      </c>
      <c r="H111" s="347">
        <v>170.762586</v>
      </c>
      <c r="I111" s="347">
        <v>198.04568936000001</v>
      </c>
      <c r="J111" s="348">
        <f>IF(AND(I111=0,H111&gt;0),"n.a.",IF(OR(I111=0,H111=0),"n.a.",IF((AND(I111&gt;0,H111&lt;0)),"n.a.",IF((I111/H111)*100-100&gt;100,"-o-",(I111/H111)*100-100))))</f>
        <v>15.977213743998945</v>
      </c>
      <c r="K111" s="60"/>
    </row>
    <row r="112" spans="1:11" s="191" customFormat="1">
      <c r="A112" s="338"/>
      <c r="B112" s="343"/>
      <c r="C112" s="349"/>
      <c r="D112" s="343"/>
      <c r="E112" s="343"/>
      <c r="F112" s="345" t="s">
        <v>638</v>
      </c>
      <c r="G112" s="346" t="s">
        <v>103</v>
      </c>
      <c r="H112" s="347">
        <v>909.69407100000001</v>
      </c>
      <c r="I112" s="347">
        <v>324.17117330000002</v>
      </c>
      <c r="J112" s="348">
        <f>IF(AND(I112=0,H112&gt;0),"n.a.",IF(OR(I112=0,H112=0),"n.a.",IF((AND(I112&gt;0,H112&lt;0)),"n.a.",IF((I112/H112)*100-100&gt;100,"-o-",(I112/H112)*100-100))))</f>
        <v>-64.364814102432462</v>
      </c>
      <c r="K112" s="60"/>
    </row>
    <row r="113" spans="1:11">
      <c r="A113" s="338"/>
      <c r="B113" s="343"/>
      <c r="C113" s="349"/>
      <c r="D113" s="343"/>
      <c r="E113" s="343"/>
      <c r="F113" s="345" t="s">
        <v>639</v>
      </c>
      <c r="G113" s="346" t="s">
        <v>104</v>
      </c>
      <c r="H113" s="347">
        <v>999.13668299999995</v>
      </c>
      <c r="I113" s="347">
        <v>1151.9898332800005</v>
      </c>
      <c r="J113" s="348">
        <f>IF(AND(I113=0,H113&gt;0),"n.a.",IF(OR(I113=0,H113=0),"n.a.",IF((AND(I113&gt;0,H113&lt;0)),"n.a.",IF((I113/H113)*100-100&gt;100,"-o-",(I113/H113)*100-100))))</f>
        <v>15.298522502551393</v>
      </c>
      <c r="K113" s="187"/>
    </row>
    <row r="114" spans="1:11">
      <c r="A114" s="338"/>
      <c r="B114" s="343"/>
      <c r="C114" s="344">
        <v>11</v>
      </c>
      <c r="D114" s="343" t="s">
        <v>316</v>
      </c>
      <c r="E114" s="343"/>
      <c r="F114" s="345"/>
      <c r="G114" s="346"/>
      <c r="H114" s="347"/>
      <c r="I114" s="347"/>
      <c r="J114" s="348"/>
      <c r="K114" s="187"/>
    </row>
    <row r="115" spans="1:11">
      <c r="A115" s="338"/>
      <c r="B115" s="343"/>
      <c r="C115" s="349"/>
      <c r="D115" s="343"/>
      <c r="E115" s="343" t="s">
        <v>361</v>
      </c>
      <c r="F115" s="345"/>
      <c r="G115" s="346"/>
      <c r="H115" s="347"/>
      <c r="I115" s="347"/>
      <c r="J115" s="348"/>
      <c r="K115" s="187"/>
    </row>
    <row r="116" spans="1:11">
      <c r="A116" s="338"/>
      <c r="B116" s="343"/>
      <c r="C116" s="349"/>
      <c r="D116" s="343"/>
      <c r="E116" s="343"/>
      <c r="F116" s="345">
        <v>0</v>
      </c>
      <c r="G116" s="346" t="s">
        <v>361</v>
      </c>
      <c r="H116" s="347">
        <v>204617.68094600001</v>
      </c>
      <c r="I116" s="347">
        <v>224301.1146430001</v>
      </c>
      <c r="J116" s="348">
        <f>IF(AND(I116=0,H116&gt;0),"n.a.",IF(OR(I116=0,H116=0),"n.a.",IF((AND(I116&gt;0,H116&lt;0)),"n.a.",IF((I116/H116)*100-100&gt;100,"-o-",(I116/H116)*100-100))))</f>
        <v>9.6196152776233816</v>
      </c>
      <c r="K116" s="187"/>
    </row>
    <row r="117" spans="1:11">
      <c r="A117" s="338"/>
      <c r="B117" s="343"/>
      <c r="C117" s="349"/>
      <c r="D117" s="343"/>
      <c r="E117" s="343" t="s">
        <v>362</v>
      </c>
      <c r="F117" s="345"/>
      <c r="G117" s="346"/>
      <c r="H117" s="347"/>
      <c r="I117" s="347"/>
      <c r="J117" s="348"/>
      <c r="K117" s="187"/>
    </row>
    <row r="118" spans="1:11">
      <c r="A118" s="338"/>
      <c r="B118" s="343"/>
      <c r="C118" s="349"/>
      <c r="D118" s="343"/>
      <c r="E118" s="343"/>
      <c r="F118" s="345" t="s">
        <v>792</v>
      </c>
      <c r="G118" s="346" t="s">
        <v>111</v>
      </c>
      <c r="H118" s="347">
        <v>530.59092399999997</v>
      </c>
      <c r="I118" s="347">
        <v>449.78893613000008</v>
      </c>
      <c r="J118" s="348">
        <f>IF(AND(I118=0,H118&gt;0),"n.a.",IF(OR(I118=0,H118=0),"n.a.",IF((AND(I118&gt;0,H118&lt;0)),"n.a.",IF((I118/H118)*100-100&gt;100,"-o-",(I118/H118)*100-100))))</f>
        <v>-15.22867885881891</v>
      </c>
      <c r="K118" s="187"/>
    </row>
    <row r="119" spans="1:11">
      <c r="A119" s="338"/>
      <c r="B119" s="343"/>
      <c r="C119" s="349"/>
      <c r="D119" s="343"/>
      <c r="E119" s="343"/>
      <c r="F119" s="345" t="s">
        <v>365</v>
      </c>
      <c r="G119" s="346" t="s">
        <v>112</v>
      </c>
      <c r="H119" s="347">
        <v>7.5249889999999997</v>
      </c>
      <c r="I119" s="347">
        <v>6.7696528699999998</v>
      </c>
      <c r="J119" s="348">
        <f>IF(AND(I119=0,H119&gt;0),"n.a.",IF(OR(I119=0,H119=0),"n.a.",IF((AND(I119&gt;0,H119&lt;0)),"n.a.",IF((I119/H119)*100-100&gt;100,"-o-",(I119/H119)*100-100))))</f>
        <v>-10.037704108271782</v>
      </c>
    </row>
    <row r="120" spans="1:11">
      <c r="A120" s="338"/>
      <c r="B120" s="343"/>
      <c r="C120" s="349"/>
      <c r="D120" s="343"/>
      <c r="E120" s="343"/>
      <c r="F120" s="345" t="s">
        <v>467</v>
      </c>
      <c r="G120" s="346" t="s">
        <v>113</v>
      </c>
      <c r="H120" s="347">
        <v>193.84024400000001</v>
      </c>
      <c r="I120" s="347">
        <v>218.55285281999994</v>
      </c>
      <c r="J120" s="348">
        <f>IF(AND(I120=0,H120&gt;0),"n.a.",IF(OR(I120=0,H120=0),"n.a.",IF((AND(I120&gt;0,H120&lt;0)),"n.a.",IF((I120/H120)*100-100&gt;100,"-o-",(I120/H120)*100-100))))</f>
        <v>12.748956723352009</v>
      </c>
    </row>
    <row r="121" spans="1:11">
      <c r="A121" s="338"/>
      <c r="B121" s="343"/>
      <c r="C121" s="349"/>
      <c r="D121" s="343"/>
      <c r="E121" s="343"/>
      <c r="F121" s="345" t="s">
        <v>367</v>
      </c>
      <c r="G121" s="346" t="s">
        <v>115</v>
      </c>
      <c r="H121" s="347">
        <v>16647.635646999999</v>
      </c>
      <c r="I121" s="347">
        <v>19094.031161779989</v>
      </c>
      <c r="J121" s="348">
        <f>IF(AND(I121=0,H121&gt;0),"n.a.",IF(OR(I121=0,H121=0),"n.a.",IF((AND(I121&gt;0,H121&lt;0)),"n.a.",IF((I121/H121)*100-100&gt;100,"-o-",(I121/H121)*100-100))))</f>
        <v>14.695152913325842</v>
      </c>
    </row>
    <row r="122" spans="1:11">
      <c r="A122" s="338"/>
      <c r="B122" s="343"/>
      <c r="C122" s="349"/>
      <c r="D122" s="343"/>
      <c r="E122" s="343"/>
      <c r="F122" s="345" t="s">
        <v>368</v>
      </c>
      <c r="G122" s="346" t="s">
        <v>116</v>
      </c>
      <c r="H122" s="347">
        <v>41.817565000000002</v>
      </c>
      <c r="I122" s="347">
        <v>25.092957110000004</v>
      </c>
      <c r="J122" s="348">
        <f>IF(AND(I122=0,H122&gt;0),"n.a.",IF(OR(I122=0,H122=0),"n.a.",IF((AND(I122&gt;0,H122&lt;0)),"n.a.",IF((I122/H122)*100-100&gt;100,"-o-",(I122/H122)*100-100))))</f>
        <v>-39.99421747775127</v>
      </c>
    </row>
    <row r="123" spans="1:11">
      <c r="A123" s="338"/>
      <c r="B123" s="343"/>
      <c r="C123" s="349"/>
      <c r="D123" s="343"/>
      <c r="E123" s="343" t="s">
        <v>372</v>
      </c>
      <c r="F123" s="345"/>
      <c r="G123" s="346"/>
      <c r="H123" s="347"/>
      <c r="I123" s="347"/>
      <c r="J123" s="348"/>
    </row>
    <row r="124" spans="1:11">
      <c r="A124" s="338"/>
      <c r="B124" s="343"/>
      <c r="C124" s="349"/>
      <c r="D124" s="343"/>
      <c r="E124" s="343"/>
      <c r="F124" s="345" t="s">
        <v>640</v>
      </c>
      <c r="G124" s="346" t="s">
        <v>117</v>
      </c>
      <c r="H124" s="347">
        <v>127.87444600000001</v>
      </c>
      <c r="I124" s="347">
        <v>313.50806103000008</v>
      </c>
      <c r="J124" s="348" t="str">
        <f t="shared" ref="J124:J138" si="4">IF(AND(I124=0,H124&gt;0),"n.a.",IF(OR(I124=0,H124=0),"n.a.",IF((AND(I124&gt;0,H124&lt;0)),"n.a.",IF((I124/H124)*100-100&gt;100,"-o-",(I124/H124)*100-100))))</f>
        <v>-o-</v>
      </c>
    </row>
    <row r="125" spans="1:11">
      <c r="A125" s="338"/>
      <c r="B125" s="343"/>
      <c r="C125" s="349"/>
      <c r="D125" s="343"/>
      <c r="E125" s="343"/>
      <c r="F125" s="345" t="s">
        <v>793</v>
      </c>
      <c r="G125" s="346" t="s">
        <v>120</v>
      </c>
      <c r="H125" s="347">
        <v>345.28844500000002</v>
      </c>
      <c r="I125" s="347">
        <v>323.08916447000013</v>
      </c>
      <c r="J125" s="348">
        <f t="shared" si="4"/>
        <v>-6.4291987905937305</v>
      </c>
    </row>
    <row r="126" spans="1:11" ht="27">
      <c r="A126" s="338"/>
      <c r="B126" s="343"/>
      <c r="C126" s="349"/>
      <c r="D126" s="343"/>
      <c r="E126" s="343"/>
      <c r="F126" s="345" t="s">
        <v>481</v>
      </c>
      <c r="G126" s="346" t="s">
        <v>121</v>
      </c>
      <c r="H126" s="347">
        <v>2347.5105010000002</v>
      </c>
      <c r="I126" s="347">
        <v>2878.122975140001</v>
      </c>
      <c r="J126" s="348">
        <f t="shared" si="4"/>
        <v>22.603199172654115</v>
      </c>
    </row>
    <row r="127" spans="1:11">
      <c r="A127" s="338"/>
      <c r="B127" s="343"/>
      <c r="C127" s="349"/>
      <c r="D127" s="343"/>
      <c r="E127" s="343"/>
      <c r="F127" s="345" t="s">
        <v>794</v>
      </c>
      <c r="G127" s="346" t="s">
        <v>123</v>
      </c>
      <c r="H127" s="347">
        <v>1341.3627980000001</v>
      </c>
      <c r="I127" s="347">
        <v>1464.8060834299997</v>
      </c>
      <c r="J127" s="348">
        <f t="shared" si="4"/>
        <v>9.2028260821051617</v>
      </c>
    </row>
    <row r="128" spans="1:11" ht="27">
      <c r="A128" s="338"/>
      <c r="B128" s="343"/>
      <c r="C128" s="349"/>
      <c r="D128" s="343"/>
      <c r="E128" s="343"/>
      <c r="F128" s="345" t="s">
        <v>641</v>
      </c>
      <c r="G128" s="346" t="s">
        <v>124</v>
      </c>
      <c r="H128" s="347">
        <v>242.78785400000001</v>
      </c>
      <c r="I128" s="347">
        <v>264.25354470000002</v>
      </c>
      <c r="J128" s="348">
        <f t="shared" si="4"/>
        <v>8.8413363133066838</v>
      </c>
    </row>
    <row r="129" spans="1:10">
      <c r="A129" s="338"/>
      <c r="B129" s="343"/>
      <c r="C129" s="349"/>
      <c r="D129" s="343"/>
      <c r="E129" s="343"/>
      <c r="F129" s="345" t="s">
        <v>642</v>
      </c>
      <c r="G129" s="346" t="s">
        <v>125</v>
      </c>
      <c r="H129" s="347">
        <v>1719.004819</v>
      </c>
      <c r="I129" s="347">
        <v>2312.0130033400001</v>
      </c>
      <c r="J129" s="348">
        <f t="shared" si="4"/>
        <v>34.497179867417231</v>
      </c>
    </row>
    <row r="130" spans="1:10">
      <c r="A130" s="338"/>
      <c r="B130" s="343"/>
      <c r="C130" s="349"/>
      <c r="D130" s="343"/>
      <c r="E130" s="343"/>
      <c r="F130" s="345" t="s">
        <v>482</v>
      </c>
      <c r="G130" s="346" t="s">
        <v>126</v>
      </c>
      <c r="H130" s="347">
        <v>1968.767323</v>
      </c>
      <c r="I130" s="347">
        <v>3446.1235399799998</v>
      </c>
      <c r="J130" s="348">
        <f t="shared" si="4"/>
        <v>75.039655510373365</v>
      </c>
    </row>
    <row r="131" spans="1:10">
      <c r="A131" s="338"/>
      <c r="B131" s="343"/>
      <c r="C131" s="349"/>
      <c r="D131" s="343"/>
      <c r="E131" s="343"/>
      <c r="F131" s="345" t="s">
        <v>795</v>
      </c>
      <c r="G131" s="346" t="s">
        <v>128</v>
      </c>
      <c r="H131" s="347">
        <v>604.89650200000005</v>
      </c>
      <c r="I131" s="347">
        <v>722.58646390000013</v>
      </c>
      <c r="J131" s="348">
        <f t="shared" si="4"/>
        <v>19.456214660008087</v>
      </c>
    </row>
    <row r="132" spans="1:10" ht="40.5">
      <c r="A132" s="338"/>
      <c r="B132" s="343"/>
      <c r="C132" s="349"/>
      <c r="D132" s="343"/>
      <c r="E132" s="343"/>
      <c r="F132" s="345" t="s">
        <v>376</v>
      </c>
      <c r="G132" s="346" t="s">
        <v>129</v>
      </c>
      <c r="H132" s="347">
        <v>63.255566000000002</v>
      </c>
      <c r="I132" s="347">
        <v>71.229545029999983</v>
      </c>
      <c r="J132" s="348">
        <f t="shared" si="4"/>
        <v>12.605972144806969</v>
      </c>
    </row>
    <row r="133" spans="1:10">
      <c r="A133" s="338"/>
      <c r="B133" s="343"/>
      <c r="C133" s="349"/>
      <c r="D133" s="343"/>
      <c r="E133" s="343"/>
      <c r="F133" s="345" t="s">
        <v>483</v>
      </c>
      <c r="G133" s="346" t="s">
        <v>130</v>
      </c>
      <c r="H133" s="347">
        <v>2107.3303679999999</v>
      </c>
      <c r="I133" s="347">
        <v>2302.54569016</v>
      </c>
      <c r="J133" s="348">
        <f t="shared" si="4"/>
        <v>9.2636316129811576</v>
      </c>
    </row>
    <row r="134" spans="1:10">
      <c r="A134" s="338"/>
      <c r="B134" s="343"/>
      <c r="C134" s="349"/>
      <c r="D134" s="343"/>
      <c r="E134" s="343"/>
      <c r="F134" s="345" t="s">
        <v>796</v>
      </c>
      <c r="G134" s="346" t="s">
        <v>131</v>
      </c>
      <c r="H134" s="347">
        <v>1714.5866309999999</v>
      </c>
      <c r="I134" s="347">
        <v>1476.8670262199998</v>
      </c>
      <c r="J134" s="348">
        <f t="shared" si="4"/>
        <v>-13.864543236369144</v>
      </c>
    </row>
    <row r="135" spans="1:10">
      <c r="A135" s="338"/>
      <c r="B135" s="343"/>
      <c r="C135" s="349"/>
      <c r="D135" s="343"/>
      <c r="E135" s="343"/>
      <c r="F135" s="345" t="s">
        <v>484</v>
      </c>
      <c r="G135" s="346" t="s">
        <v>132</v>
      </c>
      <c r="H135" s="347">
        <v>159.25079500000001</v>
      </c>
      <c r="I135" s="347">
        <v>180.74871003999999</v>
      </c>
      <c r="J135" s="348">
        <f t="shared" si="4"/>
        <v>13.499408301227007</v>
      </c>
    </row>
    <row r="136" spans="1:10" ht="27">
      <c r="A136" s="338"/>
      <c r="B136" s="343"/>
      <c r="C136" s="349"/>
      <c r="D136" s="343"/>
      <c r="E136" s="343"/>
      <c r="F136" s="345" t="s">
        <v>643</v>
      </c>
      <c r="G136" s="346" t="s">
        <v>644</v>
      </c>
      <c r="H136" s="347">
        <v>0</v>
      </c>
      <c r="I136" s="347">
        <v>968.71459105999998</v>
      </c>
      <c r="J136" s="348" t="str">
        <f t="shared" si="4"/>
        <v>n.a.</v>
      </c>
    </row>
    <row r="137" spans="1:10" ht="27">
      <c r="A137" s="338"/>
      <c r="B137" s="343"/>
      <c r="C137" s="349"/>
      <c r="D137" s="343"/>
      <c r="E137" s="343"/>
      <c r="F137" s="345" t="s">
        <v>485</v>
      </c>
      <c r="G137" s="346" t="s">
        <v>133</v>
      </c>
      <c r="H137" s="347">
        <v>43.369385000000001</v>
      </c>
      <c r="I137" s="347">
        <v>275.3242904600001</v>
      </c>
      <c r="J137" s="348" t="str">
        <f t="shared" si="4"/>
        <v>-o-</v>
      </c>
    </row>
    <row r="138" spans="1:10">
      <c r="A138" s="338"/>
      <c r="B138" s="343"/>
      <c r="C138" s="349"/>
      <c r="D138" s="343"/>
      <c r="E138" s="343"/>
      <c r="F138" s="345" t="s">
        <v>797</v>
      </c>
      <c r="G138" s="346" t="s">
        <v>134</v>
      </c>
      <c r="H138" s="347">
        <v>1009.0615780000001</v>
      </c>
      <c r="I138" s="347">
        <v>1219.4527927899999</v>
      </c>
      <c r="J138" s="348">
        <f t="shared" si="4"/>
        <v>20.850185893214118</v>
      </c>
    </row>
    <row r="139" spans="1:10">
      <c r="A139" s="338"/>
      <c r="B139" s="343"/>
      <c r="C139" s="344">
        <v>12</v>
      </c>
      <c r="D139" s="343" t="s">
        <v>317</v>
      </c>
      <c r="E139" s="343"/>
      <c r="F139" s="345"/>
      <c r="G139" s="346"/>
      <c r="H139" s="347"/>
      <c r="I139" s="347"/>
      <c r="J139" s="348"/>
    </row>
    <row r="140" spans="1:10">
      <c r="A140" s="338"/>
      <c r="B140" s="343"/>
      <c r="C140" s="349"/>
      <c r="D140" s="343"/>
      <c r="E140" s="343" t="s">
        <v>361</v>
      </c>
      <c r="F140" s="345"/>
      <c r="G140" s="346"/>
      <c r="H140" s="347"/>
      <c r="I140" s="347"/>
      <c r="J140" s="348"/>
    </row>
    <row r="141" spans="1:10">
      <c r="A141" s="338"/>
      <c r="B141" s="343"/>
      <c r="C141" s="349"/>
      <c r="D141" s="343"/>
      <c r="E141" s="343"/>
      <c r="F141" s="345">
        <v>0</v>
      </c>
      <c r="G141" s="346" t="s">
        <v>361</v>
      </c>
      <c r="H141" s="347">
        <v>9400.9659570000003</v>
      </c>
      <c r="I141" s="347">
        <v>14004.913077310008</v>
      </c>
      <c r="J141" s="348">
        <f>IF(AND(I141=0,H141&gt;0),"n.a.",IF(OR(I141=0,H141=0),"n.a.",IF((AND(I141&gt;0,H141&lt;0)),"n.a.",IF((I141/H141)*100-100&gt;100,"-o-",(I141/H141)*100-100))))</f>
        <v>48.97312830796804</v>
      </c>
    </row>
    <row r="142" spans="1:10">
      <c r="A142" s="338"/>
      <c r="B142" s="343"/>
      <c r="C142" s="349"/>
      <c r="D142" s="343"/>
      <c r="E142" s="343" t="s">
        <v>362</v>
      </c>
      <c r="F142" s="345"/>
      <c r="G142" s="346"/>
      <c r="H142" s="347"/>
      <c r="I142" s="347"/>
      <c r="J142" s="348"/>
    </row>
    <row r="143" spans="1:10">
      <c r="A143" s="338"/>
      <c r="B143" s="343"/>
      <c r="C143" s="349"/>
      <c r="D143" s="343"/>
      <c r="E143" s="343"/>
      <c r="F143" s="345" t="s">
        <v>470</v>
      </c>
      <c r="G143" s="346" t="s">
        <v>138</v>
      </c>
      <c r="H143" s="347">
        <v>61.366301999999997</v>
      </c>
      <c r="I143" s="347">
        <v>64.467139540000005</v>
      </c>
      <c r="J143" s="348">
        <f t="shared" ref="J143:J150" si="5">IF(AND(I143=0,H143&gt;0),"n.a.",IF(OR(I143=0,H143=0),"n.a.",IF((AND(I143&gt;0,H143&lt;0)),"n.a.",IF((I143/H143)*100-100&gt;100,"-o-",(I143/H143)*100-100))))</f>
        <v>5.0529972296522061</v>
      </c>
    </row>
    <row r="144" spans="1:10">
      <c r="A144" s="338"/>
      <c r="B144" s="343"/>
      <c r="C144" s="349"/>
      <c r="D144" s="343"/>
      <c r="E144" s="343"/>
      <c r="F144" s="345" t="s">
        <v>467</v>
      </c>
      <c r="G144" s="350" t="s">
        <v>140</v>
      </c>
      <c r="H144" s="347">
        <v>374.73519099999999</v>
      </c>
      <c r="I144" s="347">
        <v>161.12635182</v>
      </c>
      <c r="J144" s="348">
        <f t="shared" si="5"/>
        <v>-57.00260992568483</v>
      </c>
    </row>
    <row r="145" spans="1:10">
      <c r="A145" s="338"/>
      <c r="B145" s="343"/>
      <c r="C145" s="349"/>
      <c r="D145" s="343"/>
      <c r="E145" s="343"/>
      <c r="F145" s="345" t="s">
        <v>486</v>
      </c>
      <c r="G145" s="350" t="s">
        <v>141</v>
      </c>
      <c r="H145" s="347">
        <v>2268.0826870000001</v>
      </c>
      <c r="I145" s="347">
        <v>2411.1934758899997</v>
      </c>
      <c r="J145" s="348">
        <f t="shared" si="5"/>
        <v>6.3097694678535987</v>
      </c>
    </row>
    <row r="146" spans="1:10">
      <c r="A146" s="338"/>
      <c r="B146" s="343"/>
      <c r="C146" s="349"/>
      <c r="D146" s="343"/>
      <c r="E146" s="343"/>
      <c r="F146" s="345" t="s">
        <v>368</v>
      </c>
      <c r="G146" s="346" t="s">
        <v>143</v>
      </c>
      <c r="H146" s="347">
        <v>984.30031599999995</v>
      </c>
      <c r="I146" s="347">
        <v>1093.8576491599997</v>
      </c>
      <c r="J146" s="348">
        <f t="shared" si="5"/>
        <v>11.130478308207685</v>
      </c>
    </row>
    <row r="147" spans="1:10" ht="27">
      <c r="A147" s="338"/>
      <c r="B147" s="343"/>
      <c r="C147" s="349"/>
      <c r="D147" s="343"/>
      <c r="E147" s="343"/>
      <c r="F147" s="345" t="s">
        <v>629</v>
      </c>
      <c r="G147" s="346" t="s">
        <v>144</v>
      </c>
      <c r="H147" s="347">
        <v>904.612976</v>
      </c>
      <c r="I147" s="347">
        <v>1096.7330802200006</v>
      </c>
      <c r="J147" s="348">
        <f t="shared" si="5"/>
        <v>21.237823170469383</v>
      </c>
    </row>
    <row r="148" spans="1:10">
      <c r="A148" s="338"/>
      <c r="B148" s="343"/>
      <c r="C148" s="349"/>
      <c r="D148" s="343"/>
      <c r="E148" s="343"/>
      <c r="F148" s="345" t="s">
        <v>468</v>
      </c>
      <c r="G148" s="350" t="s">
        <v>146</v>
      </c>
      <c r="H148" s="347">
        <v>2205.5249589999999</v>
      </c>
      <c r="I148" s="347">
        <v>3943.7630863099998</v>
      </c>
      <c r="J148" s="348">
        <f t="shared" si="5"/>
        <v>78.812897592332348</v>
      </c>
    </row>
    <row r="149" spans="1:10" ht="27">
      <c r="A149" s="338"/>
      <c r="B149" s="343"/>
      <c r="C149" s="349"/>
      <c r="D149" s="343"/>
      <c r="E149" s="343"/>
      <c r="F149" s="345" t="s">
        <v>487</v>
      </c>
      <c r="G149" s="346" t="s">
        <v>147</v>
      </c>
      <c r="H149" s="347">
        <v>680.809978</v>
      </c>
      <c r="I149" s="347">
        <v>1041.4562369000005</v>
      </c>
      <c r="J149" s="348">
        <f t="shared" si="5"/>
        <v>52.973115928685843</v>
      </c>
    </row>
    <row r="150" spans="1:10">
      <c r="A150" s="338"/>
      <c r="B150" s="343"/>
      <c r="C150" s="349"/>
      <c r="D150" s="343"/>
      <c r="E150" s="343"/>
      <c r="F150" s="345" t="s">
        <v>469</v>
      </c>
      <c r="G150" s="346" t="s">
        <v>151</v>
      </c>
      <c r="H150" s="347">
        <v>705.83632899999998</v>
      </c>
      <c r="I150" s="347">
        <v>658.89632959999972</v>
      </c>
      <c r="J150" s="348">
        <f t="shared" si="5"/>
        <v>-6.6502668496112847</v>
      </c>
    </row>
    <row r="151" spans="1:10">
      <c r="A151" s="338"/>
      <c r="B151" s="343"/>
      <c r="C151" s="349"/>
      <c r="D151" s="343"/>
      <c r="E151" s="343" t="s">
        <v>372</v>
      </c>
      <c r="F151" s="345"/>
      <c r="G151" s="346"/>
      <c r="H151" s="347"/>
      <c r="I151" s="347"/>
      <c r="J151" s="348"/>
    </row>
    <row r="152" spans="1:10" ht="27">
      <c r="A152" s="338"/>
      <c r="B152" s="343"/>
      <c r="C152" s="349"/>
      <c r="D152" s="343"/>
      <c r="E152" s="343"/>
      <c r="F152" s="345" t="s">
        <v>798</v>
      </c>
      <c r="G152" s="346" t="s">
        <v>153</v>
      </c>
      <c r="H152" s="347">
        <v>379.25849499999998</v>
      </c>
      <c r="I152" s="347">
        <v>399.90334180000013</v>
      </c>
      <c r="J152" s="348">
        <f t="shared" ref="J152:J169" si="6">IF(AND(I152=0,H152&gt;0),"n.a.",IF(OR(I152=0,H152=0),"n.a.",IF((AND(I152&gt;0,H152&lt;0)),"n.a.",IF((I152/H152)*100-100&gt;100,"-o-",(I152/H152)*100-100))))</f>
        <v>5.4434764341930304</v>
      </c>
    </row>
    <row r="153" spans="1:10">
      <c r="A153" s="338"/>
      <c r="B153" s="343"/>
      <c r="C153" s="349"/>
      <c r="D153" s="343"/>
      <c r="E153" s="343"/>
      <c r="F153" s="345" t="s">
        <v>799</v>
      </c>
      <c r="G153" s="346" t="s">
        <v>155</v>
      </c>
      <c r="H153" s="347">
        <v>1280.3716509999999</v>
      </c>
      <c r="I153" s="347">
        <v>1427.7969248599998</v>
      </c>
      <c r="J153" s="348">
        <f t="shared" si="6"/>
        <v>11.51425632900083</v>
      </c>
    </row>
    <row r="154" spans="1:10">
      <c r="A154" s="338"/>
      <c r="B154" s="343"/>
      <c r="C154" s="349"/>
      <c r="D154" s="343"/>
      <c r="E154" s="343"/>
      <c r="F154" s="345" t="s">
        <v>800</v>
      </c>
      <c r="G154" s="346" t="s">
        <v>157</v>
      </c>
      <c r="H154" s="347">
        <v>3011.153765</v>
      </c>
      <c r="I154" s="347">
        <v>3186.6113111199998</v>
      </c>
      <c r="J154" s="348">
        <f t="shared" si="6"/>
        <v>5.826920835442607</v>
      </c>
    </row>
    <row r="155" spans="1:10">
      <c r="A155" s="338"/>
      <c r="B155" s="343"/>
      <c r="C155" s="349"/>
      <c r="D155" s="343"/>
      <c r="E155" s="343"/>
      <c r="F155" s="345" t="s">
        <v>801</v>
      </c>
      <c r="G155" s="346" t="s">
        <v>158</v>
      </c>
      <c r="H155" s="347">
        <v>1579.924415</v>
      </c>
      <c r="I155" s="347">
        <v>1726.1209025000001</v>
      </c>
      <c r="J155" s="348">
        <f t="shared" si="6"/>
        <v>9.2533849158853627</v>
      </c>
    </row>
    <row r="156" spans="1:10">
      <c r="A156" s="338"/>
      <c r="B156" s="343"/>
      <c r="C156" s="349"/>
      <c r="D156" s="343"/>
      <c r="E156" s="343"/>
      <c r="F156" s="345" t="s">
        <v>802</v>
      </c>
      <c r="G156" s="346" t="s">
        <v>160</v>
      </c>
      <c r="H156" s="347">
        <v>512.92192599999998</v>
      </c>
      <c r="I156" s="347">
        <v>559.83847658000002</v>
      </c>
      <c r="J156" s="348">
        <f t="shared" si="6"/>
        <v>9.1469185078276496</v>
      </c>
    </row>
    <row r="157" spans="1:10" ht="27">
      <c r="A157" s="338"/>
      <c r="B157" s="343"/>
      <c r="C157" s="349"/>
      <c r="D157" s="343"/>
      <c r="E157" s="343"/>
      <c r="F157" s="345" t="s">
        <v>803</v>
      </c>
      <c r="G157" s="346" t="s">
        <v>161</v>
      </c>
      <c r="H157" s="347">
        <v>835.25198</v>
      </c>
      <c r="I157" s="347">
        <v>884.41908650999983</v>
      </c>
      <c r="J157" s="348">
        <f t="shared" si="6"/>
        <v>5.8864998452323078</v>
      </c>
    </row>
    <row r="158" spans="1:10" ht="27">
      <c r="A158" s="338"/>
      <c r="B158" s="343"/>
      <c r="C158" s="349"/>
      <c r="D158" s="343"/>
      <c r="E158" s="343"/>
      <c r="F158" s="345" t="s">
        <v>804</v>
      </c>
      <c r="G158" s="346" t="s">
        <v>162</v>
      </c>
      <c r="H158" s="347">
        <v>702.44954299999995</v>
      </c>
      <c r="I158" s="347">
        <v>740.58700770000019</v>
      </c>
      <c r="J158" s="348">
        <f t="shared" si="6"/>
        <v>5.4292105504295591</v>
      </c>
    </row>
    <row r="159" spans="1:10">
      <c r="A159" s="338"/>
      <c r="B159" s="343"/>
      <c r="C159" s="349"/>
      <c r="D159" s="343"/>
      <c r="E159" s="343"/>
      <c r="F159" s="345" t="s">
        <v>805</v>
      </c>
      <c r="G159" s="346" t="s">
        <v>163</v>
      </c>
      <c r="H159" s="347">
        <v>1202.6973519999999</v>
      </c>
      <c r="I159" s="347">
        <v>1272.8063711299999</v>
      </c>
      <c r="J159" s="348">
        <f t="shared" si="6"/>
        <v>5.8293151650673991</v>
      </c>
    </row>
    <row r="160" spans="1:10">
      <c r="A160" s="338"/>
      <c r="B160" s="343"/>
      <c r="C160" s="349"/>
      <c r="D160" s="343"/>
      <c r="E160" s="343"/>
      <c r="F160" s="345" t="s">
        <v>806</v>
      </c>
      <c r="G160" s="346" t="s">
        <v>164</v>
      </c>
      <c r="H160" s="347">
        <v>1361.834257</v>
      </c>
      <c r="I160" s="347">
        <v>1446.6014675199995</v>
      </c>
      <c r="J160" s="348">
        <f t="shared" si="6"/>
        <v>6.2244880450234916</v>
      </c>
    </row>
    <row r="161" spans="1:10">
      <c r="A161" s="338"/>
      <c r="B161" s="343"/>
      <c r="C161" s="349"/>
      <c r="D161" s="343"/>
      <c r="E161" s="343"/>
      <c r="F161" s="345" t="s">
        <v>807</v>
      </c>
      <c r="G161" s="346" t="s">
        <v>165</v>
      </c>
      <c r="H161" s="347">
        <v>1205.5866579999999</v>
      </c>
      <c r="I161" s="347">
        <v>1458.65428941</v>
      </c>
      <c r="J161" s="348">
        <f t="shared" si="6"/>
        <v>20.991243535311256</v>
      </c>
    </row>
    <row r="162" spans="1:10" ht="27">
      <c r="A162" s="338"/>
      <c r="B162" s="343"/>
      <c r="C162" s="349"/>
      <c r="D162" s="343"/>
      <c r="E162" s="343"/>
      <c r="F162" s="345" t="s">
        <v>808</v>
      </c>
      <c r="G162" s="346" t="s">
        <v>166</v>
      </c>
      <c r="H162" s="347">
        <v>1236.1477130000001</v>
      </c>
      <c r="I162" s="347">
        <v>1318.7744798800002</v>
      </c>
      <c r="J162" s="348">
        <f t="shared" si="6"/>
        <v>6.6842146784767067</v>
      </c>
    </row>
    <row r="163" spans="1:10">
      <c r="A163" s="338"/>
      <c r="B163" s="343"/>
      <c r="C163" s="349"/>
      <c r="D163" s="343"/>
      <c r="E163" s="343"/>
      <c r="F163" s="345" t="s">
        <v>377</v>
      </c>
      <c r="G163" s="346" t="s">
        <v>167</v>
      </c>
      <c r="H163" s="347">
        <v>99.777304000000001</v>
      </c>
      <c r="I163" s="347">
        <v>149.02072059000008</v>
      </c>
      <c r="J163" s="348">
        <f t="shared" si="6"/>
        <v>49.353324469460603</v>
      </c>
    </row>
    <row r="164" spans="1:10" ht="27">
      <c r="A164" s="338"/>
      <c r="B164" s="343"/>
      <c r="C164" s="349"/>
      <c r="D164" s="343"/>
      <c r="E164" s="343"/>
      <c r="F164" s="345" t="s">
        <v>809</v>
      </c>
      <c r="G164" s="346" t="s">
        <v>168</v>
      </c>
      <c r="H164" s="347">
        <v>1428.6777589999999</v>
      </c>
      <c r="I164" s="347">
        <v>1613.6120816299999</v>
      </c>
      <c r="J164" s="348">
        <f t="shared" si="6"/>
        <v>12.944439112669073</v>
      </c>
    </row>
    <row r="165" spans="1:10">
      <c r="A165" s="338"/>
      <c r="B165" s="343"/>
      <c r="C165" s="349"/>
      <c r="D165" s="343"/>
      <c r="E165" s="343"/>
      <c r="F165" s="345" t="s">
        <v>810</v>
      </c>
      <c r="G165" s="346" t="s">
        <v>169</v>
      </c>
      <c r="H165" s="347">
        <v>187.928414</v>
      </c>
      <c r="I165" s="347">
        <v>201.14520286000007</v>
      </c>
      <c r="J165" s="348">
        <f t="shared" si="6"/>
        <v>7.0328847983573581</v>
      </c>
    </row>
    <row r="166" spans="1:10" ht="27">
      <c r="A166" s="338"/>
      <c r="B166" s="343"/>
      <c r="C166" s="349"/>
      <c r="D166" s="343"/>
      <c r="E166" s="343"/>
      <c r="F166" s="345" t="s">
        <v>811</v>
      </c>
      <c r="G166" s="346" t="s">
        <v>170</v>
      </c>
      <c r="H166" s="347">
        <v>781.426016</v>
      </c>
      <c r="I166" s="347">
        <v>850.76034661000006</v>
      </c>
      <c r="J166" s="348">
        <f t="shared" si="6"/>
        <v>8.8727952730460515</v>
      </c>
    </row>
    <row r="167" spans="1:10">
      <c r="A167" s="338"/>
      <c r="B167" s="343"/>
      <c r="C167" s="349"/>
      <c r="D167" s="343"/>
      <c r="E167" s="343"/>
      <c r="F167" s="345" t="s">
        <v>812</v>
      </c>
      <c r="G167" s="346" t="s">
        <v>171</v>
      </c>
      <c r="H167" s="347">
        <v>1636.0462150000001</v>
      </c>
      <c r="I167" s="347">
        <v>1769.5955196700006</v>
      </c>
      <c r="J167" s="348">
        <f t="shared" si="6"/>
        <v>8.1629298393628034</v>
      </c>
    </row>
    <row r="168" spans="1:10" ht="27">
      <c r="A168" s="338"/>
      <c r="B168" s="343"/>
      <c r="C168" s="349"/>
      <c r="D168" s="343"/>
      <c r="E168" s="343"/>
      <c r="F168" s="345" t="s">
        <v>813</v>
      </c>
      <c r="G168" s="346" t="s">
        <v>173</v>
      </c>
      <c r="H168" s="347">
        <v>1399.8928860000001</v>
      </c>
      <c r="I168" s="347">
        <v>1509.2397259700003</v>
      </c>
      <c r="J168" s="348">
        <f t="shared" si="6"/>
        <v>7.8110861954905602</v>
      </c>
    </row>
    <row r="169" spans="1:10">
      <c r="A169" s="338"/>
      <c r="B169" s="343"/>
      <c r="C169" s="349"/>
      <c r="D169" s="343"/>
      <c r="E169" s="343"/>
      <c r="F169" s="345" t="s">
        <v>814</v>
      </c>
      <c r="G169" s="346" t="s">
        <v>174</v>
      </c>
      <c r="H169" s="347">
        <v>413.45355799999999</v>
      </c>
      <c r="I169" s="347">
        <v>461.58364537000006</v>
      </c>
      <c r="J169" s="348">
        <f t="shared" si="6"/>
        <v>11.640990006911494</v>
      </c>
    </row>
    <row r="170" spans="1:10">
      <c r="A170" s="338"/>
      <c r="B170" s="343"/>
      <c r="C170" s="344">
        <v>13</v>
      </c>
      <c r="D170" s="343" t="s">
        <v>318</v>
      </c>
      <c r="E170" s="343"/>
      <c r="F170" s="345"/>
      <c r="G170" s="346"/>
      <c r="H170" s="347"/>
      <c r="I170" s="347"/>
      <c r="J170" s="348"/>
    </row>
    <row r="171" spans="1:10">
      <c r="A171" s="338"/>
      <c r="B171" s="343"/>
      <c r="C171" s="349"/>
      <c r="D171" s="343"/>
      <c r="E171" s="343" t="s">
        <v>361</v>
      </c>
      <c r="F171" s="345"/>
      <c r="G171" s="346"/>
      <c r="H171" s="347"/>
      <c r="I171" s="347"/>
      <c r="J171" s="348"/>
    </row>
    <row r="172" spans="1:10">
      <c r="A172" s="338"/>
      <c r="B172" s="343"/>
      <c r="C172" s="349"/>
      <c r="D172" s="343"/>
      <c r="E172" s="343"/>
      <c r="F172" s="345">
        <v>0</v>
      </c>
      <c r="G172" s="346" t="s">
        <v>361</v>
      </c>
      <c r="H172" s="347">
        <v>32083.375192</v>
      </c>
      <c r="I172" s="347">
        <v>33997.89759991008</v>
      </c>
      <c r="J172" s="348">
        <f>IF(AND(I172=0,H172&gt;0),"n.a.",IF(OR(I172=0,H172=0),"n.a.",IF((AND(I172&gt;0,H172&lt;0)),"n.a.",IF((I172/H172)*100-100&gt;100,"-o-",(I172/H172)*100-100))))</f>
        <v>5.9673347846128877</v>
      </c>
    </row>
    <row r="173" spans="1:10">
      <c r="A173" s="338"/>
      <c r="B173" s="343"/>
      <c r="C173" s="344">
        <v>14</v>
      </c>
      <c r="D173" s="343" t="s">
        <v>495</v>
      </c>
      <c r="E173" s="343"/>
      <c r="F173" s="345"/>
      <c r="G173" s="346"/>
      <c r="H173" s="347"/>
      <c r="I173" s="347"/>
      <c r="J173" s="348"/>
    </row>
    <row r="174" spans="1:10">
      <c r="A174" s="338"/>
      <c r="B174" s="343"/>
      <c r="C174" s="349"/>
      <c r="D174" s="343"/>
      <c r="E174" s="343" t="s">
        <v>361</v>
      </c>
      <c r="F174" s="345"/>
      <c r="G174" s="346"/>
      <c r="H174" s="347"/>
      <c r="I174" s="347"/>
      <c r="J174" s="348"/>
    </row>
    <row r="175" spans="1:10">
      <c r="A175" s="338"/>
      <c r="B175" s="343"/>
      <c r="C175" s="349"/>
      <c r="D175" s="343"/>
      <c r="E175" s="343"/>
      <c r="F175" s="345">
        <v>0</v>
      </c>
      <c r="G175" s="346" t="s">
        <v>361</v>
      </c>
      <c r="H175" s="347">
        <v>43034.329672</v>
      </c>
      <c r="I175" s="347">
        <v>26947.520505120017</v>
      </c>
      <c r="J175" s="348">
        <f>IF(AND(I175=0,H175&gt;0),"n.a.",IF(OR(I175=0,H175=0),"n.a.",IF((AND(I175&gt;0,H175&lt;0)),"n.a.",IF((I175/H175)*100-100&gt;100,"-o-",(I175/H175)*100-100))))</f>
        <v>-37.381340175368784</v>
      </c>
    </row>
    <row r="176" spans="1:10">
      <c r="A176" s="338"/>
      <c r="B176" s="343"/>
      <c r="C176" s="349"/>
      <c r="D176" s="343"/>
      <c r="E176" s="343" t="s">
        <v>362</v>
      </c>
      <c r="F176" s="345"/>
      <c r="G176" s="346"/>
      <c r="H176" s="347"/>
      <c r="I176" s="347"/>
      <c r="J176" s="348"/>
    </row>
    <row r="177" spans="1:10">
      <c r="A177" s="338"/>
      <c r="B177" s="343"/>
      <c r="C177" s="349"/>
      <c r="D177" s="343"/>
      <c r="E177" s="343"/>
      <c r="F177" s="345" t="s">
        <v>363</v>
      </c>
      <c r="G177" s="346" t="s">
        <v>180</v>
      </c>
      <c r="H177" s="347">
        <v>180.836468</v>
      </c>
      <c r="I177" s="347">
        <v>170.90150357000005</v>
      </c>
      <c r="J177" s="348">
        <f>IF(AND(I177=0,H177&gt;0),"n.a.",IF(OR(I177=0,H177=0),"n.a.",IF((AND(I177&gt;0,H177&lt;0)),"n.a.",IF((I177/H177)*100-100&gt;100,"-o-",(I177/H177)*100-100))))</f>
        <v>-5.4938943122910189</v>
      </c>
    </row>
    <row r="178" spans="1:10">
      <c r="A178" s="338"/>
      <c r="B178" s="343"/>
      <c r="C178" s="349"/>
      <c r="D178" s="343"/>
      <c r="E178" s="343"/>
      <c r="F178" s="345" t="s">
        <v>373</v>
      </c>
      <c r="G178" s="346" t="s">
        <v>181</v>
      </c>
      <c r="H178" s="347">
        <v>18.035315000000001</v>
      </c>
      <c r="I178" s="347">
        <v>13.809818069999999</v>
      </c>
      <c r="J178" s="348">
        <f>IF(AND(I178=0,H178&gt;0),"n.a.",IF(OR(I178=0,H178=0),"n.a.",IF((AND(I178&gt;0,H178&lt;0)),"n.a.",IF((I178/H178)*100-100&gt;100,"-o-",(I178/H178)*100-100))))</f>
        <v>-23.429016515652762</v>
      </c>
    </row>
    <row r="179" spans="1:10">
      <c r="A179" s="338"/>
      <c r="B179" s="343"/>
      <c r="C179" s="349"/>
      <c r="D179" s="343"/>
      <c r="E179" s="343" t="s">
        <v>372</v>
      </c>
      <c r="F179" s="345"/>
      <c r="G179" s="346"/>
      <c r="H179" s="347"/>
      <c r="I179" s="347"/>
      <c r="J179" s="348"/>
    </row>
    <row r="180" spans="1:10">
      <c r="A180" s="338"/>
      <c r="B180" s="343"/>
      <c r="C180" s="349"/>
      <c r="D180" s="343"/>
      <c r="E180" s="343"/>
      <c r="F180" s="345" t="s">
        <v>815</v>
      </c>
      <c r="G180" s="346" t="s">
        <v>182</v>
      </c>
      <c r="H180" s="347">
        <v>35.849570999999997</v>
      </c>
      <c r="I180" s="347">
        <v>33.207862829999996</v>
      </c>
      <c r="J180" s="348">
        <f>IF(AND(I180=0,H180&gt;0),"n.a.",IF(OR(I180=0,H180=0),"n.a.",IF((AND(I180&gt;0,H180&lt;0)),"n.a.",IF((I180/H180)*100-100&gt;100,"-o-",(I180/H180)*100-100))))</f>
        <v>-7.3688696860556604</v>
      </c>
    </row>
    <row r="181" spans="1:10">
      <c r="A181" s="338"/>
      <c r="B181" s="343"/>
      <c r="C181" s="344">
        <v>15</v>
      </c>
      <c r="D181" s="343" t="s">
        <v>488</v>
      </c>
      <c r="E181" s="343"/>
      <c r="F181" s="345"/>
      <c r="G181" s="346"/>
      <c r="H181" s="347"/>
      <c r="I181" s="347"/>
      <c r="J181" s="348"/>
    </row>
    <row r="182" spans="1:10">
      <c r="A182" s="338"/>
      <c r="B182" s="343"/>
      <c r="C182" s="349"/>
      <c r="D182" s="343"/>
      <c r="E182" s="343" t="s">
        <v>372</v>
      </c>
      <c r="F182" s="345"/>
      <c r="G182" s="346"/>
      <c r="H182" s="347"/>
      <c r="I182" s="347"/>
      <c r="J182" s="348"/>
    </row>
    <row r="183" spans="1:10">
      <c r="A183" s="338"/>
      <c r="B183" s="343"/>
      <c r="C183" s="349"/>
      <c r="D183" s="343"/>
      <c r="E183" s="343"/>
      <c r="F183" s="345" t="s">
        <v>816</v>
      </c>
      <c r="G183" s="346" t="s">
        <v>187</v>
      </c>
      <c r="H183" s="347">
        <v>641.14975800000002</v>
      </c>
      <c r="I183" s="347">
        <v>484.60097875000002</v>
      </c>
      <c r="J183" s="348">
        <f>IF(AND(I183=0,H183&gt;0),"n.a.",IF(OR(I183=0,H183=0),"n.a.",IF((AND(I183&gt;0,H183&lt;0)),"n.a.",IF((I183/H183)*100-100&gt;100,"-o-",(I183/H183)*100-100))))</f>
        <v>-24.416881905771533</v>
      </c>
    </row>
    <row r="184" spans="1:10">
      <c r="A184" s="338"/>
      <c r="B184" s="343"/>
      <c r="C184" s="349"/>
      <c r="D184" s="343"/>
      <c r="E184" s="343"/>
      <c r="F184" s="345" t="s">
        <v>817</v>
      </c>
      <c r="G184" s="346" t="s">
        <v>188</v>
      </c>
      <c r="H184" s="347">
        <v>852.84260700000004</v>
      </c>
      <c r="I184" s="347">
        <v>914.20599580999999</v>
      </c>
      <c r="J184" s="348">
        <f>IF(AND(I184=0,H184&gt;0),"n.a.",IF(OR(I184=0,H184=0),"n.a.",IF((AND(I184&gt;0,H184&lt;0)),"n.a.",IF((I184/H184)*100-100&gt;100,"-o-",(I184/H184)*100-100))))</f>
        <v>7.1951598461824915</v>
      </c>
    </row>
    <row r="185" spans="1:10" s="187" customFormat="1" ht="13.5">
      <c r="A185" s="338"/>
      <c r="B185" s="343"/>
      <c r="C185" s="344">
        <v>16</v>
      </c>
      <c r="D185" s="343" t="s">
        <v>645</v>
      </c>
      <c r="E185" s="343"/>
      <c r="F185" s="345"/>
      <c r="G185" s="346"/>
      <c r="H185" s="347"/>
      <c r="I185" s="347"/>
      <c r="J185" s="348"/>
    </row>
    <row r="186" spans="1:10" s="187" customFormat="1" ht="13.5">
      <c r="A186" s="338"/>
      <c r="B186" s="343"/>
      <c r="C186" s="349"/>
      <c r="D186" s="343"/>
      <c r="E186" s="343" t="s">
        <v>362</v>
      </c>
      <c r="F186" s="345"/>
      <c r="G186" s="346"/>
      <c r="H186" s="347"/>
      <c r="I186" s="347"/>
      <c r="J186" s="348"/>
    </row>
    <row r="187" spans="1:10" s="187" customFormat="1" ht="13.5" customHeight="1">
      <c r="A187" s="338"/>
      <c r="B187" s="343"/>
      <c r="C187" s="349"/>
      <c r="D187" s="343"/>
      <c r="E187" s="343"/>
      <c r="F187" s="345" t="s">
        <v>373</v>
      </c>
      <c r="G187" s="346" t="s">
        <v>191</v>
      </c>
      <c r="H187" s="347">
        <v>23727.238433999999</v>
      </c>
      <c r="I187" s="347">
        <v>29277.374731099993</v>
      </c>
      <c r="J187" s="348">
        <f>IF(AND(I187=0,H187&gt;0),"n.a.",IF(OR(I187=0,H187=0),"n.a.",IF((AND(I187&gt;0,H187&lt;0)),"n.a.",IF((I187/H187)*100-100&gt;100,"-o-",(I187/H187)*100-100))))</f>
        <v>23.391412837774311</v>
      </c>
    </row>
    <row r="188" spans="1:10" s="187" customFormat="1" ht="13.5">
      <c r="A188" s="338"/>
      <c r="B188" s="343"/>
      <c r="C188" s="349"/>
      <c r="D188" s="343"/>
      <c r="E188" s="343"/>
      <c r="F188" s="345" t="s">
        <v>470</v>
      </c>
      <c r="G188" s="346" t="s">
        <v>192</v>
      </c>
      <c r="H188" s="347">
        <v>796.16337199999998</v>
      </c>
      <c r="I188" s="347">
        <v>880.85087939000016</v>
      </c>
      <c r="J188" s="348">
        <f>IF(AND(I188=0,H188&gt;0),"n.a.",IF(OR(I188=0,H188=0),"n.a.",IF((AND(I188&gt;0,H188&lt;0)),"n.a.",IF((I188/H188)*100-100&gt;100,"-o-",(I188/H188)*100-100))))</f>
        <v>10.636950953578932</v>
      </c>
    </row>
    <row r="189" spans="1:10" s="187" customFormat="1" ht="13.5">
      <c r="A189" s="338"/>
      <c r="B189" s="343"/>
      <c r="C189" s="349"/>
      <c r="D189" s="343"/>
      <c r="E189" s="343"/>
      <c r="F189" s="345" t="s">
        <v>471</v>
      </c>
      <c r="G189" s="346" t="s">
        <v>193</v>
      </c>
      <c r="H189" s="347">
        <v>843.55310599999996</v>
      </c>
      <c r="I189" s="347">
        <v>1010.1362837900003</v>
      </c>
      <c r="J189" s="348">
        <f>IF(AND(I189=0,H189&gt;0),"n.a.",IF(OR(I189=0,H189=0),"n.a.",IF((AND(I189&gt;0,H189&lt;0)),"n.a.",IF((I189/H189)*100-100&gt;100,"-o-",(I189/H189)*100-100))))</f>
        <v>19.7477997064005</v>
      </c>
    </row>
    <row r="190" spans="1:10" ht="27">
      <c r="A190" s="338"/>
      <c r="B190" s="343"/>
      <c r="C190" s="349"/>
      <c r="D190" s="343"/>
      <c r="E190" s="343"/>
      <c r="F190" s="345" t="s">
        <v>365</v>
      </c>
      <c r="G190" s="346" t="s">
        <v>194</v>
      </c>
      <c r="H190" s="347">
        <v>397.13927200000001</v>
      </c>
      <c r="I190" s="347">
        <v>458.64197530000018</v>
      </c>
      <c r="J190" s="348">
        <f>IF(AND(I190=0,H190&gt;0),"n.a.",IF(OR(I190=0,H190=0),"n.a.",IF((AND(I190&gt;0,H190&lt;0)),"n.a.",IF((I190/H190)*100-100&gt;100,"-o-",(I190/H190)*100-100))))</f>
        <v>15.48643199909985</v>
      </c>
    </row>
    <row r="191" spans="1:10">
      <c r="A191" s="338"/>
      <c r="B191" s="343"/>
      <c r="C191" s="349"/>
      <c r="D191" s="343"/>
      <c r="E191" s="343" t="s">
        <v>372</v>
      </c>
      <c r="F191" s="345"/>
      <c r="G191" s="346"/>
      <c r="H191" s="347"/>
      <c r="I191" s="347"/>
      <c r="J191" s="348"/>
    </row>
    <row r="192" spans="1:10">
      <c r="A192" s="338"/>
      <c r="B192" s="343"/>
      <c r="C192" s="349"/>
      <c r="D192" s="343"/>
      <c r="E192" s="343"/>
      <c r="F192" s="345" t="s">
        <v>818</v>
      </c>
      <c r="G192" s="346" t="s">
        <v>197</v>
      </c>
      <c r="H192" s="347">
        <v>170.76627300000001</v>
      </c>
      <c r="I192" s="347">
        <v>152.77593174999993</v>
      </c>
      <c r="J192" s="348">
        <f>IF(AND(I192=0,H192&gt;0),"n.a.",IF(OR(I192=0,H192=0),"n.a.",IF((AND(I192&gt;0,H192&lt;0)),"n.a.",IF((I192/H192)*100-100&gt;100,"-o-",(I192/H192)*100-100))))</f>
        <v>-10.53506698597333</v>
      </c>
    </row>
    <row r="193" spans="1:10">
      <c r="A193" s="338"/>
      <c r="B193" s="343"/>
      <c r="C193" s="344">
        <v>17</v>
      </c>
      <c r="D193" s="343" t="s">
        <v>300</v>
      </c>
      <c r="E193" s="343"/>
      <c r="F193" s="345"/>
      <c r="G193" s="346"/>
      <c r="H193" s="347"/>
      <c r="I193" s="347"/>
      <c r="J193" s="348"/>
    </row>
    <row r="194" spans="1:10">
      <c r="A194" s="338"/>
      <c r="B194" s="343"/>
      <c r="C194" s="349"/>
      <c r="D194" s="343"/>
      <c r="E194" s="343" t="s">
        <v>362</v>
      </c>
      <c r="F194" s="345"/>
      <c r="G194" s="346"/>
      <c r="H194" s="347"/>
      <c r="I194" s="347"/>
      <c r="J194" s="348"/>
    </row>
    <row r="195" spans="1:10" ht="27">
      <c r="A195" s="338"/>
      <c r="B195" s="343"/>
      <c r="C195" s="349"/>
      <c r="D195" s="343"/>
      <c r="E195" s="343"/>
      <c r="F195" s="345" t="s">
        <v>363</v>
      </c>
      <c r="G195" s="346" t="s">
        <v>199</v>
      </c>
      <c r="H195" s="347">
        <v>276.36846000000003</v>
      </c>
      <c r="I195" s="347">
        <v>230.86495233000002</v>
      </c>
      <c r="J195" s="348">
        <f t="shared" ref="J195:J200" si="7">IF(AND(I195=0,H195&gt;0),"n.a.",IF(OR(I195=0,H195=0),"n.a.",IF((AND(I195&gt;0,H195&lt;0)),"n.a.",IF((I195/H195)*100-100&gt;100,"-o-",(I195/H195)*100-100))))</f>
        <v>-16.464797636459679</v>
      </c>
    </row>
    <row r="196" spans="1:10">
      <c r="A196" s="338"/>
      <c r="B196" s="343"/>
      <c r="C196" s="349"/>
      <c r="D196" s="343"/>
      <c r="E196" s="343"/>
      <c r="F196" s="345" t="s">
        <v>373</v>
      </c>
      <c r="G196" s="346" t="s">
        <v>200</v>
      </c>
      <c r="H196" s="347">
        <v>51.790286999999999</v>
      </c>
      <c r="I196" s="347">
        <v>30.490048040000001</v>
      </c>
      <c r="J196" s="348">
        <f t="shared" si="7"/>
        <v>-41.127864303976537</v>
      </c>
    </row>
    <row r="197" spans="1:10">
      <c r="A197" s="338"/>
      <c r="B197" s="343"/>
      <c r="C197" s="349"/>
      <c r="D197" s="343"/>
      <c r="E197" s="343"/>
      <c r="F197" s="345" t="s">
        <v>374</v>
      </c>
      <c r="G197" s="346" t="s">
        <v>201</v>
      </c>
      <c r="H197" s="347">
        <v>93.922385000000006</v>
      </c>
      <c r="I197" s="347">
        <v>85.719401650000009</v>
      </c>
      <c r="J197" s="348">
        <f t="shared" si="7"/>
        <v>-8.733789447531592</v>
      </c>
    </row>
    <row r="198" spans="1:10">
      <c r="A198" s="338"/>
      <c r="B198" s="343"/>
      <c r="C198" s="349"/>
      <c r="D198" s="343"/>
      <c r="E198" s="343"/>
      <c r="F198" s="345" t="s">
        <v>364</v>
      </c>
      <c r="G198" s="346" t="s">
        <v>202</v>
      </c>
      <c r="H198" s="347">
        <v>7.1212369999999998</v>
      </c>
      <c r="I198" s="347">
        <v>6.5072225999999995</v>
      </c>
      <c r="J198" s="348">
        <f t="shared" si="7"/>
        <v>-8.6222997493272686</v>
      </c>
    </row>
    <row r="199" spans="1:10">
      <c r="A199" s="338"/>
      <c r="B199" s="343"/>
      <c r="C199" s="349"/>
      <c r="D199" s="343"/>
      <c r="E199" s="343"/>
      <c r="F199" s="345" t="s">
        <v>470</v>
      </c>
      <c r="G199" s="346" t="s">
        <v>203</v>
      </c>
      <c r="H199" s="347">
        <v>87.350504999999998</v>
      </c>
      <c r="I199" s="347">
        <v>68.133852989999994</v>
      </c>
      <c r="J199" s="348">
        <f t="shared" si="7"/>
        <v>-21.999474427766614</v>
      </c>
    </row>
    <row r="200" spans="1:10" ht="40.5">
      <c r="A200" s="338"/>
      <c r="B200" s="343"/>
      <c r="C200" s="349"/>
      <c r="D200" s="343"/>
      <c r="E200" s="343"/>
      <c r="F200" s="345" t="s">
        <v>471</v>
      </c>
      <c r="G200" s="346" t="s">
        <v>819</v>
      </c>
      <c r="H200" s="347">
        <v>0.38026300000000002</v>
      </c>
      <c r="I200" s="347">
        <v>0.12211561999999999</v>
      </c>
      <c r="J200" s="348">
        <f t="shared" si="7"/>
        <v>-67.886536423475334</v>
      </c>
    </row>
    <row r="201" spans="1:10">
      <c r="A201" s="338"/>
      <c r="B201" s="343"/>
      <c r="C201" s="344">
        <v>18</v>
      </c>
      <c r="D201" s="343" t="s">
        <v>319</v>
      </c>
      <c r="E201" s="343"/>
      <c r="F201" s="345"/>
      <c r="G201" s="346"/>
      <c r="H201" s="347"/>
      <c r="I201" s="347"/>
      <c r="J201" s="348"/>
    </row>
    <row r="202" spans="1:10">
      <c r="A202" s="338"/>
      <c r="B202" s="343"/>
      <c r="C202" s="349"/>
      <c r="D202" s="343"/>
      <c r="E202" s="343" t="s">
        <v>361</v>
      </c>
      <c r="F202" s="345"/>
      <c r="G202" s="346"/>
      <c r="H202" s="347"/>
      <c r="I202" s="347"/>
      <c r="J202" s="348"/>
    </row>
    <row r="203" spans="1:10">
      <c r="A203" s="338"/>
      <c r="B203" s="343"/>
      <c r="C203" s="349"/>
      <c r="D203" s="343"/>
      <c r="E203" s="343"/>
      <c r="F203" s="345">
        <v>0</v>
      </c>
      <c r="G203" s="346" t="s">
        <v>361</v>
      </c>
      <c r="H203" s="347">
        <v>26184.612122999999</v>
      </c>
      <c r="I203" s="347">
        <v>126331.93673455009</v>
      </c>
      <c r="J203" s="348" t="str">
        <f>IF(AND(I203=0,H203&gt;0),"n.a.",IF(OR(I203=0,H203=0),"n.a.",IF((AND(I203&gt;0,H203&lt;0)),"n.a.",IF((I203/H203)*100-100&gt;100,"-o-",(I203/H203)*100-100))))</f>
        <v>-o-</v>
      </c>
    </row>
    <row r="204" spans="1:10">
      <c r="A204" s="338"/>
      <c r="B204" s="343"/>
      <c r="C204" s="349"/>
      <c r="D204" s="343"/>
      <c r="E204" s="343" t="s">
        <v>362</v>
      </c>
      <c r="F204" s="345"/>
      <c r="G204" s="346"/>
      <c r="H204" s="347"/>
      <c r="I204" s="347"/>
      <c r="J204" s="348"/>
    </row>
    <row r="205" spans="1:10">
      <c r="A205" s="338"/>
      <c r="B205" s="343"/>
      <c r="C205" s="349"/>
      <c r="D205" s="343"/>
      <c r="E205" s="343"/>
      <c r="F205" s="345" t="s">
        <v>363</v>
      </c>
      <c r="G205" s="346" t="s">
        <v>207</v>
      </c>
      <c r="H205" s="347">
        <v>103.89131</v>
      </c>
      <c r="I205" s="347">
        <v>123.52063189999996</v>
      </c>
      <c r="J205" s="348">
        <f>IF(AND(I205=0,H205&gt;0),"n.a.",IF(OR(I205=0,H205=0),"n.a.",IF((AND(I205&gt;0,H205&lt;0)),"n.a.",IF((I205/H205)*100-100&gt;100,"-o-",(I205/H205)*100-100))))</f>
        <v>18.894094125870538</v>
      </c>
    </row>
    <row r="206" spans="1:10">
      <c r="A206" s="338"/>
      <c r="B206" s="343"/>
      <c r="C206" s="349"/>
      <c r="D206" s="343"/>
      <c r="E206" s="343" t="s">
        <v>372</v>
      </c>
      <c r="F206" s="345"/>
      <c r="G206" s="346"/>
      <c r="H206" s="347"/>
      <c r="I206" s="347"/>
      <c r="J206" s="348"/>
    </row>
    <row r="207" spans="1:10">
      <c r="A207" s="338"/>
      <c r="B207" s="343"/>
      <c r="C207" s="349"/>
      <c r="D207" s="343"/>
      <c r="E207" s="343"/>
      <c r="F207" s="345" t="s">
        <v>820</v>
      </c>
      <c r="G207" s="346" t="s">
        <v>209</v>
      </c>
      <c r="H207" s="347">
        <v>296.96707700000002</v>
      </c>
      <c r="I207" s="347">
        <v>562.41872684999998</v>
      </c>
      <c r="J207" s="348">
        <f>IF(AND(I207=0,H207&gt;0),"n.a.",IF(OR(I207=0,H207=0),"n.a.",IF((AND(I207&gt;0,H207&lt;0)),"n.a.",IF((I207/H207)*100-100&gt;100,"-o-",(I207/H207)*100-100))))</f>
        <v>89.38756865967332</v>
      </c>
    </row>
    <row r="208" spans="1:10">
      <c r="A208" s="338"/>
      <c r="B208" s="343"/>
      <c r="C208" s="349"/>
      <c r="D208" s="343"/>
      <c r="E208" s="343"/>
      <c r="F208" s="345" t="s">
        <v>378</v>
      </c>
      <c r="G208" s="346" t="s">
        <v>379</v>
      </c>
      <c r="H208" s="347">
        <v>0</v>
      </c>
      <c r="I208" s="347">
        <v>657.64856999999995</v>
      </c>
      <c r="J208" s="348" t="str">
        <f>IF(AND(I208=0,H208&gt;0),"n.a.",IF(OR(I208=0,H208=0),"n.a.",IF((AND(I208&gt;0,H208&lt;0)),"n.a.",IF((I208/H208)*100-100&gt;100,"-o-",(I208/H208)*100-100))))</f>
        <v>n.a.</v>
      </c>
    </row>
    <row r="209" spans="1:10">
      <c r="A209" s="338"/>
      <c r="B209" s="343"/>
      <c r="C209" s="344">
        <v>20</v>
      </c>
      <c r="D209" s="343" t="s">
        <v>428</v>
      </c>
      <c r="E209" s="343"/>
      <c r="F209" s="345"/>
      <c r="G209" s="346"/>
      <c r="H209" s="347"/>
      <c r="I209" s="347"/>
      <c r="J209" s="348"/>
    </row>
    <row r="210" spans="1:10">
      <c r="A210" s="338"/>
      <c r="B210" s="343"/>
      <c r="C210" s="349"/>
      <c r="D210" s="343"/>
      <c r="E210" s="343" t="s">
        <v>361</v>
      </c>
      <c r="F210" s="345"/>
      <c r="G210" s="346"/>
      <c r="H210" s="347"/>
      <c r="I210" s="347"/>
      <c r="J210" s="348"/>
    </row>
    <row r="211" spans="1:10">
      <c r="A211" s="338"/>
      <c r="B211" s="343"/>
      <c r="C211" s="349"/>
      <c r="D211" s="343"/>
      <c r="E211" s="343"/>
      <c r="F211" s="345">
        <v>0</v>
      </c>
      <c r="G211" s="346" t="s">
        <v>361</v>
      </c>
      <c r="H211" s="347">
        <v>127703.586792</v>
      </c>
      <c r="I211" s="347">
        <v>146851.66053793003</v>
      </c>
      <c r="J211" s="348">
        <f>IF(AND(I211=0,H211&gt;0),"n.a.",IF(OR(I211=0,H211=0),"n.a.",IF((AND(I211&gt;0,H211&lt;0)),"n.a.",IF((I211/H211)*100-100&gt;100,"-o-",(I211/H211)*100-100))))</f>
        <v>14.994155001392301</v>
      </c>
    </row>
    <row r="212" spans="1:10">
      <c r="A212" s="338"/>
      <c r="B212" s="343"/>
      <c r="C212" s="349"/>
      <c r="D212" s="343"/>
      <c r="E212" s="343" t="s">
        <v>362</v>
      </c>
      <c r="F212" s="345"/>
      <c r="G212" s="346"/>
      <c r="H212" s="347"/>
      <c r="I212" s="347"/>
      <c r="J212" s="348"/>
    </row>
    <row r="213" spans="1:10" ht="27">
      <c r="A213" s="338"/>
      <c r="B213" s="343"/>
      <c r="C213" s="349"/>
      <c r="D213" s="343"/>
      <c r="E213" s="343"/>
      <c r="F213" s="345" t="s">
        <v>365</v>
      </c>
      <c r="G213" s="346" t="s">
        <v>212</v>
      </c>
      <c r="H213" s="347">
        <v>20691.584630000001</v>
      </c>
      <c r="I213" s="347">
        <v>1886.4164265300001</v>
      </c>
      <c r="J213" s="348">
        <f>IF(AND(I213=0,H213&gt;0),"n.a.",IF(OR(I213=0,H213=0),"n.a.",IF((AND(I213&gt;0,H213&lt;0)),"n.a.",IF((I213/H213)*100-100&gt;100,"-o-",(I213/H213)*100-100))))</f>
        <v>-90.883170814308002</v>
      </c>
    </row>
    <row r="214" spans="1:10">
      <c r="A214" s="338"/>
      <c r="B214" s="343"/>
      <c r="C214" s="349"/>
      <c r="D214" s="343"/>
      <c r="E214" s="343" t="s">
        <v>372</v>
      </c>
      <c r="F214" s="345"/>
      <c r="G214" s="346"/>
      <c r="H214" s="347"/>
      <c r="I214" s="347"/>
      <c r="J214" s="348"/>
    </row>
    <row r="215" spans="1:10">
      <c r="A215" s="338"/>
      <c r="B215" s="343"/>
      <c r="C215" s="349"/>
      <c r="D215" s="343"/>
      <c r="E215" s="343"/>
      <c r="F215" s="345" t="s">
        <v>821</v>
      </c>
      <c r="G215" s="346" t="s">
        <v>214</v>
      </c>
      <c r="H215" s="347">
        <v>398.93362200000001</v>
      </c>
      <c r="I215" s="347">
        <v>356.81704143000007</v>
      </c>
      <c r="J215" s="348">
        <f>IF(AND(I215=0,H215&gt;0),"n.a.",IF(OR(I215=0,H215=0),"n.a.",IF((AND(I215&gt;0,H215&lt;0)),"n.a.",IF((I215/H215)*100-100&gt;100,"-o-",(I215/H215)*100-100))))</f>
        <v>-10.557290297782913</v>
      </c>
    </row>
    <row r="216" spans="1:10" ht="27">
      <c r="A216" s="338"/>
      <c r="B216" s="343"/>
      <c r="C216" s="349"/>
      <c r="D216" s="343"/>
      <c r="E216" s="343"/>
      <c r="F216" s="345" t="s">
        <v>822</v>
      </c>
      <c r="G216" s="346" t="s">
        <v>215</v>
      </c>
      <c r="H216" s="347">
        <v>443.135606</v>
      </c>
      <c r="I216" s="347">
        <v>370.02178213999997</v>
      </c>
      <c r="J216" s="348">
        <f>IF(AND(I216=0,H216&gt;0),"n.a.",IF(OR(I216=0,H216=0),"n.a.",IF((AND(I216&gt;0,H216&lt;0)),"n.a.",IF((I216/H216)*100-100&gt;100,"-o-",(I216/H216)*100-100))))</f>
        <v>-16.499198635823461</v>
      </c>
    </row>
    <row r="217" spans="1:10" ht="27">
      <c r="A217" s="338"/>
      <c r="B217" s="343"/>
      <c r="C217" s="349"/>
      <c r="D217" s="343"/>
      <c r="E217" s="343"/>
      <c r="F217" s="345" t="s">
        <v>823</v>
      </c>
      <c r="G217" s="346" t="s">
        <v>216</v>
      </c>
      <c r="H217" s="347">
        <v>55.68627</v>
      </c>
      <c r="I217" s="347">
        <v>36.489823599999994</v>
      </c>
      <c r="J217" s="348">
        <f>IF(AND(I217=0,H217&gt;0),"n.a.",IF(OR(I217=0,H217=0),"n.a.",IF((AND(I217&gt;0,H217&lt;0)),"n.a.",IF((I217/H217)*100-100&gt;100,"-o-",(I217/H217)*100-100))))</f>
        <v>-34.472494566434435</v>
      </c>
    </row>
    <row r="218" spans="1:10">
      <c r="A218" s="338"/>
      <c r="B218" s="343"/>
      <c r="C218" s="349"/>
      <c r="D218" s="343"/>
      <c r="E218" s="343"/>
      <c r="F218" s="345" t="s">
        <v>380</v>
      </c>
      <c r="G218" s="346" t="s">
        <v>217</v>
      </c>
      <c r="H218" s="347">
        <v>95.856476000000001</v>
      </c>
      <c r="I218" s="347">
        <v>149.64482232000003</v>
      </c>
      <c r="J218" s="348">
        <f>IF(AND(I218=0,H218&gt;0),"n.a.",IF(OR(I218=0,H218=0),"n.a.",IF((AND(I218&gt;0,H218&lt;0)),"n.a.",IF((I218/H218)*100-100&gt;100,"-o-",(I218/H218)*100-100))))</f>
        <v>56.113419316604165</v>
      </c>
    </row>
    <row r="219" spans="1:10">
      <c r="A219" s="338"/>
      <c r="B219" s="343"/>
      <c r="C219" s="349"/>
      <c r="D219" s="343"/>
      <c r="E219" s="343"/>
      <c r="F219" s="345" t="s">
        <v>489</v>
      </c>
      <c r="G219" s="346" t="s">
        <v>218</v>
      </c>
      <c r="H219" s="347">
        <v>79.155317999999994</v>
      </c>
      <c r="I219" s="347">
        <v>117.96861563000002</v>
      </c>
      <c r="J219" s="348">
        <f>IF(AND(I219=0,H219&gt;0),"n.a.",IF(OR(I219=0,H219=0),"n.a.",IF((AND(I219&gt;0,H219&lt;0)),"n.a.",IF((I219/H219)*100-100&gt;100,"-o-",(I219/H219)*100-100))))</f>
        <v>49.034352473955096</v>
      </c>
    </row>
    <row r="220" spans="1:10">
      <c r="A220" s="338"/>
      <c r="B220" s="343"/>
      <c r="C220" s="344">
        <v>21</v>
      </c>
      <c r="D220" s="343" t="s">
        <v>646</v>
      </c>
      <c r="E220" s="343"/>
      <c r="F220" s="345"/>
      <c r="G220" s="346"/>
      <c r="H220" s="347"/>
      <c r="I220" s="347"/>
      <c r="J220" s="348"/>
    </row>
    <row r="221" spans="1:10">
      <c r="A221" s="338"/>
      <c r="B221" s="343"/>
      <c r="C221" s="349"/>
      <c r="D221" s="343"/>
      <c r="E221" s="343" t="s">
        <v>361</v>
      </c>
      <c r="F221" s="345"/>
      <c r="G221" s="346"/>
      <c r="H221" s="347"/>
      <c r="I221" s="347"/>
      <c r="J221" s="348"/>
    </row>
    <row r="222" spans="1:10">
      <c r="A222" s="338"/>
      <c r="B222" s="343"/>
      <c r="C222" s="349"/>
      <c r="D222" s="343"/>
      <c r="E222" s="343"/>
      <c r="F222" s="345">
        <v>0</v>
      </c>
      <c r="G222" s="346" t="s">
        <v>361</v>
      </c>
      <c r="H222" s="347">
        <v>451.68651299999999</v>
      </c>
      <c r="I222" s="347">
        <v>427.70158930999958</v>
      </c>
      <c r="J222" s="348">
        <f>IF(AND(I222=0,H222&gt;0),"n.a.",IF(OR(I222=0,H222=0),"n.a.",IF((AND(I222&gt;0,H222&lt;0)),"n.a.",IF((I222/H222)*100-100&gt;100,"-o-",(I222/H222)*100-100))))</f>
        <v>-5.3100818819446118</v>
      </c>
    </row>
    <row r="223" spans="1:10">
      <c r="A223" s="338"/>
      <c r="B223" s="343"/>
      <c r="C223" s="349"/>
      <c r="D223" s="343"/>
      <c r="E223" s="343" t="s">
        <v>362</v>
      </c>
      <c r="F223" s="345"/>
      <c r="G223" s="346"/>
      <c r="H223" s="347"/>
      <c r="I223" s="347"/>
      <c r="J223" s="348"/>
    </row>
    <row r="224" spans="1:10">
      <c r="A224" s="338"/>
      <c r="B224" s="343"/>
      <c r="C224" s="349"/>
      <c r="D224" s="343"/>
      <c r="E224" s="343"/>
      <c r="F224" s="345" t="s">
        <v>363</v>
      </c>
      <c r="G224" s="346" t="s">
        <v>221</v>
      </c>
      <c r="H224" s="347">
        <v>18.916893999999999</v>
      </c>
      <c r="I224" s="347">
        <v>15.76010395</v>
      </c>
      <c r="J224" s="348">
        <f>IF(AND(I224=0,H224&gt;0),"n.a.",IF(OR(I224=0,H224=0),"n.a.",IF((AND(I224&gt;0,H224&lt;0)),"n.a.",IF((I224/H224)*100-100&gt;100,"-o-",(I224/H224)*100-100))))</f>
        <v>-16.68767637012715</v>
      </c>
    </row>
    <row r="225" spans="1:10">
      <c r="A225" s="338"/>
      <c r="B225" s="343"/>
      <c r="C225" s="349"/>
      <c r="D225" s="343"/>
      <c r="E225" s="343" t="s">
        <v>372</v>
      </c>
      <c r="F225" s="345"/>
      <c r="G225" s="346"/>
      <c r="H225" s="347"/>
      <c r="I225" s="347"/>
      <c r="J225" s="348"/>
    </row>
    <row r="226" spans="1:10">
      <c r="A226" s="338"/>
      <c r="B226" s="343"/>
      <c r="C226" s="349"/>
      <c r="D226" s="343"/>
      <c r="E226" s="343"/>
      <c r="F226" s="345" t="s">
        <v>647</v>
      </c>
      <c r="G226" s="346" t="s">
        <v>223</v>
      </c>
      <c r="H226" s="347">
        <v>582.65675799999997</v>
      </c>
      <c r="I226" s="347">
        <v>171.37614990999992</v>
      </c>
      <c r="J226" s="348">
        <f>IF(AND(I226=0,H226&gt;0),"n.a.",IF(OR(I226=0,H226=0),"n.a.",IF((AND(I226&gt;0,H226&lt;0)),"n.a.",IF((I226/H226)*100-100&gt;100,"-o-",(I226/H226)*100-100))))</f>
        <v>-70.587117105058979</v>
      </c>
    </row>
    <row r="227" spans="1:10">
      <c r="A227" s="338"/>
      <c r="B227" s="343"/>
      <c r="C227" s="349"/>
      <c r="D227" s="343"/>
      <c r="E227" s="343"/>
      <c r="F227" s="345" t="s">
        <v>824</v>
      </c>
      <c r="G227" s="346" t="s">
        <v>224</v>
      </c>
      <c r="H227" s="347">
        <v>7316.7891099999997</v>
      </c>
      <c r="I227" s="347">
        <v>2433.0979918700014</v>
      </c>
      <c r="J227" s="348">
        <f>IF(AND(I227=0,H227&gt;0),"n.a.",IF(OR(I227=0,H227=0),"n.a.",IF((AND(I227&gt;0,H227&lt;0)),"n.a.",IF((I227/H227)*100-100&gt;100,"-o-",(I227/H227)*100-100))))</f>
        <v>-66.746369817538707</v>
      </c>
    </row>
    <row r="228" spans="1:10">
      <c r="A228" s="338"/>
      <c r="B228" s="343"/>
      <c r="C228" s="349"/>
      <c r="D228" s="343"/>
      <c r="E228" s="343"/>
      <c r="F228" s="345" t="s">
        <v>825</v>
      </c>
      <c r="G228" s="346" t="s">
        <v>826</v>
      </c>
      <c r="H228" s="347">
        <v>179.45855299999999</v>
      </c>
      <c r="I228" s="347">
        <v>176.72318507000006</v>
      </c>
      <c r="J228" s="348">
        <f>IF(AND(I228=0,H228&gt;0),"n.a.",IF(OR(I228=0,H228=0),"n.a.",IF((AND(I228&gt;0,H228&lt;0)),"n.a.",IF((I228/H228)*100-100&gt;100,"-o-",(I228/H228)*100-100))))</f>
        <v>-1.5242338045598416</v>
      </c>
    </row>
    <row r="229" spans="1:10">
      <c r="A229" s="338"/>
      <c r="B229" s="343"/>
      <c r="C229" s="344">
        <v>27</v>
      </c>
      <c r="D229" s="343" t="s">
        <v>356</v>
      </c>
      <c r="E229" s="343"/>
      <c r="F229" s="345"/>
      <c r="G229" s="346"/>
      <c r="H229" s="347"/>
      <c r="I229" s="347"/>
      <c r="J229" s="348"/>
    </row>
    <row r="230" spans="1:10">
      <c r="A230" s="338"/>
      <c r="B230" s="343"/>
      <c r="C230" s="349"/>
      <c r="D230" s="343"/>
      <c r="E230" s="343" t="s">
        <v>361</v>
      </c>
      <c r="F230" s="345"/>
      <c r="G230" s="346"/>
      <c r="H230" s="347"/>
      <c r="I230" s="347"/>
      <c r="J230" s="348"/>
    </row>
    <row r="231" spans="1:10">
      <c r="A231" s="338"/>
      <c r="B231" s="343"/>
      <c r="C231" s="349"/>
      <c r="D231" s="343"/>
      <c r="E231" s="343"/>
      <c r="F231" s="345">
        <v>0</v>
      </c>
      <c r="G231" s="346" t="s">
        <v>361</v>
      </c>
      <c r="H231" s="347">
        <v>901.81939299999999</v>
      </c>
      <c r="I231" s="347">
        <v>1443.7320430899983</v>
      </c>
      <c r="J231" s="348">
        <f>IF(AND(I231=0,H231&gt;0),"n.a.",IF(OR(I231=0,H231=0),"n.a.",IF((AND(I231&gt;0,H231&lt;0)),"n.a.",IF((I231/H231)*100-100&gt;100,"-o-",(I231/H231)*100-100))))</f>
        <v>60.091039768757611</v>
      </c>
    </row>
    <row r="232" spans="1:10">
      <c r="A232" s="338"/>
      <c r="B232" s="343"/>
      <c r="C232" s="344">
        <v>31</v>
      </c>
      <c r="D232" s="343" t="s">
        <v>228</v>
      </c>
      <c r="E232" s="343"/>
      <c r="F232" s="345"/>
      <c r="G232" s="346"/>
      <c r="H232" s="347"/>
      <c r="I232" s="347"/>
      <c r="J232" s="348"/>
    </row>
    <row r="233" spans="1:10">
      <c r="A233" s="338"/>
      <c r="B233" s="343"/>
      <c r="C233" s="349"/>
      <c r="D233" s="343"/>
      <c r="E233" s="343" t="s">
        <v>361</v>
      </c>
      <c r="F233" s="345"/>
      <c r="G233" s="346"/>
      <c r="H233" s="347"/>
      <c r="I233" s="347"/>
      <c r="J233" s="348"/>
    </row>
    <row r="234" spans="1:10">
      <c r="A234" s="338"/>
      <c r="B234" s="343"/>
      <c r="C234" s="349"/>
      <c r="D234" s="343"/>
      <c r="E234" s="343"/>
      <c r="F234" s="345">
        <v>0</v>
      </c>
      <c r="G234" s="346" t="s">
        <v>361</v>
      </c>
      <c r="H234" s="347">
        <v>831.40277800000001</v>
      </c>
      <c r="I234" s="347">
        <v>883.07678655999916</v>
      </c>
      <c r="J234" s="348">
        <f>IF(AND(I234=0,H234&gt;0),"n.a.",IF(OR(I234=0,H234=0),"n.a.",IF((AND(I234&gt;0,H234&lt;0)),"n.a.",IF((I234/H234)*100-100&gt;100,"-o-",(I234/H234)*100-100))))</f>
        <v>6.2152797569794842</v>
      </c>
    </row>
    <row r="235" spans="1:10">
      <c r="A235" s="338"/>
      <c r="B235" s="343"/>
      <c r="C235" s="344">
        <v>36</v>
      </c>
      <c r="D235" s="343" t="s">
        <v>625</v>
      </c>
      <c r="E235" s="343"/>
      <c r="F235" s="345"/>
      <c r="G235" s="346"/>
      <c r="H235" s="347"/>
      <c r="I235" s="347"/>
      <c r="J235" s="348"/>
    </row>
    <row r="236" spans="1:10">
      <c r="A236" s="338"/>
      <c r="B236" s="343"/>
      <c r="C236" s="349"/>
      <c r="D236" s="343"/>
      <c r="E236" s="343" t="s">
        <v>361</v>
      </c>
      <c r="F236" s="345"/>
      <c r="G236" s="346"/>
      <c r="H236" s="347"/>
      <c r="I236" s="347"/>
      <c r="J236" s="348"/>
    </row>
    <row r="237" spans="1:10">
      <c r="A237" s="338"/>
      <c r="B237" s="343"/>
      <c r="C237" s="349"/>
      <c r="D237" s="343"/>
      <c r="E237" s="343"/>
      <c r="F237" s="345">
        <v>0</v>
      </c>
      <c r="G237" s="346" t="s">
        <v>361</v>
      </c>
      <c r="H237" s="347">
        <v>0</v>
      </c>
      <c r="I237" s="347">
        <v>682.86596794999946</v>
      </c>
      <c r="J237" s="348" t="str">
        <f>IF(AND(I237=0,H237&gt;0),"n.a.",IF(OR(I237=0,H237=0),"n.a.",IF((AND(I237&gt;0,H237&lt;0)),"n.a.",IF((I237/H237)*100-100&gt;100,"-o-",(I237/H237)*100-100))))</f>
        <v>n.a.</v>
      </c>
    </row>
    <row r="238" spans="1:10">
      <c r="A238" s="338"/>
      <c r="B238" s="343"/>
      <c r="C238" s="349"/>
      <c r="D238" s="343"/>
      <c r="E238" s="343" t="s">
        <v>362</v>
      </c>
      <c r="F238" s="345"/>
      <c r="G238" s="346"/>
      <c r="H238" s="347"/>
      <c r="I238" s="347"/>
      <c r="J238" s="348"/>
    </row>
    <row r="239" spans="1:10">
      <c r="A239" s="338"/>
      <c r="B239" s="343"/>
      <c r="C239" s="349"/>
      <c r="D239" s="343"/>
      <c r="E239" s="343"/>
      <c r="F239" s="345" t="s">
        <v>363</v>
      </c>
      <c r="G239" s="346" t="s">
        <v>648</v>
      </c>
      <c r="H239" s="347">
        <v>0</v>
      </c>
      <c r="I239" s="347">
        <v>13571.968386630007</v>
      </c>
      <c r="J239" s="348" t="str">
        <f t="shared" ref="J239:J246" si="8">IF(AND(I239=0,H239&gt;0),"n.a.",IF(OR(I239=0,H239=0),"n.a.",IF((AND(I239&gt;0,H239&lt;0)),"n.a.",IF((I239/H239)*100-100&gt;100,"-o-",(I239/H239)*100-100))))</f>
        <v>n.a.</v>
      </c>
    </row>
    <row r="240" spans="1:10">
      <c r="A240" s="338"/>
      <c r="B240" s="343"/>
      <c r="C240" s="349"/>
      <c r="D240" s="343"/>
      <c r="E240" s="343"/>
      <c r="F240" s="345" t="s">
        <v>373</v>
      </c>
      <c r="G240" s="346" t="s">
        <v>649</v>
      </c>
      <c r="H240" s="347">
        <v>0</v>
      </c>
      <c r="I240" s="347">
        <v>1437.4397560700004</v>
      </c>
      <c r="J240" s="348" t="str">
        <f t="shared" si="8"/>
        <v>n.a.</v>
      </c>
    </row>
    <row r="241" spans="1:10">
      <c r="A241" s="338"/>
      <c r="B241" s="343"/>
      <c r="C241" s="349"/>
      <c r="D241" s="343"/>
      <c r="E241" s="343"/>
      <c r="F241" s="345" t="s">
        <v>374</v>
      </c>
      <c r="G241" s="346" t="s">
        <v>42</v>
      </c>
      <c r="H241" s="347">
        <v>0</v>
      </c>
      <c r="I241" s="347">
        <v>13.942608269999997</v>
      </c>
      <c r="J241" s="348" t="str">
        <f t="shared" si="8"/>
        <v>n.a.</v>
      </c>
    </row>
    <row r="242" spans="1:10">
      <c r="A242" s="338"/>
      <c r="B242" s="343"/>
      <c r="C242" s="349"/>
      <c r="D242" s="343"/>
      <c r="E242" s="343"/>
      <c r="F242" s="345" t="s">
        <v>364</v>
      </c>
      <c r="G242" s="346" t="s">
        <v>32</v>
      </c>
      <c r="H242" s="347">
        <v>0</v>
      </c>
      <c r="I242" s="347">
        <v>12651.209276920004</v>
      </c>
      <c r="J242" s="348" t="str">
        <f t="shared" si="8"/>
        <v>n.a.</v>
      </c>
    </row>
    <row r="243" spans="1:10">
      <c r="A243" s="338"/>
      <c r="B243" s="343"/>
      <c r="C243" s="349"/>
      <c r="D243" s="343"/>
      <c r="E243" s="343"/>
      <c r="F243" s="345" t="s">
        <v>470</v>
      </c>
      <c r="G243" s="346" t="s">
        <v>35</v>
      </c>
      <c r="H243" s="347">
        <v>0</v>
      </c>
      <c r="I243" s="347">
        <v>29.667414100000006</v>
      </c>
      <c r="J243" s="348" t="str">
        <f t="shared" si="8"/>
        <v>n.a.</v>
      </c>
    </row>
    <row r="244" spans="1:10">
      <c r="A244" s="338"/>
      <c r="B244" s="343"/>
      <c r="C244" s="349"/>
      <c r="D244" s="343"/>
      <c r="E244" s="343"/>
      <c r="F244" s="345" t="s">
        <v>471</v>
      </c>
      <c r="G244" s="346" t="s">
        <v>650</v>
      </c>
      <c r="H244" s="347">
        <v>0</v>
      </c>
      <c r="I244" s="347">
        <v>1365.5113080300002</v>
      </c>
      <c r="J244" s="348" t="str">
        <f t="shared" si="8"/>
        <v>n.a.</v>
      </c>
    </row>
    <row r="245" spans="1:10" ht="27">
      <c r="A245" s="338"/>
      <c r="B245" s="343"/>
      <c r="C245" s="349"/>
      <c r="D245" s="343"/>
      <c r="E245" s="343"/>
      <c r="F245" s="345" t="s">
        <v>365</v>
      </c>
      <c r="G245" s="346" t="s">
        <v>45</v>
      </c>
      <c r="H245" s="347">
        <v>0</v>
      </c>
      <c r="I245" s="347">
        <v>1260.6172437600001</v>
      </c>
      <c r="J245" s="348" t="str">
        <f t="shared" si="8"/>
        <v>n.a.</v>
      </c>
    </row>
    <row r="246" spans="1:10">
      <c r="A246" s="338"/>
      <c r="B246" s="343"/>
      <c r="C246" s="349"/>
      <c r="D246" s="343"/>
      <c r="E246" s="343"/>
      <c r="F246" s="345" t="s">
        <v>627</v>
      </c>
      <c r="G246" s="346" t="s">
        <v>681</v>
      </c>
      <c r="H246" s="347">
        <v>0</v>
      </c>
      <c r="I246" s="347">
        <v>861.32080799000005</v>
      </c>
      <c r="J246" s="348" t="str">
        <f t="shared" si="8"/>
        <v>n.a.</v>
      </c>
    </row>
    <row r="247" spans="1:10">
      <c r="A247" s="338"/>
      <c r="B247" s="343"/>
      <c r="C247" s="344">
        <v>37</v>
      </c>
      <c r="D247" s="343" t="s">
        <v>234</v>
      </c>
      <c r="E247" s="343"/>
      <c r="F247" s="345"/>
      <c r="G247" s="346"/>
      <c r="H247" s="347"/>
      <c r="I247" s="347"/>
      <c r="J247" s="348"/>
    </row>
    <row r="248" spans="1:10">
      <c r="A248" s="338"/>
      <c r="B248" s="343"/>
      <c r="C248" s="349"/>
      <c r="D248" s="343"/>
      <c r="E248" s="343" t="s">
        <v>361</v>
      </c>
      <c r="F248" s="345"/>
      <c r="G248" s="346"/>
      <c r="H248" s="347"/>
      <c r="I248" s="347"/>
      <c r="J248" s="348"/>
    </row>
    <row r="249" spans="1:10">
      <c r="A249" s="338"/>
      <c r="B249" s="343"/>
      <c r="C249" s="349"/>
      <c r="D249" s="343"/>
      <c r="E249" s="343"/>
      <c r="F249" s="345">
        <v>0</v>
      </c>
      <c r="G249" s="346" t="s">
        <v>361</v>
      </c>
      <c r="H249" s="347">
        <v>111.714286</v>
      </c>
      <c r="I249" s="347">
        <v>152.3835389699999</v>
      </c>
      <c r="J249" s="348">
        <f>IF(AND(I249=0,H249&gt;0),"n.a.",IF(OR(I249=0,H249=0),"n.a.",IF((AND(I249&gt;0,H249&lt;0)),"n.a.",IF((I249/H249)*100-100&gt;100,"-o-",(I249/H249)*100-100))))</f>
        <v>36.404702053952064</v>
      </c>
    </row>
    <row r="250" spans="1:10">
      <c r="A250" s="338"/>
      <c r="B250" s="343"/>
      <c r="C250" s="344">
        <v>38</v>
      </c>
      <c r="D250" s="343" t="s">
        <v>302</v>
      </c>
      <c r="E250" s="343"/>
      <c r="F250" s="345"/>
      <c r="G250" s="346"/>
      <c r="H250" s="347"/>
      <c r="I250" s="347"/>
      <c r="J250" s="348"/>
    </row>
    <row r="251" spans="1:10">
      <c r="A251" s="338"/>
      <c r="B251" s="343"/>
      <c r="C251" s="349"/>
      <c r="D251" s="343"/>
      <c r="E251" s="343" t="s">
        <v>372</v>
      </c>
      <c r="F251" s="345"/>
      <c r="G251" s="346"/>
      <c r="H251" s="347"/>
      <c r="I251" s="347"/>
      <c r="J251" s="348"/>
    </row>
    <row r="252" spans="1:10" ht="27">
      <c r="A252" s="338"/>
      <c r="B252" s="343"/>
      <c r="C252" s="349"/>
      <c r="D252" s="343"/>
      <c r="E252" s="343"/>
      <c r="F252" s="345" t="s">
        <v>827</v>
      </c>
      <c r="G252" s="346" t="s">
        <v>238</v>
      </c>
      <c r="H252" s="347">
        <v>184.19948600000001</v>
      </c>
      <c r="I252" s="347">
        <v>172.07392923999998</v>
      </c>
      <c r="J252" s="348">
        <f>IF(AND(I252=0,H252&gt;0),"n.a.",IF(OR(I252=0,H252=0),"n.a.",IF((AND(I252&gt;0,H252&lt;0)),"n.a.",IF((I252/H252)*100-100&gt;100,"-o-",(I252/H252)*100-100))))</f>
        <v>-6.5828396285536002</v>
      </c>
    </row>
    <row r="253" spans="1:10" ht="27">
      <c r="A253" s="338"/>
      <c r="B253" s="343"/>
      <c r="C253" s="349"/>
      <c r="D253" s="343"/>
      <c r="E253" s="343"/>
      <c r="F253" s="345" t="s">
        <v>828</v>
      </c>
      <c r="G253" s="346" t="s">
        <v>255</v>
      </c>
      <c r="H253" s="347">
        <v>119.937651</v>
      </c>
      <c r="I253" s="347">
        <v>126.97732404000001</v>
      </c>
      <c r="J253" s="348">
        <f>IF(AND(I253=0,H253&gt;0),"n.a.",IF(OR(I253=0,H253=0),"n.a.",IF((AND(I253&gt;0,H253&lt;0)),"n.a.",IF((I253/H253)*100-100&gt;100,"-o-",(I253/H253)*100-100))))</f>
        <v>5.8694438162708593</v>
      </c>
    </row>
    <row r="254" spans="1:10">
      <c r="A254" s="338"/>
      <c r="B254" s="343"/>
      <c r="C254" s="349"/>
      <c r="D254" s="343"/>
      <c r="E254" s="343"/>
      <c r="F254" s="345" t="s">
        <v>829</v>
      </c>
      <c r="G254" s="346" t="s">
        <v>256</v>
      </c>
      <c r="H254" s="347">
        <v>299.91900600000002</v>
      </c>
      <c r="I254" s="347">
        <v>259.32050848</v>
      </c>
      <c r="J254" s="348">
        <f>IF(AND(I254=0,H254&gt;0),"n.a.",IF(OR(I254=0,H254=0),"n.a.",IF((AND(I254&gt;0,H254&lt;0)),"n.a.",IF((I254/H254)*100-100&gt;100,"-o-",(I254/H254)*100-100))))</f>
        <v>-13.536487087450539</v>
      </c>
    </row>
    <row r="255" spans="1:10">
      <c r="A255" s="338"/>
      <c r="B255" s="343"/>
      <c r="C255" s="344">
        <v>45</v>
      </c>
      <c r="D255" s="343" t="s">
        <v>260</v>
      </c>
      <c r="E255" s="343"/>
      <c r="F255" s="345"/>
      <c r="G255" s="346"/>
      <c r="H255" s="347"/>
      <c r="I255" s="347"/>
      <c r="J255" s="348"/>
    </row>
    <row r="256" spans="1:10">
      <c r="A256" s="338"/>
      <c r="B256" s="343"/>
      <c r="C256" s="349"/>
      <c r="D256" s="343"/>
      <c r="E256" s="343" t="s">
        <v>361</v>
      </c>
      <c r="F256" s="345"/>
      <c r="G256" s="346"/>
      <c r="H256" s="347"/>
      <c r="I256" s="347"/>
      <c r="J256" s="348"/>
    </row>
    <row r="257" spans="1:10">
      <c r="A257" s="338"/>
      <c r="B257" s="343"/>
      <c r="C257" s="349"/>
      <c r="D257" s="343"/>
      <c r="E257" s="343"/>
      <c r="F257" s="345">
        <v>0</v>
      </c>
      <c r="G257" s="346" t="s">
        <v>361</v>
      </c>
      <c r="H257" s="347">
        <v>248.276703</v>
      </c>
      <c r="I257" s="347">
        <v>826.10188137999978</v>
      </c>
      <c r="J257" s="348" t="str">
        <f>IF(AND(I257=0,H257&gt;0),"n.a.",IF(OR(I257=0,H257=0),"n.a.",IF((AND(I257&gt;0,H257&lt;0)),"n.a.",IF((I257/H257)*100-100&gt;100,"-o-",(I257/H257)*100-100))))</f>
        <v>-o-</v>
      </c>
    </row>
    <row r="258" spans="1:10">
      <c r="A258" s="338"/>
      <c r="B258" s="343"/>
      <c r="C258" s="344">
        <v>46</v>
      </c>
      <c r="D258" s="343" t="s">
        <v>262</v>
      </c>
      <c r="E258" s="343"/>
      <c r="F258" s="345"/>
      <c r="G258" s="346"/>
      <c r="H258" s="347"/>
      <c r="I258" s="347"/>
      <c r="J258" s="348"/>
    </row>
    <row r="259" spans="1:10">
      <c r="A259" s="338"/>
      <c r="B259" s="343"/>
      <c r="C259" s="349"/>
      <c r="D259" s="343"/>
      <c r="E259" s="343" t="s">
        <v>361</v>
      </c>
      <c r="F259" s="345"/>
      <c r="G259" s="346"/>
      <c r="H259" s="347"/>
      <c r="I259" s="347"/>
      <c r="J259" s="348"/>
    </row>
    <row r="260" spans="1:10">
      <c r="A260" s="338"/>
      <c r="B260" s="343"/>
      <c r="C260" s="349"/>
      <c r="D260" s="343"/>
      <c r="E260" s="343"/>
      <c r="F260" s="345">
        <v>0</v>
      </c>
      <c r="G260" s="346" t="s">
        <v>361</v>
      </c>
      <c r="H260" s="347">
        <v>214.933908</v>
      </c>
      <c r="I260" s="347">
        <v>769.29107833000035</v>
      </c>
      <c r="J260" s="348" t="str">
        <f>IF(AND(I260=0,H260&gt;0),"n.a.",IF(OR(I260=0,H260=0),"n.a.",IF((AND(I260&gt;0,H260&lt;0)),"n.a.",IF((I260/H260)*100-100&gt;100,"-o-",(I260/H260)*100-100))))</f>
        <v>-o-</v>
      </c>
    </row>
    <row r="261" spans="1:10">
      <c r="A261" s="338"/>
      <c r="B261" s="343"/>
      <c r="C261" s="344">
        <v>47</v>
      </c>
      <c r="D261" s="343" t="s">
        <v>651</v>
      </c>
      <c r="E261" s="343"/>
      <c r="F261" s="345"/>
      <c r="G261" s="346"/>
      <c r="H261" s="347"/>
      <c r="I261" s="347"/>
      <c r="J261" s="348"/>
    </row>
    <row r="262" spans="1:10">
      <c r="A262" s="338"/>
      <c r="B262" s="343"/>
      <c r="C262" s="349"/>
      <c r="D262" s="343"/>
      <c r="E262" s="343" t="s">
        <v>372</v>
      </c>
      <c r="F262" s="345"/>
      <c r="G262" s="346"/>
      <c r="H262" s="347"/>
      <c r="I262" s="347"/>
      <c r="J262" s="348"/>
    </row>
    <row r="263" spans="1:10">
      <c r="A263" s="338"/>
      <c r="B263" s="343"/>
      <c r="C263" s="349"/>
      <c r="D263" s="343"/>
      <c r="E263" s="343"/>
      <c r="F263" s="345" t="s">
        <v>830</v>
      </c>
      <c r="G263" s="346" t="s">
        <v>407</v>
      </c>
      <c r="H263" s="347">
        <v>6000.5746129999998</v>
      </c>
      <c r="I263" s="347">
        <v>5550.3011541299984</v>
      </c>
      <c r="J263" s="348">
        <f t="shared" ref="J263:J268" si="9">IF(AND(I263=0,H263&gt;0),"n.a.",IF(OR(I263=0,H263=0),"n.a.",IF((AND(I263&gt;0,H263&lt;0)),"n.a.",IF((I263/H263)*100-100&gt;100,"-o-",(I263/H263)*100-100))))</f>
        <v>-7.5038390139254716</v>
      </c>
    </row>
    <row r="264" spans="1:10">
      <c r="A264" s="338"/>
      <c r="B264" s="343"/>
      <c r="C264" s="349"/>
      <c r="D264" s="343"/>
      <c r="E264" s="343"/>
      <c r="F264" s="345" t="s">
        <v>652</v>
      </c>
      <c r="G264" s="346" t="s">
        <v>264</v>
      </c>
      <c r="H264" s="347">
        <v>167.15559400000001</v>
      </c>
      <c r="I264" s="347">
        <v>187.38794343000001</v>
      </c>
      <c r="J264" s="348">
        <f t="shared" si="9"/>
        <v>12.103902086579282</v>
      </c>
    </row>
    <row r="265" spans="1:10">
      <c r="A265" s="338"/>
      <c r="B265" s="343"/>
      <c r="C265" s="349"/>
      <c r="D265" s="343"/>
      <c r="E265" s="343"/>
      <c r="F265" s="345" t="s">
        <v>831</v>
      </c>
      <c r="G265" s="346" t="s">
        <v>265</v>
      </c>
      <c r="H265" s="347">
        <v>854.67119400000001</v>
      </c>
      <c r="I265" s="347">
        <v>766.2633599899998</v>
      </c>
      <c r="J265" s="348">
        <f t="shared" si="9"/>
        <v>-10.344075549830706</v>
      </c>
    </row>
    <row r="266" spans="1:10">
      <c r="A266" s="338"/>
      <c r="B266" s="343"/>
      <c r="C266" s="349"/>
      <c r="D266" s="343"/>
      <c r="E266" s="343"/>
      <c r="F266" s="345" t="s">
        <v>832</v>
      </c>
      <c r="G266" s="346" t="s">
        <v>268</v>
      </c>
      <c r="H266" s="347">
        <v>132.18893299999999</v>
      </c>
      <c r="I266" s="347">
        <v>98.641670490000038</v>
      </c>
      <c r="J266" s="348">
        <f t="shared" si="9"/>
        <v>-25.378268625558803</v>
      </c>
    </row>
    <row r="267" spans="1:10">
      <c r="A267" s="338"/>
      <c r="B267" s="343"/>
      <c r="C267" s="349"/>
      <c r="D267" s="343"/>
      <c r="E267" s="343"/>
      <c r="F267" s="345" t="s">
        <v>653</v>
      </c>
      <c r="G267" s="346" t="s">
        <v>46</v>
      </c>
      <c r="H267" s="347">
        <v>78.374075000000005</v>
      </c>
      <c r="I267" s="347">
        <v>104.51056836000004</v>
      </c>
      <c r="J267" s="348">
        <f t="shared" si="9"/>
        <v>33.348391492977782</v>
      </c>
    </row>
    <row r="268" spans="1:10">
      <c r="A268" s="338"/>
      <c r="B268" s="343"/>
      <c r="C268" s="349"/>
      <c r="D268" s="343"/>
      <c r="E268" s="343"/>
      <c r="F268" s="345" t="s">
        <v>833</v>
      </c>
      <c r="G268" s="346" t="s">
        <v>269</v>
      </c>
      <c r="H268" s="347">
        <v>802.14115700000002</v>
      </c>
      <c r="I268" s="347">
        <v>718.4279876400002</v>
      </c>
      <c r="J268" s="348">
        <f t="shared" si="9"/>
        <v>-10.436214203630485</v>
      </c>
    </row>
    <row r="269" spans="1:10">
      <c r="A269" s="338"/>
      <c r="B269" s="343"/>
      <c r="C269" s="344">
        <v>48</v>
      </c>
      <c r="D269" s="343" t="s">
        <v>434</v>
      </c>
      <c r="E269" s="343"/>
      <c r="F269" s="345"/>
      <c r="G269" s="346"/>
      <c r="H269" s="347"/>
      <c r="I269" s="347"/>
      <c r="J269" s="348"/>
    </row>
    <row r="270" spans="1:10">
      <c r="A270" s="338"/>
      <c r="B270" s="343"/>
      <c r="C270" s="349"/>
      <c r="D270" s="343"/>
      <c r="E270" s="343" t="s">
        <v>361</v>
      </c>
      <c r="F270" s="345"/>
      <c r="G270" s="346"/>
      <c r="H270" s="347"/>
      <c r="I270" s="347"/>
      <c r="J270" s="348"/>
    </row>
    <row r="271" spans="1:10">
      <c r="A271" s="338"/>
      <c r="B271" s="343"/>
      <c r="C271" s="349"/>
      <c r="D271" s="343"/>
      <c r="E271" s="343"/>
      <c r="F271" s="345">
        <v>0</v>
      </c>
      <c r="G271" s="346" t="s">
        <v>361</v>
      </c>
      <c r="H271" s="347">
        <v>5203.0036799999998</v>
      </c>
      <c r="I271" s="347">
        <v>3800.6079057599986</v>
      </c>
      <c r="J271" s="348">
        <f>IF(AND(I271=0,H271&gt;0),"n.a.",IF(OR(I271=0,H271=0),"n.a.",IF((AND(I271&gt;0,H271&lt;0)),"n.a.",IF((I271/H271)*100-100&gt;100,"-o-",(I271/H271)*100-100))))</f>
        <v>-26.953580287300525</v>
      </c>
    </row>
    <row r="272" spans="1:10">
      <c r="A272" s="338"/>
      <c r="B272" s="343"/>
      <c r="C272" s="349"/>
      <c r="D272" s="343"/>
      <c r="E272" s="343" t="s">
        <v>362</v>
      </c>
      <c r="F272" s="345"/>
      <c r="G272" s="346"/>
      <c r="H272" s="347"/>
      <c r="I272" s="347"/>
      <c r="J272" s="348"/>
    </row>
    <row r="273" spans="1:10">
      <c r="A273" s="338"/>
      <c r="B273" s="343"/>
      <c r="C273" s="349"/>
      <c r="D273" s="343"/>
      <c r="E273" s="343"/>
      <c r="F273" s="345" t="s">
        <v>364</v>
      </c>
      <c r="G273" s="346" t="s">
        <v>272</v>
      </c>
      <c r="H273" s="347">
        <v>3739.7561810000002</v>
      </c>
      <c r="I273" s="347">
        <v>4688.0088477100007</v>
      </c>
      <c r="J273" s="348">
        <f>IF(AND(I273=0,H273&gt;0),"n.a.",IF(OR(I273=0,H273=0),"n.a.",IF((AND(I273&gt;0,H273&lt;0)),"n.a.",IF((I273/H273)*100-100&gt;100,"-o-",(I273/H273)*100-100))))</f>
        <v>25.356002392017984</v>
      </c>
    </row>
    <row r="274" spans="1:10">
      <c r="A274" s="338"/>
      <c r="B274" s="343"/>
      <c r="C274" s="349"/>
      <c r="D274" s="343"/>
      <c r="E274" s="343"/>
      <c r="F274" s="345" t="s">
        <v>470</v>
      </c>
      <c r="G274" s="346" t="s">
        <v>273</v>
      </c>
      <c r="H274" s="347">
        <v>3084.2904250000001</v>
      </c>
      <c r="I274" s="347">
        <v>3307.3355236999978</v>
      </c>
      <c r="J274" s="348">
        <f>IF(AND(I274=0,H274&gt;0),"n.a.",IF(OR(I274=0,H274=0),"n.a.",IF((AND(I274&gt;0,H274&lt;0)),"n.a.",IF((I274/H274)*100-100&gt;100,"-o-",(I274/H274)*100-100))))</f>
        <v>7.2316503300754391</v>
      </c>
    </row>
    <row r="275" spans="1:10">
      <c r="A275" s="338"/>
      <c r="B275" s="343"/>
      <c r="C275" s="349"/>
      <c r="D275" s="343"/>
      <c r="E275" s="343"/>
      <c r="F275" s="345" t="s">
        <v>471</v>
      </c>
      <c r="G275" s="346" t="s">
        <v>381</v>
      </c>
      <c r="H275" s="347">
        <v>76.218554999999995</v>
      </c>
      <c r="I275" s="347">
        <v>90.558478529999988</v>
      </c>
      <c r="J275" s="348">
        <f>IF(AND(I275=0,H275&gt;0),"n.a.",IF(OR(I275=0,H275=0),"n.a.",IF((AND(I275&gt;0,H275&lt;0)),"n.a.",IF((I275/H275)*100-100&gt;100,"-o-",(I275/H275)*100-100))))</f>
        <v>18.814215947809544</v>
      </c>
    </row>
    <row r="276" spans="1:10">
      <c r="A276" s="338"/>
      <c r="B276" s="343"/>
      <c r="C276" s="349"/>
      <c r="D276" s="343"/>
      <c r="E276" s="343"/>
      <c r="F276" s="345" t="s">
        <v>628</v>
      </c>
      <c r="G276" s="346" t="s">
        <v>382</v>
      </c>
      <c r="H276" s="347">
        <v>70.536438000000004</v>
      </c>
      <c r="I276" s="347">
        <v>59.467216599999993</v>
      </c>
      <c r="J276" s="348">
        <f>IF(AND(I276=0,H276&gt;0),"n.a.",IF(OR(I276=0,H276=0),"n.a.",IF((AND(I276&gt;0,H276&lt;0)),"n.a.",IF((I276/H276)*100-100&gt;100,"-o-",(I276/H276)*100-100))))</f>
        <v>-15.692912363961469</v>
      </c>
    </row>
    <row r="277" spans="1:10" ht="27">
      <c r="A277" s="338"/>
      <c r="B277" s="343"/>
      <c r="C277" s="349"/>
      <c r="D277" s="343"/>
      <c r="E277" s="343"/>
      <c r="F277" s="345" t="s">
        <v>490</v>
      </c>
      <c r="G277" s="346" t="s">
        <v>305</v>
      </c>
      <c r="H277" s="347">
        <v>33.055661999999998</v>
      </c>
      <c r="I277" s="347">
        <v>37.745283380000011</v>
      </c>
      <c r="J277" s="348">
        <f>IF(AND(I277=0,H277&gt;0),"n.a.",IF(OR(I277=0,H277=0),"n.a.",IF((AND(I277&gt;0,H277&lt;0)),"n.a.",IF((I277/H277)*100-100&gt;100,"-o-",(I277/H277)*100-100))))</f>
        <v>14.187044204408949</v>
      </c>
    </row>
    <row r="278" spans="1:10">
      <c r="A278" s="338"/>
      <c r="B278" s="343"/>
      <c r="C278" s="349"/>
      <c r="D278" s="343"/>
      <c r="E278" s="343" t="s">
        <v>372</v>
      </c>
      <c r="F278" s="345"/>
      <c r="G278" s="346"/>
      <c r="H278" s="347"/>
      <c r="I278" s="347"/>
      <c r="J278" s="348"/>
    </row>
    <row r="279" spans="1:10">
      <c r="A279" s="338"/>
      <c r="B279" s="343"/>
      <c r="C279" s="349"/>
      <c r="D279" s="343"/>
      <c r="E279" s="343"/>
      <c r="F279" s="345" t="s">
        <v>654</v>
      </c>
      <c r="G279" s="346" t="s">
        <v>383</v>
      </c>
      <c r="H279" s="347">
        <v>28.709284</v>
      </c>
      <c r="I279" s="347">
        <v>44.065468679999995</v>
      </c>
      <c r="J279" s="348">
        <f t="shared" ref="J279:J284" si="10">IF(AND(I279=0,H279&gt;0),"n.a.",IF(OR(I279=0,H279=0),"n.a.",IF((AND(I279&gt;0,H279&lt;0)),"n.a.",IF((I279/H279)*100-100&gt;100,"-o-",(I279/H279)*100-100))))</f>
        <v>53.488567252321559</v>
      </c>
    </row>
    <row r="280" spans="1:10" ht="27">
      <c r="A280" s="338"/>
      <c r="B280" s="343"/>
      <c r="C280" s="349"/>
      <c r="D280" s="343"/>
      <c r="E280" s="343"/>
      <c r="F280" s="345" t="s">
        <v>834</v>
      </c>
      <c r="G280" s="346" t="s">
        <v>274</v>
      </c>
      <c r="H280" s="347">
        <v>97.865267000000003</v>
      </c>
      <c r="I280" s="347">
        <v>89.805693710000028</v>
      </c>
      <c r="J280" s="348">
        <f t="shared" si="10"/>
        <v>-8.2353765917789588</v>
      </c>
    </row>
    <row r="281" spans="1:10">
      <c r="A281" s="338"/>
      <c r="B281" s="343"/>
      <c r="C281" s="349"/>
      <c r="D281" s="343"/>
      <c r="E281" s="343"/>
      <c r="F281" s="345" t="s">
        <v>491</v>
      </c>
      <c r="G281" s="346" t="s">
        <v>492</v>
      </c>
      <c r="H281" s="347">
        <v>32.139533999999998</v>
      </c>
      <c r="I281" s="347">
        <v>117.96657655</v>
      </c>
      <c r="J281" s="348" t="str">
        <f t="shared" si="10"/>
        <v>-o-</v>
      </c>
    </row>
    <row r="282" spans="1:10">
      <c r="A282" s="338"/>
      <c r="B282" s="343"/>
      <c r="C282" s="349"/>
      <c r="D282" s="343"/>
      <c r="E282" s="343"/>
      <c r="F282" s="345" t="s">
        <v>835</v>
      </c>
      <c r="G282" s="346" t="s">
        <v>836</v>
      </c>
      <c r="H282" s="347">
        <v>29.620194999999999</v>
      </c>
      <c r="I282" s="347">
        <v>36.004983260000003</v>
      </c>
      <c r="J282" s="348">
        <f t="shared" si="10"/>
        <v>21.555524060526963</v>
      </c>
    </row>
    <row r="283" spans="1:10">
      <c r="A283" s="338"/>
      <c r="B283" s="343"/>
      <c r="C283" s="349"/>
      <c r="D283" s="343"/>
      <c r="E283" s="343"/>
      <c r="F283" s="345" t="s">
        <v>837</v>
      </c>
      <c r="G283" s="346" t="s">
        <v>275</v>
      </c>
      <c r="H283" s="347">
        <v>43.669784</v>
      </c>
      <c r="I283" s="347">
        <v>59.050141930000002</v>
      </c>
      <c r="J283" s="348">
        <f t="shared" si="10"/>
        <v>35.219679424107056</v>
      </c>
    </row>
    <row r="284" spans="1:10">
      <c r="A284" s="338"/>
      <c r="B284" s="343"/>
      <c r="C284" s="349"/>
      <c r="D284" s="343"/>
      <c r="E284" s="343"/>
      <c r="F284" s="345" t="s">
        <v>838</v>
      </c>
      <c r="G284" s="346" t="s">
        <v>277</v>
      </c>
      <c r="H284" s="347">
        <v>149.19150999999999</v>
      </c>
      <c r="I284" s="347">
        <v>631.37798934</v>
      </c>
      <c r="J284" s="348" t="str">
        <f t="shared" si="10"/>
        <v>-o-</v>
      </c>
    </row>
    <row r="285" spans="1:10">
      <c r="A285" s="338"/>
      <c r="B285" s="339" t="s">
        <v>655</v>
      </c>
      <c r="C285" s="339"/>
      <c r="D285" s="339"/>
      <c r="E285" s="339"/>
      <c r="F285" s="340"/>
      <c r="G285" s="341"/>
      <c r="H285" s="341"/>
      <c r="I285" s="342"/>
      <c r="J285" s="339"/>
    </row>
    <row r="286" spans="1:10">
      <c r="A286" s="338"/>
      <c r="B286" s="343"/>
      <c r="C286" s="344">
        <v>19</v>
      </c>
      <c r="D286" s="343" t="s">
        <v>839</v>
      </c>
      <c r="E286" s="343"/>
      <c r="F286" s="345"/>
      <c r="G286" s="346"/>
      <c r="H286" s="347"/>
      <c r="I286" s="347"/>
      <c r="J286" s="348"/>
    </row>
    <row r="287" spans="1:10">
      <c r="A287" s="338"/>
      <c r="B287" s="343"/>
      <c r="C287" s="349"/>
      <c r="D287" s="343"/>
      <c r="E287" s="343" t="s">
        <v>361</v>
      </c>
      <c r="F287" s="345"/>
      <c r="G287" s="346"/>
      <c r="H287" s="347"/>
      <c r="I287" s="347"/>
      <c r="J287" s="348"/>
    </row>
    <row r="288" spans="1:10">
      <c r="A288" s="338"/>
      <c r="B288" s="343"/>
      <c r="C288" s="349"/>
      <c r="D288" s="343"/>
      <c r="E288" s="343"/>
      <c r="F288" s="345">
        <v>0</v>
      </c>
      <c r="G288" s="346" t="s">
        <v>361</v>
      </c>
      <c r="H288" s="347">
        <v>121450.092659</v>
      </c>
      <c r="I288" s="347">
        <v>106610.65347646001</v>
      </c>
      <c r="J288" s="348">
        <f>IF(AND(I288=0,H288&gt;0),"n.a.",IF(OR(I288=0,H288=0),"n.a.",IF((AND(I288&gt;0,H288&lt;0)),"n.a.",IF((I288/H288)*100-100&gt;100,"-o-",(I288/H288)*100-100))))</f>
        <v>-12.218549082712727</v>
      </c>
    </row>
    <row r="289" spans="1:11">
      <c r="A289" s="338"/>
      <c r="B289" s="343"/>
      <c r="C289" s="344">
        <v>23</v>
      </c>
      <c r="D289" s="343" t="s">
        <v>446</v>
      </c>
      <c r="E289" s="343"/>
      <c r="F289" s="345"/>
      <c r="G289" s="346"/>
      <c r="H289" s="347"/>
      <c r="I289" s="347"/>
      <c r="J289" s="348"/>
    </row>
    <row r="290" spans="1:11">
      <c r="A290" s="338"/>
      <c r="B290" s="343"/>
      <c r="C290" s="349"/>
      <c r="D290" s="343"/>
      <c r="E290" s="343" t="s">
        <v>361</v>
      </c>
      <c r="F290" s="345"/>
      <c r="G290" s="346"/>
      <c r="H290" s="347"/>
      <c r="I290" s="347"/>
      <c r="J290" s="348"/>
    </row>
    <row r="291" spans="1:11">
      <c r="A291" s="338"/>
      <c r="B291" s="343"/>
      <c r="C291" s="349"/>
      <c r="D291" s="343"/>
      <c r="E291" s="343"/>
      <c r="F291" s="345">
        <v>0</v>
      </c>
      <c r="G291" s="346" t="s">
        <v>361</v>
      </c>
      <c r="H291" s="347">
        <v>112996.657654</v>
      </c>
      <c r="I291" s="347">
        <v>140794.57313956</v>
      </c>
      <c r="J291" s="348">
        <f>IF(AND(I291=0,H291&gt;0),"n.a.",IF(OR(I291=0,H291=0),"n.a.",IF((AND(I291&gt;0,H291&lt;0)),"n.a.",IF((I291/H291)*100-100&gt;100,"-o-",(I291/H291)*100-100))))</f>
        <v>24.600652853536857</v>
      </c>
    </row>
    <row r="292" spans="1:11">
      <c r="A292" s="338"/>
      <c r="B292" s="343"/>
      <c r="C292" s="344">
        <v>25</v>
      </c>
      <c r="D292" s="343" t="s">
        <v>656</v>
      </c>
      <c r="E292" s="343"/>
      <c r="F292" s="345"/>
      <c r="G292" s="346"/>
      <c r="H292" s="347"/>
      <c r="I292" s="347"/>
      <c r="J292" s="348"/>
    </row>
    <row r="293" spans="1:11">
      <c r="A293" s="338"/>
      <c r="B293" s="343"/>
      <c r="C293" s="349"/>
      <c r="D293" s="343"/>
      <c r="E293" s="343" t="s">
        <v>361</v>
      </c>
      <c r="F293" s="345"/>
      <c r="G293" s="346"/>
      <c r="H293" s="347"/>
      <c r="I293" s="347"/>
      <c r="J293" s="348"/>
    </row>
    <row r="294" spans="1:11">
      <c r="A294" s="338"/>
      <c r="B294" s="343"/>
      <c r="C294" s="349"/>
      <c r="D294" s="343"/>
      <c r="E294" s="343"/>
      <c r="F294" s="345">
        <v>0</v>
      </c>
      <c r="G294" s="346" t="s">
        <v>361</v>
      </c>
      <c r="H294" s="347">
        <v>12052.52872</v>
      </c>
      <c r="I294" s="347">
        <v>1.0135709999999999E-2</v>
      </c>
      <c r="J294" s="348">
        <f>IF(AND(I294=0,H294&gt;0),"n.a.",IF(OR(I294=0,H294=0),"n.a.",IF((AND(I294&gt;0,H294&lt;0)),"n.a.",IF((I294/H294)*100-100&gt;100,"-o-",(I294/H294)*100-100))))</f>
        <v>-99.999915903871837</v>
      </c>
    </row>
    <row r="295" spans="1:11">
      <c r="A295" s="338"/>
      <c r="B295" s="343"/>
      <c r="C295" s="349"/>
      <c r="D295" s="343"/>
      <c r="E295" s="343" t="s">
        <v>362</v>
      </c>
      <c r="F295" s="345"/>
      <c r="G295" s="346"/>
      <c r="H295" s="347"/>
      <c r="I295" s="347"/>
      <c r="J295" s="348"/>
    </row>
    <row r="296" spans="1:11">
      <c r="A296" s="338"/>
      <c r="B296" s="343"/>
      <c r="C296" s="349"/>
      <c r="D296" s="343"/>
      <c r="E296" s="343"/>
      <c r="F296" s="345" t="s">
        <v>374</v>
      </c>
      <c r="G296" s="346" t="s">
        <v>301</v>
      </c>
      <c r="H296" s="347">
        <v>42015.556972999999</v>
      </c>
      <c r="I296" s="347">
        <v>37239.414650879982</v>
      </c>
      <c r="J296" s="348">
        <f>IF(AND(I296=0,H296&gt;0),"n.a.",IF(OR(I296=0,H296=0),"n.a.",IF((AND(I296&gt;0,H296&lt;0)),"n.a.",IF((I296/H296)*100-100&gt;100,"-o-",(I296/H296)*100-100))))</f>
        <v>-11.367556843740658</v>
      </c>
    </row>
    <row r="297" spans="1:11" ht="15.75" thickBot="1">
      <c r="A297" s="417"/>
      <c r="B297" s="417"/>
      <c r="C297" s="417"/>
      <c r="D297" s="417"/>
      <c r="E297" s="417"/>
      <c r="F297" s="417"/>
      <c r="G297" s="418"/>
      <c r="H297" s="419"/>
      <c r="I297" s="419"/>
      <c r="J297" s="419"/>
    </row>
    <row r="298" spans="1:11">
      <c r="A298" s="420" t="s">
        <v>385</v>
      </c>
      <c r="B298" s="420"/>
      <c r="C298" s="420"/>
      <c r="D298" s="420"/>
      <c r="E298" s="420"/>
      <c r="F298" s="420"/>
      <c r="G298" s="420"/>
      <c r="H298" s="421"/>
      <c r="I298" s="420"/>
      <c r="J298" s="420"/>
      <c r="K298" s="420"/>
    </row>
    <row r="299" spans="1:11">
      <c r="A299" s="420" t="s">
        <v>840</v>
      </c>
      <c r="B299" s="420"/>
      <c r="C299" s="420"/>
      <c r="D299" s="420"/>
      <c r="E299" s="420"/>
      <c r="F299" s="420"/>
      <c r="G299" s="420"/>
      <c r="H299" s="421"/>
      <c r="I299" s="420"/>
      <c r="J299" s="420"/>
      <c r="K299" s="420"/>
    </row>
    <row r="300" spans="1:11">
      <c r="A300" s="422" t="s">
        <v>841</v>
      </c>
      <c r="B300" s="422"/>
      <c r="C300" s="422"/>
      <c r="D300" s="422"/>
      <c r="E300" s="422"/>
      <c r="F300" s="422"/>
      <c r="G300" s="422"/>
      <c r="H300" s="422"/>
      <c r="I300" s="422"/>
      <c r="J300" s="422"/>
      <c r="K300" s="422"/>
    </row>
    <row r="301" spans="1:11">
      <c r="A301" s="420" t="s">
        <v>386</v>
      </c>
      <c r="B301" s="420"/>
      <c r="C301" s="420"/>
      <c r="D301" s="420"/>
      <c r="E301" s="420"/>
      <c r="F301" s="420"/>
      <c r="G301" s="420"/>
      <c r="H301" s="421"/>
      <c r="I301" s="420"/>
      <c r="J301" s="420"/>
      <c r="K301" s="420"/>
    </row>
    <row r="302" spans="1:11">
      <c r="A302" s="420" t="s">
        <v>12</v>
      </c>
      <c r="B302" s="420"/>
      <c r="C302" s="420"/>
      <c r="D302" s="420"/>
      <c r="E302" s="420"/>
      <c r="F302" s="420"/>
      <c r="G302" s="420"/>
      <c r="H302" s="421"/>
      <c r="I302" s="420"/>
      <c r="J302" s="420"/>
      <c r="K302" s="420"/>
    </row>
  </sheetData>
  <mergeCells count="5">
    <mergeCell ref="A300:K300"/>
    <mergeCell ref="A4:J4"/>
    <mergeCell ref="A6:G8"/>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60" customWidth="1"/>
    <col min="2" max="3" width="4.42578125" style="160" customWidth="1"/>
    <col min="4" max="4" width="50.42578125" style="160" customWidth="1"/>
    <col min="5" max="5" width="32.140625" style="160" customWidth="1"/>
    <col min="6" max="16384" width="12.28515625" style="160"/>
  </cols>
  <sheetData>
    <row r="1" spans="1:20" s="25" customFormat="1" ht="42.75" customHeight="1">
      <c r="A1" s="447" t="s">
        <v>328</v>
      </c>
      <c r="B1" s="447"/>
      <c r="C1" s="447"/>
      <c r="D1" s="447"/>
      <c r="E1" s="171" t="s">
        <v>662</v>
      </c>
      <c r="F1" s="30"/>
      <c r="G1" s="99"/>
      <c r="H1" s="449"/>
      <c r="I1" s="449"/>
      <c r="J1" s="449"/>
      <c r="K1" s="449"/>
      <c r="L1" s="100"/>
      <c r="M1" s="101"/>
      <c r="N1" s="51"/>
      <c r="O1" s="51"/>
      <c r="P1" s="51"/>
      <c r="Q1" s="51"/>
      <c r="R1" s="51"/>
      <c r="S1" s="51"/>
      <c r="T1" s="51"/>
    </row>
    <row r="2" spans="1:20" s="154" customFormat="1" ht="16.5" customHeight="1">
      <c r="A2" s="157"/>
      <c r="B2" s="157"/>
      <c r="C2" s="157"/>
      <c r="D2" s="157"/>
      <c r="E2" s="157"/>
      <c r="F2" s="158"/>
      <c r="G2" s="158"/>
      <c r="H2" s="158"/>
      <c r="I2" s="155"/>
      <c r="J2" s="156"/>
      <c r="K2" s="156"/>
      <c r="L2" s="156"/>
      <c r="M2" s="156"/>
    </row>
    <row r="3" spans="1:20" ht="57" customHeight="1" thickBot="1">
      <c r="A3" s="470" t="s">
        <v>670</v>
      </c>
      <c r="B3" s="471"/>
      <c r="C3" s="471"/>
      <c r="D3" s="471"/>
      <c r="E3" s="471"/>
      <c r="F3" s="159"/>
      <c r="G3" s="159"/>
      <c r="H3" s="159"/>
    </row>
    <row r="4" spans="1:20" s="161" customFormat="1" ht="6" customHeight="1">
      <c r="A4" s="180"/>
      <c r="B4" s="180"/>
      <c r="C4" s="180"/>
      <c r="D4" s="180"/>
      <c r="E4" s="181"/>
      <c r="G4" s="162"/>
      <c r="H4" s="162"/>
      <c r="I4" s="162"/>
      <c r="J4" s="162"/>
      <c r="K4" s="162"/>
      <c r="L4" s="162"/>
    </row>
    <row r="5" spans="1:20" s="161" customFormat="1" ht="26.25" customHeight="1">
      <c r="A5" s="163"/>
      <c r="B5" s="172" t="s">
        <v>309</v>
      </c>
      <c r="C5" s="172"/>
      <c r="D5" s="172"/>
      <c r="E5" s="173" t="s">
        <v>664</v>
      </c>
      <c r="G5" s="162"/>
      <c r="H5" s="162"/>
      <c r="I5" s="164"/>
      <c r="J5" s="164"/>
      <c r="K5" s="164"/>
      <c r="L5" s="162"/>
    </row>
    <row r="6" spans="1:20" s="161" customFormat="1" ht="3" customHeight="1" thickBot="1">
      <c r="A6" s="182"/>
      <c r="B6" s="182"/>
      <c r="C6" s="182"/>
      <c r="D6" s="182"/>
      <c r="E6" s="182"/>
      <c r="G6" s="162"/>
      <c r="H6" s="162"/>
      <c r="I6" s="162"/>
      <c r="J6" s="162"/>
      <c r="K6" s="162"/>
      <c r="L6" s="162"/>
    </row>
    <row r="7" spans="1:20" s="161" customFormat="1" ht="3" customHeight="1" thickBot="1">
      <c r="A7" s="183"/>
      <c r="B7" s="183"/>
      <c r="C7" s="183"/>
      <c r="D7" s="183"/>
      <c r="E7" s="183"/>
      <c r="G7" s="162"/>
      <c r="H7" s="162"/>
      <c r="I7" s="162"/>
      <c r="J7" s="162"/>
      <c r="K7" s="162"/>
      <c r="L7" s="162"/>
    </row>
    <row r="8" spans="1:20" ht="5.0999999999999996" customHeight="1">
      <c r="A8" s="165"/>
      <c r="B8" s="166"/>
      <c r="C8" s="166"/>
      <c r="D8" s="166"/>
      <c r="E8" s="167"/>
    </row>
    <row r="9" spans="1:20" ht="18.75" customHeight="1">
      <c r="A9" s="472" t="s">
        <v>24</v>
      </c>
      <c r="B9" s="473"/>
      <c r="C9" s="473"/>
      <c r="D9" s="473"/>
      <c r="E9" s="167">
        <f>+E10</f>
        <v>2471.6949755099995</v>
      </c>
    </row>
    <row r="10" spans="1:20" ht="18.75" customHeight="1">
      <c r="A10" s="174"/>
      <c r="B10" s="175" t="s">
        <v>355</v>
      </c>
      <c r="C10" s="175"/>
      <c r="D10" s="175"/>
      <c r="E10" s="176">
        <f>SUM(E11:E17)</f>
        <v>2471.6949755099995</v>
      </c>
    </row>
    <row r="11" spans="1:20" ht="18.75" customHeight="1">
      <c r="A11" s="174"/>
      <c r="B11" s="159"/>
      <c r="C11" s="177">
        <v>4</v>
      </c>
      <c r="D11" s="178" t="s">
        <v>311</v>
      </c>
      <c r="E11" s="179">
        <v>327.75292251999997</v>
      </c>
      <c r="H11" s="169"/>
    </row>
    <row r="12" spans="1:20" ht="18.75" customHeight="1">
      <c r="A12" s="174"/>
      <c r="B12" s="159"/>
      <c r="C12" s="177">
        <v>6</v>
      </c>
      <c r="D12" s="178" t="s">
        <v>313</v>
      </c>
      <c r="E12" s="179">
        <v>9.3959280500000002</v>
      </c>
      <c r="H12" s="169"/>
    </row>
    <row r="13" spans="1:20" ht="18.75" customHeight="1">
      <c r="A13" s="174"/>
      <c r="B13" s="159"/>
      <c r="C13" s="177">
        <v>7</v>
      </c>
      <c r="D13" s="178" t="s">
        <v>314</v>
      </c>
      <c r="E13" s="179">
        <v>94.747166759999985</v>
      </c>
      <c r="H13" s="169"/>
    </row>
    <row r="14" spans="1:20" ht="18.75" customHeight="1">
      <c r="A14" s="174"/>
      <c r="B14" s="159"/>
      <c r="C14" s="177">
        <v>13</v>
      </c>
      <c r="D14" s="178" t="s">
        <v>318</v>
      </c>
      <c r="E14" s="179">
        <v>324.89577600999996</v>
      </c>
      <c r="H14" s="169"/>
    </row>
    <row r="15" spans="1:20" ht="18.75" customHeight="1">
      <c r="A15" s="174"/>
      <c r="B15" s="159"/>
      <c r="C15" s="177">
        <v>17</v>
      </c>
      <c r="D15" s="178" t="s">
        <v>300</v>
      </c>
      <c r="E15" s="179">
        <v>469.98057288000001</v>
      </c>
      <c r="H15" s="169"/>
    </row>
    <row r="16" spans="1:20" ht="18.75" customHeight="1">
      <c r="A16" s="174"/>
      <c r="B16" s="159"/>
      <c r="C16" s="177">
        <v>27</v>
      </c>
      <c r="D16" s="178" t="s">
        <v>356</v>
      </c>
      <c r="E16" s="179">
        <v>0.27668142000000001</v>
      </c>
      <c r="H16" s="169"/>
    </row>
    <row r="17" spans="1:8" ht="18.75" customHeight="1">
      <c r="A17" s="174"/>
      <c r="B17" s="159"/>
      <c r="C17" s="177">
        <v>36</v>
      </c>
      <c r="D17" s="178" t="s">
        <v>625</v>
      </c>
      <c r="E17" s="179">
        <v>1244.6459278699999</v>
      </c>
      <c r="H17" s="169"/>
    </row>
    <row r="18" spans="1:8" ht="4.5" customHeight="1" thickBot="1">
      <c r="A18" s="184"/>
      <c r="B18" s="184"/>
      <c r="C18" s="184"/>
      <c r="D18" s="184"/>
      <c r="E18" s="185"/>
    </row>
    <row r="19" spans="1:8" ht="27.75" customHeight="1">
      <c r="A19" s="474" t="s">
        <v>466</v>
      </c>
      <c r="B19" s="474"/>
      <c r="C19" s="474"/>
      <c r="D19" s="474"/>
      <c r="E19" s="474"/>
    </row>
    <row r="20" spans="1:8" ht="13.5">
      <c r="A20" s="168"/>
      <c r="B20" s="168"/>
      <c r="C20" s="168"/>
      <c r="D20" s="168"/>
      <c r="E20" s="170"/>
    </row>
    <row r="21" spans="1:8" ht="13.5">
      <c r="A21" s="168"/>
      <c r="B21" s="168"/>
      <c r="C21" s="168"/>
      <c r="D21" s="168"/>
      <c r="E21" s="170"/>
    </row>
  </sheetData>
  <mergeCells count="5">
    <mergeCell ref="A3:E3"/>
    <mergeCell ref="A9:D9"/>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81"/>
  <sheetViews>
    <sheetView showGridLines="0" showZeros="0" zoomScaleNormal="100" workbookViewId="0">
      <pane xSplit="2" ySplit="13" topLeftCell="C14" activePane="bottomRight" state="frozen"/>
      <selection activeCell="M21" sqref="M21"/>
      <selection pane="topRight" activeCell="M21" sqref="M21"/>
      <selection pane="bottomLeft" activeCell="M21" sqref="M21"/>
      <selection pane="bottomRight" activeCell="C14" sqref="C14"/>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8" width="11.5703125" style="7"/>
    <col min="9" max="9" width="20.28515625" style="7" bestFit="1" customWidth="1"/>
    <col min="10" max="12" width="11.5703125" style="7"/>
    <col min="13" max="13" width="12.5703125" style="7" bestFit="1" customWidth="1"/>
    <col min="14" max="15" width="11.7109375" style="7" bestFit="1" customWidth="1"/>
    <col min="16" max="16" width="13.42578125" style="7" bestFit="1" customWidth="1"/>
    <col min="17" max="16384" width="11.5703125" style="7"/>
  </cols>
  <sheetData>
    <row r="1" spans="1:19" s="36" customFormat="1" ht="40.5" customHeight="1">
      <c r="A1" s="426" t="s">
        <v>13</v>
      </c>
      <c r="B1" s="426"/>
      <c r="C1" s="426"/>
      <c r="D1" s="426" t="s">
        <v>396</v>
      </c>
      <c r="E1" s="478" t="s">
        <v>662</v>
      </c>
      <c r="F1" s="478"/>
      <c r="G1" s="478"/>
      <c r="P1" s="37"/>
      <c r="S1" s="38"/>
    </row>
    <row r="2" spans="1:19" s="8" customFormat="1">
      <c r="A2" s="7"/>
      <c r="B2" s="7"/>
      <c r="C2" s="7"/>
      <c r="D2" s="7"/>
      <c r="E2" s="7"/>
      <c r="F2" s="7"/>
      <c r="G2" s="7"/>
    </row>
    <row r="3" spans="1:19" s="10" customFormat="1" ht="18.75">
      <c r="A3" s="479" t="s">
        <v>397</v>
      </c>
      <c r="B3" s="479"/>
      <c r="C3" s="479"/>
      <c r="D3" s="479"/>
      <c r="E3" s="479"/>
      <c r="F3" s="479"/>
      <c r="G3" s="479"/>
    </row>
    <row r="4" spans="1:19" s="8" customFormat="1" ht="68.25" customHeight="1" thickBot="1">
      <c r="A4" s="480" t="s">
        <v>669</v>
      </c>
      <c r="B4" s="480"/>
      <c r="C4" s="480"/>
      <c r="D4" s="480"/>
      <c r="E4" s="480"/>
      <c r="F4" s="480"/>
      <c r="G4" s="480"/>
    </row>
    <row r="5" spans="1:19" s="8" customFormat="1" ht="7.5" customHeight="1" thickTop="1">
      <c r="A5" s="353"/>
      <c r="B5" s="353"/>
      <c r="C5" s="353"/>
      <c r="D5" s="353"/>
      <c r="E5" s="353"/>
      <c r="F5" s="353"/>
      <c r="G5" s="353"/>
    </row>
    <row r="6" spans="1:19" s="8" customFormat="1" ht="33.75" customHeight="1">
      <c r="A6" s="481" t="s">
        <v>14</v>
      </c>
      <c r="B6" s="481"/>
      <c r="C6" s="11"/>
      <c r="D6" s="12"/>
      <c r="E6" s="12"/>
      <c r="F6" s="12"/>
      <c r="G6" s="481" t="s">
        <v>398</v>
      </c>
    </row>
    <row r="7" spans="1:19" s="8" customFormat="1" ht="21.75" customHeight="1">
      <c r="A7" s="481"/>
      <c r="B7" s="481"/>
      <c r="C7" s="481" t="s">
        <v>399</v>
      </c>
      <c r="D7" s="484" t="s">
        <v>15</v>
      </c>
      <c r="E7" s="485"/>
      <c r="F7" s="485"/>
      <c r="G7" s="481"/>
    </row>
    <row r="8" spans="1:19" s="8" customFormat="1" ht="30.75" customHeight="1">
      <c r="A8" s="481"/>
      <c r="B8" s="481"/>
      <c r="C8" s="483"/>
      <c r="D8" s="11" t="s">
        <v>16</v>
      </c>
      <c r="E8" s="11" t="s">
        <v>17</v>
      </c>
      <c r="F8" s="11" t="s">
        <v>18</v>
      </c>
      <c r="G8" s="481"/>
    </row>
    <row r="9" spans="1:19" s="8" customFormat="1" ht="17.25" customHeight="1">
      <c r="A9" s="481"/>
      <c r="B9" s="481"/>
      <c r="C9" s="12"/>
      <c r="D9" s="12"/>
      <c r="E9" s="12"/>
      <c r="F9" s="12"/>
      <c r="G9" s="482"/>
    </row>
    <row r="10" spans="1:19" s="8" customFormat="1">
      <c r="A10" s="13"/>
      <c r="B10" s="13"/>
      <c r="C10" s="14" t="s">
        <v>19</v>
      </c>
      <c r="D10" s="14" t="s">
        <v>20</v>
      </c>
      <c r="E10" s="14" t="s">
        <v>21</v>
      </c>
      <c r="F10" s="14" t="s">
        <v>22</v>
      </c>
      <c r="G10" s="14" t="s">
        <v>23</v>
      </c>
    </row>
    <row r="11" spans="1:19" s="8" customFormat="1" ht="7.5" customHeight="1" thickBot="1">
      <c r="A11" s="354"/>
      <c r="B11" s="354"/>
      <c r="C11" s="354"/>
      <c r="D11" s="354"/>
      <c r="E11" s="354"/>
      <c r="F11" s="354"/>
      <c r="G11" s="354"/>
    </row>
    <row r="12" spans="1:19" s="8" customFormat="1" ht="7.5" customHeight="1" thickTop="1" thickBot="1">
      <c r="A12" s="355"/>
      <c r="B12" s="355"/>
      <c r="C12" s="355"/>
      <c r="D12" s="355"/>
      <c r="E12" s="355"/>
      <c r="F12" s="355"/>
      <c r="G12" s="355"/>
    </row>
    <row r="13" spans="1:19" s="15" customFormat="1" ht="25.5" customHeight="1" thickTop="1">
      <c r="A13" s="356" t="s">
        <v>24</v>
      </c>
      <c r="B13" s="356"/>
      <c r="C13" s="357">
        <f>SUM(C14,C16,C29,C36,C46,C48,C65,C76,C84,C112,C152,C154,C159,C165,C174,C182,C188,C198,C204,C206,C208,C210,C214,C224,C226,C252,C254,C256,C265)</f>
        <v>771725.28</v>
      </c>
      <c r="D13" s="357">
        <f t="shared" ref="D13:E13" si="0">SUM(D14,D16,D29,D36,D46,D48,D65,D76,D84,D112,D152,D154,D159,D165,D174,D182,D188,D198,D204,D206,D208,D210,D214,D224,D226,D252,D254,D256,D265)</f>
        <v>27809.638973373501</v>
      </c>
      <c r="E13" s="357">
        <f t="shared" si="0"/>
        <v>1985.1625594158663</v>
      </c>
      <c r="F13" s="357">
        <f>SUM(D13:E13)</f>
        <v>29794.801532789366</v>
      </c>
      <c r="G13" s="357">
        <f>F13/C13*100</f>
        <v>3.8608041365172547</v>
      </c>
      <c r="I13" s="16"/>
      <c r="J13" s="16"/>
    </row>
    <row r="14" spans="1:19" s="17" customFormat="1">
      <c r="A14" s="358" t="s">
        <v>25</v>
      </c>
      <c r="B14" s="359" t="s">
        <v>26</v>
      </c>
      <c r="C14" s="360">
        <f>SUM(C15)</f>
        <v>866.67</v>
      </c>
      <c r="D14" s="360">
        <f t="shared" ref="D14:E14" si="1">SUM(D15)</f>
        <v>24.420377460000001</v>
      </c>
      <c r="E14" s="360">
        <f t="shared" si="1"/>
        <v>0</v>
      </c>
      <c r="F14" s="360">
        <f>SUM(D14:E14)</f>
        <v>24.420377460000001</v>
      </c>
      <c r="G14" s="357">
        <f>F14/C14*100</f>
        <v>2.8177250233652948</v>
      </c>
      <c r="I14" s="16"/>
      <c r="J14" s="16"/>
      <c r="N14" s="221"/>
    </row>
    <row r="15" spans="1:19" s="17" customFormat="1" ht="20.100000000000001" customHeight="1">
      <c r="A15" s="361"/>
      <c r="B15" s="362" t="s">
        <v>27</v>
      </c>
      <c r="C15" s="363">
        <v>866.67</v>
      </c>
      <c r="D15" s="364">
        <v>24.420377460000001</v>
      </c>
      <c r="E15" s="364"/>
      <c r="F15" s="363">
        <f>SUM(D15:E15)</f>
        <v>24.420377460000001</v>
      </c>
      <c r="G15" s="365">
        <f t="shared" ref="G15:G78" si="2">F15/C15*100</f>
        <v>2.8177250233652948</v>
      </c>
      <c r="I15" s="16"/>
      <c r="J15" s="16"/>
      <c r="N15" s="221"/>
    </row>
    <row r="16" spans="1:19" s="17" customFormat="1" ht="20.100000000000001" customHeight="1">
      <c r="A16" s="358" t="s">
        <v>28</v>
      </c>
      <c r="B16" s="359" t="s">
        <v>29</v>
      </c>
      <c r="C16" s="366">
        <f>SUM(C17:C28)</f>
        <v>4032.67</v>
      </c>
      <c r="D16" s="366">
        <f>SUM(D17:D28)</f>
        <v>138.21645803999999</v>
      </c>
      <c r="E16" s="366">
        <f>SUM(E17:E28)</f>
        <v>0</v>
      </c>
      <c r="F16" s="366">
        <f t="shared" ref="F16:F45" si="3">SUM(D16:E16)</f>
        <v>138.21645803999999</v>
      </c>
      <c r="G16" s="357">
        <f t="shared" si="2"/>
        <v>3.4274180143676518</v>
      </c>
      <c r="I16" s="16"/>
      <c r="J16" s="16"/>
      <c r="N16" s="221"/>
    </row>
    <row r="17" spans="1:14" s="17" customFormat="1" ht="20.100000000000001" customHeight="1">
      <c r="A17" s="361"/>
      <c r="B17" s="367" t="s">
        <v>30</v>
      </c>
      <c r="C17" s="363">
        <v>2159.04</v>
      </c>
      <c r="D17" s="364">
        <v>57.75115675</v>
      </c>
      <c r="E17" s="364"/>
      <c r="F17" s="368">
        <f t="shared" si="3"/>
        <v>57.75115675</v>
      </c>
      <c r="G17" s="365">
        <f t="shared" si="2"/>
        <v>2.6748534881243518</v>
      </c>
      <c r="J17" s="16"/>
      <c r="N17" s="221"/>
    </row>
    <row r="18" spans="1:14" s="17" customFormat="1" ht="20.100000000000001" customHeight="1">
      <c r="A18" s="369"/>
      <c r="B18" s="369" t="s">
        <v>31</v>
      </c>
      <c r="C18" s="363">
        <v>26.26</v>
      </c>
      <c r="D18" s="364">
        <v>0.97613139999999998</v>
      </c>
      <c r="E18" s="364"/>
      <c r="F18" s="368">
        <f t="shared" si="3"/>
        <v>0.97613139999999998</v>
      </c>
      <c r="G18" s="365">
        <f t="shared" si="2"/>
        <v>3.7171797410510279</v>
      </c>
      <c r="J18" s="16"/>
      <c r="N18" s="221"/>
    </row>
    <row r="19" spans="1:14" s="17" customFormat="1" ht="20.100000000000001" customHeight="1">
      <c r="A19" s="361"/>
      <c r="B19" s="369" t="s">
        <v>33</v>
      </c>
      <c r="C19" s="363">
        <v>281.85000000000002</v>
      </c>
      <c r="D19" s="364">
        <v>15.12666475</v>
      </c>
      <c r="E19" s="364"/>
      <c r="F19" s="368">
        <f t="shared" si="3"/>
        <v>15.12666475</v>
      </c>
      <c r="G19" s="365">
        <f t="shared" si="2"/>
        <v>5.3669202590030158</v>
      </c>
      <c r="J19" s="16"/>
      <c r="N19" s="221"/>
    </row>
    <row r="20" spans="1:14" s="17" customFormat="1" ht="20.100000000000001" customHeight="1">
      <c r="A20" s="361"/>
      <c r="B20" s="369" t="s">
        <v>34</v>
      </c>
      <c r="C20" s="363">
        <v>37.82</v>
      </c>
      <c r="D20" s="364">
        <v>1.9841023600000001</v>
      </c>
      <c r="E20" s="364"/>
      <c r="F20" s="368">
        <f t="shared" si="3"/>
        <v>1.9841023600000001</v>
      </c>
      <c r="G20" s="365">
        <f t="shared" si="2"/>
        <v>5.2461722897937602</v>
      </c>
      <c r="J20" s="16"/>
      <c r="N20" s="221"/>
    </row>
    <row r="21" spans="1:14" s="17" customFormat="1" ht="20.100000000000001" customHeight="1">
      <c r="A21" s="361"/>
      <c r="B21" s="369" t="s">
        <v>37</v>
      </c>
      <c r="C21" s="363">
        <v>1330.6</v>
      </c>
      <c r="D21" s="364">
        <v>57.029525460000002</v>
      </c>
      <c r="E21" s="364"/>
      <c r="F21" s="368">
        <f t="shared" si="3"/>
        <v>57.029525460000002</v>
      </c>
      <c r="G21" s="365">
        <f t="shared" si="2"/>
        <v>4.2860007109574632</v>
      </c>
      <c r="J21" s="16"/>
      <c r="N21" s="221"/>
    </row>
    <row r="22" spans="1:14" s="17" customFormat="1" ht="20.100000000000001" customHeight="1">
      <c r="A22" s="370"/>
      <c r="B22" s="371" t="s">
        <v>38</v>
      </c>
      <c r="C22" s="372">
        <v>3.21</v>
      </c>
      <c r="D22" s="373">
        <v>9.5253990000000011E-2</v>
      </c>
      <c r="E22" s="373"/>
      <c r="F22" s="374">
        <f t="shared" si="3"/>
        <v>9.5253990000000011E-2</v>
      </c>
      <c r="G22" s="375">
        <f t="shared" si="2"/>
        <v>2.9674140186915889</v>
      </c>
      <c r="J22" s="16"/>
      <c r="N22" s="221"/>
    </row>
    <row r="23" spans="1:14" s="17" customFormat="1" ht="20.100000000000001" customHeight="1">
      <c r="A23" s="370"/>
      <c r="B23" s="371" t="s">
        <v>39</v>
      </c>
      <c r="C23" s="372">
        <v>13.77</v>
      </c>
      <c r="D23" s="373">
        <v>0.69956026000000004</v>
      </c>
      <c r="E23" s="373"/>
      <c r="F23" s="374">
        <f t="shared" si="3"/>
        <v>0.69956026000000004</v>
      </c>
      <c r="G23" s="375">
        <f t="shared" si="2"/>
        <v>5.0803214233841691</v>
      </c>
      <c r="J23" s="16"/>
      <c r="N23" s="221"/>
    </row>
    <row r="24" spans="1:14" s="17" customFormat="1" ht="20.100000000000001" customHeight="1">
      <c r="A24" s="370"/>
      <c r="B24" s="371" t="s">
        <v>40</v>
      </c>
      <c r="C24" s="372">
        <v>35.58</v>
      </c>
      <c r="D24" s="373"/>
      <c r="E24" s="373"/>
      <c r="F24" s="374">
        <f t="shared" si="3"/>
        <v>0</v>
      </c>
      <c r="G24" s="375">
        <f t="shared" si="2"/>
        <v>0</v>
      </c>
      <c r="J24" s="16"/>
      <c r="N24" s="221"/>
    </row>
    <row r="25" spans="1:14" s="17" customFormat="1" ht="20.100000000000001" customHeight="1">
      <c r="A25" s="370"/>
      <c r="B25" s="371" t="s">
        <v>41</v>
      </c>
      <c r="C25" s="372">
        <v>23.54</v>
      </c>
      <c r="D25" s="373">
        <v>1.3129928999999998</v>
      </c>
      <c r="E25" s="373"/>
      <c r="F25" s="374">
        <f t="shared" si="3"/>
        <v>1.3129928999999998</v>
      </c>
      <c r="G25" s="375">
        <f t="shared" si="2"/>
        <v>5.5777098555649953</v>
      </c>
      <c r="J25" s="16"/>
      <c r="N25" s="221"/>
    </row>
    <row r="26" spans="1:14" s="17" customFormat="1" ht="20.100000000000001" customHeight="1">
      <c r="A26" s="370"/>
      <c r="B26" s="371" t="s">
        <v>43</v>
      </c>
      <c r="C26" s="372">
        <v>43.55</v>
      </c>
      <c r="D26" s="373">
        <v>2.1216883799999997</v>
      </c>
      <c r="E26" s="373"/>
      <c r="F26" s="374">
        <f t="shared" si="3"/>
        <v>2.1216883799999997</v>
      </c>
      <c r="G26" s="375">
        <f t="shared" si="2"/>
        <v>4.8718447301951775</v>
      </c>
      <c r="J26" s="16"/>
      <c r="N26" s="221"/>
    </row>
    <row r="27" spans="1:14" s="17" customFormat="1" ht="20.100000000000001" customHeight="1">
      <c r="A27" s="370"/>
      <c r="B27" s="371" t="s">
        <v>44</v>
      </c>
      <c r="C27" s="372">
        <v>24.71</v>
      </c>
      <c r="D27" s="373">
        <v>1.11938179</v>
      </c>
      <c r="E27" s="373"/>
      <c r="F27" s="374">
        <f t="shared" si="3"/>
        <v>1.11938179</v>
      </c>
      <c r="G27" s="375">
        <f t="shared" si="2"/>
        <v>4.5300760420882238</v>
      </c>
      <c r="J27" s="16"/>
      <c r="N27" s="221"/>
    </row>
    <row r="28" spans="1:14" s="17" customFormat="1" ht="20.100000000000001" customHeight="1">
      <c r="A28" s="370"/>
      <c r="B28" s="371" t="s">
        <v>47</v>
      </c>
      <c r="C28" s="372">
        <v>52.74</v>
      </c>
      <c r="D28" s="373"/>
      <c r="E28" s="373"/>
      <c r="F28" s="374">
        <f t="shared" si="3"/>
        <v>0</v>
      </c>
      <c r="G28" s="375">
        <f t="shared" si="2"/>
        <v>0</v>
      </c>
      <c r="J28" s="16"/>
      <c r="N28" s="221"/>
    </row>
    <row r="29" spans="1:14" s="17" customFormat="1" ht="20.100000000000001" customHeight="1">
      <c r="A29" s="358" t="s">
        <v>48</v>
      </c>
      <c r="B29" s="359" t="s">
        <v>49</v>
      </c>
      <c r="C29" s="366">
        <f>SUM(C30:C35)</f>
        <v>5133.96</v>
      </c>
      <c r="D29" s="366">
        <f t="shared" ref="D29:E29" si="4">SUM(D30:D35)</f>
        <v>37.889791599999995</v>
      </c>
      <c r="E29" s="366">
        <f t="shared" si="4"/>
        <v>0</v>
      </c>
      <c r="F29" s="366">
        <f t="shared" si="3"/>
        <v>37.889791599999995</v>
      </c>
      <c r="G29" s="357">
        <f t="shared" si="2"/>
        <v>0.7380227270956532</v>
      </c>
      <c r="J29" s="16"/>
      <c r="N29" s="221"/>
    </row>
    <row r="30" spans="1:14" s="17" customFormat="1" ht="20.100000000000001" customHeight="1">
      <c r="A30" s="361"/>
      <c r="B30" s="376" t="s">
        <v>50</v>
      </c>
      <c r="C30" s="363">
        <v>5026.17</v>
      </c>
      <c r="D30" s="364">
        <v>32.116743469999996</v>
      </c>
      <c r="E30" s="364"/>
      <c r="F30" s="368">
        <f t="shared" si="3"/>
        <v>32.116743469999996</v>
      </c>
      <c r="G30" s="365">
        <f t="shared" si="2"/>
        <v>0.63899039367948152</v>
      </c>
      <c r="J30" s="16"/>
      <c r="N30" s="221"/>
    </row>
    <row r="31" spans="1:14" s="17" customFormat="1" ht="20.100000000000001" customHeight="1">
      <c r="A31" s="361"/>
      <c r="B31" s="376" t="s">
        <v>51</v>
      </c>
      <c r="C31" s="363">
        <v>14.84</v>
      </c>
      <c r="D31" s="364">
        <v>0.82702606000000001</v>
      </c>
      <c r="E31" s="364"/>
      <c r="F31" s="368">
        <f t="shared" si="3"/>
        <v>0.82702606000000001</v>
      </c>
      <c r="G31" s="365">
        <f t="shared" si="2"/>
        <v>5.5729518867924526</v>
      </c>
      <c r="J31" s="16"/>
      <c r="N31" s="221"/>
    </row>
    <row r="32" spans="1:14" s="17" customFormat="1" ht="20.100000000000001" customHeight="1">
      <c r="A32" s="361"/>
      <c r="B32" s="376" t="s">
        <v>52</v>
      </c>
      <c r="C32" s="363">
        <v>6.66</v>
      </c>
      <c r="D32" s="364">
        <v>0.30138398</v>
      </c>
      <c r="E32" s="364"/>
      <c r="F32" s="368">
        <f t="shared" si="3"/>
        <v>0.30138398</v>
      </c>
      <c r="G32" s="365">
        <f t="shared" si="2"/>
        <v>4.5252849849849852</v>
      </c>
      <c r="J32" s="16"/>
      <c r="N32" s="221"/>
    </row>
    <row r="33" spans="1:14" s="17" customFormat="1" ht="20.100000000000001" customHeight="1">
      <c r="A33" s="361"/>
      <c r="B33" s="376" t="s">
        <v>53</v>
      </c>
      <c r="C33" s="363">
        <v>9.91</v>
      </c>
      <c r="D33" s="364">
        <v>0.55542455000000002</v>
      </c>
      <c r="E33" s="364"/>
      <c r="F33" s="368">
        <f t="shared" si="3"/>
        <v>0.55542455000000002</v>
      </c>
      <c r="G33" s="365">
        <f t="shared" si="2"/>
        <v>5.6046876892028248</v>
      </c>
      <c r="J33" s="16"/>
      <c r="N33" s="221"/>
    </row>
    <row r="34" spans="1:14" s="17" customFormat="1" ht="20.100000000000001" customHeight="1">
      <c r="A34" s="361"/>
      <c r="B34" s="376" t="s">
        <v>54</v>
      </c>
      <c r="C34" s="363">
        <v>12.87</v>
      </c>
      <c r="D34" s="364">
        <v>0.69874773000000001</v>
      </c>
      <c r="E34" s="364"/>
      <c r="F34" s="368">
        <f t="shared" si="3"/>
        <v>0.69874773000000001</v>
      </c>
      <c r="G34" s="365">
        <f t="shared" si="2"/>
        <v>5.4292752913752924</v>
      </c>
      <c r="J34" s="16"/>
      <c r="N34" s="221"/>
    </row>
    <row r="35" spans="1:14" s="17" customFormat="1" ht="20.100000000000001" customHeight="1">
      <c r="A35" s="361"/>
      <c r="B35" s="376" t="s">
        <v>55</v>
      </c>
      <c r="C35" s="363">
        <v>63.51</v>
      </c>
      <c r="D35" s="364">
        <v>3.3904658100000002</v>
      </c>
      <c r="E35" s="364"/>
      <c r="F35" s="368">
        <f t="shared" si="3"/>
        <v>3.3904658100000002</v>
      </c>
      <c r="G35" s="365">
        <f t="shared" si="2"/>
        <v>5.3384755314123771</v>
      </c>
      <c r="J35" s="16"/>
      <c r="N35" s="221"/>
    </row>
    <row r="36" spans="1:14" s="17" customFormat="1" ht="20.100000000000001" customHeight="1">
      <c r="A36" s="358" t="s">
        <v>56</v>
      </c>
      <c r="B36" s="359" t="s">
        <v>57</v>
      </c>
      <c r="C36" s="366">
        <f>SUM(C37:C45)</f>
        <v>15530.69</v>
      </c>
      <c r="D36" s="366">
        <f t="shared" ref="D36:E36" si="5">SUM(D37:D45)</f>
        <v>589.15873960999988</v>
      </c>
      <c r="E36" s="366">
        <f t="shared" si="5"/>
        <v>0</v>
      </c>
      <c r="F36" s="366">
        <f t="shared" si="3"/>
        <v>589.15873960999988</v>
      </c>
      <c r="G36" s="357">
        <f t="shared" si="2"/>
        <v>3.7935129708338766</v>
      </c>
      <c r="J36" s="16"/>
      <c r="N36" s="221"/>
    </row>
    <row r="37" spans="1:14" s="17" customFormat="1" ht="20.100000000000001" customHeight="1">
      <c r="A37" s="377"/>
      <c r="B37" s="365" t="s">
        <v>58</v>
      </c>
      <c r="C37" s="378">
        <v>2190.39</v>
      </c>
      <c r="D37" s="379">
        <v>90.147852479999997</v>
      </c>
      <c r="E37" s="379"/>
      <c r="F37" s="368">
        <f t="shared" si="3"/>
        <v>90.147852479999997</v>
      </c>
      <c r="G37" s="365">
        <f t="shared" si="2"/>
        <v>4.1156073795077592</v>
      </c>
      <c r="J37" s="16"/>
      <c r="N37" s="221"/>
    </row>
    <row r="38" spans="1:14" s="17" customFormat="1" ht="20.100000000000001" customHeight="1">
      <c r="A38" s="377"/>
      <c r="B38" s="365" t="s">
        <v>59</v>
      </c>
      <c r="C38" s="378">
        <v>103.28</v>
      </c>
      <c r="D38" s="379">
        <v>3.5808644799999998</v>
      </c>
      <c r="E38" s="379"/>
      <c r="F38" s="368">
        <f t="shared" si="3"/>
        <v>3.5808644799999998</v>
      </c>
      <c r="G38" s="365">
        <f t="shared" si="2"/>
        <v>3.4671422153369478</v>
      </c>
      <c r="J38" s="16"/>
      <c r="N38" s="221"/>
    </row>
    <row r="39" spans="1:14" s="17" customFormat="1" ht="20.100000000000001" customHeight="1">
      <c r="A39" s="377"/>
      <c r="B39" s="365" t="s">
        <v>60</v>
      </c>
      <c r="C39" s="378">
        <v>1201.2</v>
      </c>
      <c r="D39" s="379">
        <v>33.214724879999999</v>
      </c>
      <c r="E39" s="379"/>
      <c r="F39" s="368">
        <f t="shared" si="3"/>
        <v>33.214724879999999</v>
      </c>
      <c r="G39" s="365">
        <f t="shared" si="2"/>
        <v>2.7651286113886111</v>
      </c>
      <c r="J39" s="16"/>
      <c r="N39" s="221"/>
    </row>
    <row r="40" spans="1:14" s="17" customFormat="1" ht="20.100000000000001" customHeight="1">
      <c r="A40" s="377"/>
      <c r="B40" s="365" t="s">
        <v>61</v>
      </c>
      <c r="C40" s="378">
        <v>194.29</v>
      </c>
      <c r="D40" s="379">
        <v>5.5276827300000004</v>
      </c>
      <c r="E40" s="379"/>
      <c r="F40" s="368">
        <f t="shared" si="3"/>
        <v>5.5276827300000004</v>
      </c>
      <c r="G40" s="365">
        <f t="shared" si="2"/>
        <v>2.8450680580575431</v>
      </c>
      <c r="J40" s="16"/>
      <c r="N40" s="221"/>
    </row>
    <row r="41" spans="1:14" s="17" customFormat="1" ht="20.100000000000001" customHeight="1">
      <c r="A41" s="377"/>
      <c r="B41" s="365" t="s">
        <v>62</v>
      </c>
      <c r="C41" s="378">
        <v>149.16</v>
      </c>
      <c r="D41" s="379">
        <v>4.8413842300000001</v>
      </c>
      <c r="E41" s="379"/>
      <c r="F41" s="368">
        <f t="shared" si="3"/>
        <v>4.8413842300000001</v>
      </c>
      <c r="G41" s="365">
        <f t="shared" si="2"/>
        <v>3.2457657750067046</v>
      </c>
      <c r="J41" s="16"/>
      <c r="N41" s="221"/>
    </row>
    <row r="42" spans="1:14" s="17" customFormat="1" ht="20.100000000000001" customHeight="1">
      <c r="A42" s="377"/>
      <c r="B42" s="365" t="s">
        <v>63</v>
      </c>
      <c r="C42" s="378">
        <v>10642.72</v>
      </c>
      <c r="D42" s="379">
        <v>424.50721850999997</v>
      </c>
      <c r="E42" s="379"/>
      <c r="F42" s="368">
        <f t="shared" si="3"/>
        <v>424.50721850999997</v>
      </c>
      <c r="G42" s="365">
        <f t="shared" si="2"/>
        <v>3.9887098270930741</v>
      </c>
      <c r="J42" s="16"/>
      <c r="N42" s="221"/>
    </row>
    <row r="43" spans="1:14" s="17" customFormat="1" ht="20.100000000000001" customHeight="1">
      <c r="A43" s="377"/>
      <c r="B43" s="365" t="s">
        <v>64</v>
      </c>
      <c r="C43" s="378">
        <v>93.7</v>
      </c>
      <c r="D43" s="379">
        <v>3.8133533700000002</v>
      </c>
      <c r="E43" s="379"/>
      <c r="F43" s="368">
        <f t="shared" si="3"/>
        <v>3.8133533700000002</v>
      </c>
      <c r="G43" s="365">
        <f t="shared" si="2"/>
        <v>4.0697474599786547</v>
      </c>
      <c r="J43" s="16"/>
      <c r="N43" s="221"/>
    </row>
    <row r="44" spans="1:14" s="17" customFormat="1" ht="20.100000000000001" customHeight="1">
      <c r="A44" s="377"/>
      <c r="B44" s="365" t="s">
        <v>65</v>
      </c>
      <c r="C44" s="378">
        <v>421.6</v>
      </c>
      <c r="D44" s="379">
        <v>9.72747764</v>
      </c>
      <c r="E44" s="379"/>
      <c r="F44" s="368">
        <f t="shared" si="3"/>
        <v>9.72747764</v>
      </c>
      <c r="G44" s="365">
        <f t="shared" si="2"/>
        <v>2.3072764800759016</v>
      </c>
      <c r="J44" s="16"/>
      <c r="N44" s="221"/>
    </row>
    <row r="45" spans="1:14" s="17" customFormat="1" ht="20.100000000000001" customHeight="1">
      <c r="A45" s="377"/>
      <c r="B45" s="365" t="s">
        <v>66</v>
      </c>
      <c r="C45" s="378">
        <v>534.35</v>
      </c>
      <c r="D45" s="379">
        <v>13.798181289999999</v>
      </c>
      <c r="E45" s="379"/>
      <c r="F45" s="368">
        <f t="shared" si="3"/>
        <v>13.798181289999999</v>
      </c>
      <c r="G45" s="365">
        <f t="shared" si="2"/>
        <v>2.5822366033498643</v>
      </c>
      <c r="J45" s="16"/>
      <c r="N45" s="221"/>
    </row>
    <row r="46" spans="1:14" s="17" customFormat="1" ht="20.100000000000001" customHeight="1">
      <c r="A46" s="358" t="s">
        <v>67</v>
      </c>
      <c r="B46" s="359" t="s">
        <v>68</v>
      </c>
      <c r="C46" s="366">
        <f>SUM(C47)</f>
        <v>56383.01</v>
      </c>
      <c r="D46" s="366">
        <f t="shared" ref="D46:E46" si="6">SUM(D47)</f>
        <v>1859.77654265</v>
      </c>
      <c r="E46" s="366">
        <f t="shared" si="6"/>
        <v>0</v>
      </c>
      <c r="F46" s="366">
        <f>SUM(D46:E46)</f>
        <v>1859.77654265</v>
      </c>
      <c r="G46" s="357">
        <f t="shared" si="2"/>
        <v>3.2984697742280877</v>
      </c>
      <c r="J46" s="16"/>
      <c r="N46" s="221"/>
    </row>
    <row r="47" spans="1:14" s="17" customFormat="1" ht="20.100000000000001" customHeight="1">
      <c r="A47" s="361"/>
      <c r="B47" s="367" t="s">
        <v>69</v>
      </c>
      <c r="C47" s="380">
        <v>56383.01</v>
      </c>
      <c r="D47" s="381">
        <v>1859.77654265</v>
      </c>
      <c r="E47" s="381"/>
      <c r="F47" s="368">
        <f>SUM(D47:E47)</f>
        <v>1859.77654265</v>
      </c>
      <c r="G47" s="365">
        <f t="shared" si="2"/>
        <v>3.2984697742280877</v>
      </c>
      <c r="J47" s="16"/>
      <c r="N47" s="221"/>
    </row>
    <row r="48" spans="1:14" s="17" customFormat="1" ht="20.100000000000001" customHeight="1">
      <c r="A48" s="358" t="s">
        <v>70</v>
      </c>
      <c r="B48" s="359" t="s">
        <v>400</v>
      </c>
      <c r="C48" s="366">
        <f>SUM(C49:C64)</f>
        <v>7418.7900000000009</v>
      </c>
      <c r="D48" s="366">
        <f t="shared" ref="D48:E48" si="7">SUM(D49:D64)</f>
        <v>281.27728732999998</v>
      </c>
      <c r="E48" s="366">
        <f t="shared" si="7"/>
        <v>5.2311495518181825</v>
      </c>
      <c r="F48" s="366">
        <f t="shared" ref="F48:F111" si="8">SUM(D48:E48)</f>
        <v>286.50843688181817</v>
      </c>
      <c r="G48" s="357">
        <f t="shared" si="2"/>
        <v>3.861929463993699</v>
      </c>
      <c r="J48" s="16"/>
      <c r="N48" s="221"/>
    </row>
    <row r="49" spans="1:16" s="17" customFormat="1" ht="20.100000000000001" customHeight="1">
      <c r="A49" s="377"/>
      <c r="B49" s="365" t="s">
        <v>401</v>
      </c>
      <c r="C49" s="378">
        <v>2805.25</v>
      </c>
      <c r="D49" s="379">
        <v>147.93562072</v>
      </c>
      <c r="E49" s="379">
        <v>0</v>
      </c>
      <c r="F49" s="368">
        <f t="shared" si="8"/>
        <v>147.93562072</v>
      </c>
      <c r="G49" s="365">
        <f t="shared" si="2"/>
        <v>5.2735271622850011</v>
      </c>
      <c r="J49" s="16"/>
      <c r="N49" s="221"/>
    </row>
    <row r="50" spans="1:16" s="17" customFormat="1" ht="20.100000000000001" customHeight="1">
      <c r="A50" s="377"/>
      <c r="B50" s="365" t="s">
        <v>71</v>
      </c>
      <c r="C50" s="378">
        <v>572.99</v>
      </c>
      <c r="D50" s="379">
        <v>24.438441530000002</v>
      </c>
      <c r="E50" s="379">
        <v>0</v>
      </c>
      <c r="F50" s="368">
        <f t="shared" si="8"/>
        <v>24.438441530000002</v>
      </c>
      <c r="G50" s="365">
        <f t="shared" si="2"/>
        <v>4.2650729558980087</v>
      </c>
      <c r="J50" s="16"/>
      <c r="N50" s="221"/>
    </row>
    <row r="51" spans="1:16" s="17" customFormat="1" ht="20.100000000000001" customHeight="1">
      <c r="A51" s="377"/>
      <c r="B51" s="365" t="s">
        <v>72</v>
      </c>
      <c r="C51" s="378">
        <v>20.59</v>
      </c>
      <c r="D51" s="379">
        <v>0.93456857000000004</v>
      </c>
      <c r="E51" s="379">
        <v>0</v>
      </c>
      <c r="F51" s="368">
        <f t="shared" si="8"/>
        <v>0.93456857000000004</v>
      </c>
      <c r="G51" s="365">
        <f t="shared" si="2"/>
        <v>4.5389440019426903</v>
      </c>
      <c r="J51" s="16"/>
      <c r="N51" s="221"/>
    </row>
    <row r="52" spans="1:16" s="17" customFormat="1" ht="20.100000000000001" customHeight="1">
      <c r="A52" s="377"/>
      <c r="B52" s="365" t="s">
        <v>73</v>
      </c>
      <c r="C52" s="378">
        <v>61.24</v>
      </c>
      <c r="D52" s="379">
        <v>2.39185626</v>
      </c>
      <c r="E52" s="379">
        <v>8.3330330000000008E-2</v>
      </c>
      <c r="F52" s="368">
        <f t="shared" si="8"/>
        <v>2.4751865899999999</v>
      </c>
      <c r="G52" s="365">
        <f t="shared" si="2"/>
        <v>4.0417808458523838</v>
      </c>
      <c r="J52" s="16"/>
      <c r="N52" s="221"/>
    </row>
    <row r="53" spans="1:16" s="17" customFormat="1" ht="20.100000000000001" customHeight="1">
      <c r="A53" s="377"/>
      <c r="B53" s="365" t="s">
        <v>74</v>
      </c>
      <c r="C53" s="378">
        <v>139.38</v>
      </c>
      <c r="D53" s="379">
        <v>4.8388288100000008</v>
      </c>
      <c r="E53" s="379">
        <v>0</v>
      </c>
      <c r="F53" s="368">
        <f t="shared" si="8"/>
        <v>4.8388288100000008</v>
      </c>
      <c r="G53" s="365">
        <f t="shared" si="2"/>
        <v>3.4716808796097007</v>
      </c>
      <c r="J53" s="16"/>
      <c r="N53" s="221"/>
    </row>
    <row r="54" spans="1:16" s="17" customFormat="1" ht="20.100000000000001" customHeight="1">
      <c r="A54" s="377"/>
      <c r="B54" s="365" t="s">
        <v>75</v>
      </c>
      <c r="C54" s="378">
        <v>32.67</v>
      </c>
      <c r="D54" s="379">
        <v>1.2789076400000001</v>
      </c>
      <c r="E54" s="379">
        <v>0</v>
      </c>
      <c r="F54" s="368">
        <f t="shared" si="8"/>
        <v>1.2789076400000001</v>
      </c>
      <c r="G54" s="365">
        <f t="shared" si="2"/>
        <v>3.9146239363330273</v>
      </c>
      <c r="J54" s="16"/>
      <c r="N54" s="221"/>
    </row>
    <row r="55" spans="1:16" s="17" customFormat="1" ht="20.100000000000001" customHeight="1">
      <c r="A55" s="377"/>
      <c r="B55" s="365" t="s">
        <v>76</v>
      </c>
      <c r="C55" s="378">
        <v>241.6</v>
      </c>
      <c r="D55" s="379">
        <v>10.956458710000001</v>
      </c>
      <c r="E55" s="379">
        <v>0</v>
      </c>
      <c r="F55" s="368">
        <f t="shared" si="8"/>
        <v>10.956458710000001</v>
      </c>
      <c r="G55" s="365">
        <f t="shared" si="2"/>
        <v>4.5349580753311267</v>
      </c>
      <c r="J55" s="16"/>
      <c r="N55" s="221"/>
    </row>
    <row r="56" spans="1:16" s="17" customFormat="1" ht="20.100000000000001" customHeight="1">
      <c r="A56" s="377"/>
      <c r="B56" s="365" t="s">
        <v>77</v>
      </c>
      <c r="C56" s="378">
        <v>1529.65</v>
      </c>
      <c r="D56" s="379">
        <v>39.675082079999996</v>
      </c>
      <c r="E56" s="379">
        <v>3.3806711900000002</v>
      </c>
      <c r="F56" s="368">
        <f t="shared" si="8"/>
        <v>43.055753269999997</v>
      </c>
      <c r="G56" s="365">
        <f t="shared" si="2"/>
        <v>2.8147454169254402</v>
      </c>
      <c r="J56" s="16"/>
      <c r="N56" s="221"/>
    </row>
    <row r="57" spans="1:16" s="17" customFormat="1" ht="20.100000000000001" customHeight="1">
      <c r="A57" s="377"/>
      <c r="B57" s="365" t="s">
        <v>78</v>
      </c>
      <c r="C57" s="378">
        <v>6.33</v>
      </c>
      <c r="D57" s="379">
        <v>0.21739060999999998</v>
      </c>
      <c r="E57" s="379">
        <v>0</v>
      </c>
      <c r="F57" s="368">
        <f t="shared" si="8"/>
        <v>0.21739060999999998</v>
      </c>
      <c r="G57" s="365">
        <f t="shared" si="2"/>
        <v>3.4342908372827803</v>
      </c>
      <c r="J57" s="16"/>
      <c r="N57" s="221"/>
    </row>
    <row r="58" spans="1:16" s="17" customFormat="1" ht="20.100000000000001" customHeight="1">
      <c r="A58" s="377"/>
      <c r="B58" s="365" t="s">
        <v>79</v>
      </c>
      <c r="C58" s="378">
        <v>185.12</v>
      </c>
      <c r="D58" s="379">
        <v>6.6841198100000003</v>
      </c>
      <c r="E58" s="379">
        <v>0</v>
      </c>
      <c r="F58" s="368">
        <f t="shared" si="8"/>
        <v>6.6841198100000003</v>
      </c>
      <c r="G58" s="365">
        <f t="shared" si="2"/>
        <v>3.6106956622731201</v>
      </c>
      <c r="J58" s="16"/>
      <c r="N58" s="221"/>
    </row>
    <row r="59" spans="1:16" s="17" customFormat="1" ht="20.100000000000001" customHeight="1">
      <c r="A59" s="377"/>
      <c r="B59" s="365" t="s">
        <v>80</v>
      </c>
      <c r="C59" s="378">
        <v>4.5999999999999996</v>
      </c>
      <c r="D59" s="379">
        <v>0.17383481000000001</v>
      </c>
      <c r="E59" s="379">
        <v>0</v>
      </c>
      <c r="F59" s="368">
        <f t="shared" si="8"/>
        <v>0.17383481000000001</v>
      </c>
      <c r="G59" s="365">
        <f t="shared" si="2"/>
        <v>3.7790176086956526</v>
      </c>
      <c r="J59" s="16"/>
      <c r="N59" s="221"/>
    </row>
    <row r="60" spans="1:16" s="17" customFormat="1" ht="20.100000000000001" customHeight="1">
      <c r="A60" s="377"/>
      <c r="B60" s="365" t="s">
        <v>81</v>
      </c>
      <c r="C60" s="378">
        <v>18.72</v>
      </c>
      <c r="D60" s="379">
        <v>0.7346961700000002</v>
      </c>
      <c r="E60" s="379">
        <v>0</v>
      </c>
      <c r="F60" s="368">
        <f t="shared" si="8"/>
        <v>0.7346961700000002</v>
      </c>
      <c r="G60" s="365">
        <f t="shared" si="2"/>
        <v>3.9246590277777793</v>
      </c>
      <c r="J60" s="16"/>
      <c r="N60" s="221"/>
    </row>
    <row r="61" spans="1:16" s="17" customFormat="1" ht="20.100000000000001" customHeight="1">
      <c r="A61" s="377"/>
      <c r="B61" s="365" t="s">
        <v>82</v>
      </c>
      <c r="C61" s="378">
        <v>706.6</v>
      </c>
      <c r="D61" s="379">
        <v>18.1454536</v>
      </c>
      <c r="E61" s="379">
        <v>1.5809604100000001</v>
      </c>
      <c r="F61" s="368">
        <f t="shared" si="8"/>
        <v>19.726414009999999</v>
      </c>
      <c r="G61" s="365">
        <f t="shared" si="2"/>
        <v>2.7917370520803848</v>
      </c>
      <c r="J61" s="16"/>
      <c r="N61" s="382"/>
      <c r="O61" s="382"/>
      <c r="P61" s="382"/>
    </row>
    <row r="62" spans="1:16" s="17" customFormat="1" ht="20.100000000000001" customHeight="1">
      <c r="A62" s="377"/>
      <c r="B62" s="365" t="s">
        <v>83</v>
      </c>
      <c r="C62" s="378">
        <v>41.92</v>
      </c>
      <c r="D62" s="379">
        <v>1.9587979900000001</v>
      </c>
      <c r="E62" s="379">
        <v>0</v>
      </c>
      <c r="F62" s="368">
        <f t="shared" si="8"/>
        <v>1.9587979900000001</v>
      </c>
      <c r="G62" s="365">
        <f t="shared" si="2"/>
        <v>4.6727051288167942</v>
      </c>
      <c r="J62" s="16"/>
      <c r="N62" s="221"/>
    </row>
    <row r="63" spans="1:16" s="17" customFormat="1" ht="20.100000000000001" customHeight="1">
      <c r="A63" s="377"/>
      <c r="B63" s="365" t="s">
        <v>84</v>
      </c>
      <c r="C63" s="378">
        <v>913.49</v>
      </c>
      <c r="D63" s="379">
        <v>15.87059275</v>
      </c>
      <c r="E63" s="379">
        <v>0</v>
      </c>
      <c r="F63" s="368">
        <f t="shared" si="8"/>
        <v>15.87059275</v>
      </c>
      <c r="G63" s="365">
        <f>F63/C63*100</f>
        <v>1.7373581265257418</v>
      </c>
      <c r="J63" s="16"/>
      <c r="N63" s="221"/>
    </row>
    <row r="64" spans="1:16" s="17" customFormat="1" ht="20.100000000000001" customHeight="1">
      <c r="A64" s="377"/>
      <c r="B64" s="365" t="s">
        <v>85</v>
      </c>
      <c r="C64" s="378">
        <v>138.63999999999999</v>
      </c>
      <c r="D64" s="379">
        <v>5.0426372700000002</v>
      </c>
      <c r="E64" s="379">
        <v>0.18618762181818183</v>
      </c>
      <c r="F64" s="368">
        <f t="shared" si="8"/>
        <v>5.2288248918181823</v>
      </c>
      <c r="G64" s="365">
        <f t="shared" si="2"/>
        <v>3.7715124724597393</v>
      </c>
      <c r="J64" s="16"/>
      <c r="N64" s="221"/>
    </row>
    <row r="65" spans="1:14" s="17" customFormat="1" ht="20.100000000000001" customHeight="1">
      <c r="A65" s="358" t="s">
        <v>86</v>
      </c>
      <c r="B65" s="359" t="s">
        <v>87</v>
      </c>
      <c r="C65" s="366">
        <f>SUM(C66:C75)</f>
        <v>7026.2</v>
      </c>
      <c r="D65" s="366">
        <f t="shared" ref="D65:E65" si="9">SUM(D66:D75)</f>
        <v>289.8900303399999</v>
      </c>
      <c r="E65" s="366">
        <f t="shared" si="9"/>
        <v>3.4690165049999999</v>
      </c>
      <c r="F65" s="366">
        <f t="shared" si="8"/>
        <v>293.35904684499991</v>
      </c>
      <c r="G65" s="357">
        <f t="shared" si="2"/>
        <v>4.1752162882496924</v>
      </c>
      <c r="J65" s="16"/>
      <c r="N65" s="221"/>
    </row>
    <row r="66" spans="1:14" s="17" customFormat="1" ht="20.100000000000001" customHeight="1">
      <c r="A66" s="377"/>
      <c r="B66" s="365" t="s">
        <v>88</v>
      </c>
      <c r="C66" s="378">
        <v>4284.2700000000004</v>
      </c>
      <c r="D66" s="379">
        <v>215.56832523999998</v>
      </c>
      <c r="E66" s="379">
        <v>3.4690165049999999</v>
      </c>
      <c r="F66" s="368">
        <f t="shared" si="8"/>
        <v>219.03734174499999</v>
      </c>
      <c r="G66" s="365">
        <f t="shared" si="2"/>
        <v>5.1125942516461373</v>
      </c>
      <c r="J66" s="16"/>
      <c r="N66" s="221"/>
    </row>
    <row r="67" spans="1:14" s="17" customFormat="1" ht="20.100000000000001" customHeight="1">
      <c r="A67" s="377"/>
      <c r="B67" s="365" t="s">
        <v>89</v>
      </c>
      <c r="C67" s="378">
        <v>82.92</v>
      </c>
      <c r="D67" s="379">
        <v>2.1769245399999999</v>
      </c>
      <c r="E67" s="379">
        <v>0</v>
      </c>
      <c r="F67" s="368">
        <f t="shared" si="8"/>
        <v>2.1769245399999999</v>
      </c>
      <c r="G67" s="365">
        <f t="shared" si="2"/>
        <v>2.6253310902074287</v>
      </c>
      <c r="J67" s="16"/>
      <c r="N67" s="221"/>
    </row>
    <row r="68" spans="1:14" s="17" customFormat="1" ht="20.100000000000001" customHeight="1">
      <c r="A68" s="377"/>
      <c r="B68" s="365" t="s">
        <v>90</v>
      </c>
      <c r="C68" s="378">
        <v>2303.7399999999998</v>
      </c>
      <c r="D68" s="379">
        <v>64.753155449999994</v>
      </c>
      <c r="E68" s="379">
        <v>0</v>
      </c>
      <c r="F68" s="368">
        <f t="shared" si="8"/>
        <v>64.753155449999994</v>
      </c>
      <c r="G68" s="365">
        <f t="shared" si="2"/>
        <v>2.8107840055735456</v>
      </c>
      <c r="J68" s="16"/>
      <c r="N68" s="221"/>
    </row>
    <row r="69" spans="1:14" s="17" customFormat="1" ht="20.100000000000001" customHeight="1">
      <c r="A69" s="377"/>
      <c r="B69" s="365" t="s">
        <v>91</v>
      </c>
      <c r="C69" s="378">
        <v>12.45</v>
      </c>
      <c r="D69" s="379">
        <v>0.52094773999999999</v>
      </c>
      <c r="E69" s="379">
        <v>0</v>
      </c>
      <c r="F69" s="368">
        <f t="shared" si="8"/>
        <v>0.52094773999999999</v>
      </c>
      <c r="G69" s="365">
        <f t="shared" si="2"/>
        <v>4.1843191967871487</v>
      </c>
      <c r="J69" s="16"/>
      <c r="N69" s="221"/>
    </row>
    <row r="70" spans="1:14" s="17" customFormat="1" ht="20.100000000000001" customHeight="1">
      <c r="A70" s="377"/>
      <c r="B70" s="365" t="s">
        <v>92</v>
      </c>
      <c r="C70" s="378">
        <v>9.94</v>
      </c>
      <c r="D70" s="379">
        <v>0.31073107999999999</v>
      </c>
      <c r="E70" s="379">
        <v>0</v>
      </c>
      <c r="F70" s="368">
        <f t="shared" si="8"/>
        <v>0.31073107999999999</v>
      </c>
      <c r="G70" s="365">
        <f t="shared" si="2"/>
        <v>3.126067203219316</v>
      </c>
      <c r="J70" s="16"/>
      <c r="N70" s="221"/>
    </row>
    <row r="71" spans="1:14" s="17" customFormat="1" ht="20.100000000000001" customHeight="1">
      <c r="A71" s="377"/>
      <c r="B71" s="365" t="s">
        <v>93</v>
      </c>
      <c r="C71" s="378">
        <v>32.51</v>
      </c>
      <c r="D71" s="379">
        <v>0.41278921999999996</v>
      </c>
      <c r="E71" s="379">
        <v>0</v>
      </c>
      <c r="F71" s="368">
        <f t="shared" si="8"/>
        <v>0.41278921999999996</v>
      </c>
      <c r="G71" s="365">
        <f t="shared" si="2"/>
        <v>1.26972999077207</v>
      </c>
      <c r="J71" s="16"/>
      <c r="N71" s="221"/>
    </row>
    <row r="72" spans="1:14" s="17" customFormat="1" ht="20.100000000000001" customHeight="1">
      <c r="A72" s="377"/>
      <c r="B72" s="365" t="s">
        <v>94</v>
      </c>
      <c r="C72" s="378">
        <v>45.71</v>
      </c>
      <c r="D72" s="379">
        <v>1.6693016200000002</v>
      </c>
      <c r="E72" s="379">
        <v>0</v>
      </c>
      <c r="F72" s="368">
        <f t="shared" si="8"/>
        <v>1.6693016200000002</v>
      </c>
      <c r="G72" s="365">
        <f t="shared" si="2"/>
        <v>3.6519396630934153</v>
      </c>
      <c r="J72" s="16"/>
      <c r="N72" s="221"/>
    </row>
    <row r="73" spans="1:14" s="17" customFormat="1" ht="20.100000000000001" customHeight="1">
      <c r="A73" s="377"/>
      <c r="B73" s="365" t="s">
        <v>95</v>
      </c>
      <c r="C73" s="378">
        <v>71.08</v>
      </c>
      <c r="D73" s="379">
        <v>1.93947391</v>
      </c>
      <c r="E73" s="379">
        <v>0</v>
      </c>
      <c r="F73" s="368">
        <f t="shared" si="8"/>
        <v>1.93947391</v>
      </c>
      <c r="G73" s="365">
        <f t="shared" si="2"/>
        <v>2.7285789392234103</v>
      </c>
      <c r="J73" s="16"/>
      <c r="N73" s="221"/>
    </row>
    <row r="74" spans="1:14" s="17" customFormat="1" ht="20.100000000000001" customHeight="1">
      <c r="A74" s="377"/>
      <c r="B74" s="365" t="s">
        <v>96</v>
      </c>
      <c r="C74" s="378">
        <v>31.07</v>
      </c>
      <c r="D74" s="379">
        <v>1.18586989</v>
      </c>
      <c r="E74" s="379">
        <v>0</v>
      </c>
      <c r="F74" s="368">
        <f t="shared" si="8"/>
        <v>1.18586989</v>
      </c>
      <c r="G74" s="365">
        <f t="shared" si="2"/>
        <v>3.8167682330222079</v>
      </c>
      <c r="J74" s="16"/>
      <c r="N74" s="221"/>
    </row>
    <row r="75" spans="1:14" s="17" customFormat="1" ht="20.100000000000001" customHeight="1">
      <c r="A75" s="377"/>
      <c r="B75" s="365" t="s">
        <v>97</v>
      </c>
      <c r="C75" s="378">
        <v>152.51</v>
      </c>
      <c r="D75" s="379">
        <v>1.3525116499999998</v>
      </c>
      <c r="E75" s="379">
        <v>0</v>
      </c>
      <c r="F75" s="368">
        <f t="shared" si="8"/>
        <v>1.3525116499999998</v>
      </c>
      <c r="G75" s="365">
        <f t="shared" si="2"/>
        <v>0.88683473214871156</v>
      </c>
      <c r="J75" s="16"/>
      <c r="N75" s="221"/>
    </row>
    <row r="76" spans="1:14" s="17" customFormat="1" ht="20.100000000000001" customHeight="1">
      <c r="A76" s="358" t="s">
        <v>98</v>
      </c>
      <c r="B76" s="359" t="s">
        <v>99</v>
      </c>
      <c r="C76" s="366">
        <f>SUM(C77:C83)</f>
        <v>2774.3099999999995</v>
      </c>
      <c r="D76" s="366">
        <f t="shared" ref="D76:E76" si="10">SUM(D77:D83)</f>
        <v>85.323280549999993</v>
      </c>
      <c r="E76" s="366">
        <f t="shared" si="10"/>
        <v>0</v>
      </c>
      <c r="F76" s="366">
        <f t="shared" si="8"/>
        <v>85.323280549999993</v>
      </c>
      <c r="G76" s="357">
        <f t="shared" si="2"/>
        <v>3.0754775259433877</v>
      </c>
      <c r="J76" s="16"/>
      <c r="N76" s="221"/>
    </row>
    <row r="77" spans="1:14" s="17" customFormat="1" ht="20.100000000000001" customHeight="1">
      <c r="A77" s="377"/>
      <c r="B77" s="365" t="s">
        <v>100</v>
      </c>
      <c r="C77" s="378">
        <v>1118.5899999999999</v>
      </c>
      <c r="D77" s="379">
        <v>46.401095159999997</v>
      </c>
      <c r="E77" s="379">
        <v>0</v>
      </c>
      <c r="F77" s="368">
        <f t="shared" si="8"/>
        <v>46.401095159999997</v>
      </c>
      <c r="G77" s="365">
        <f t="shared" si="2"/>
        <v>4.1481771837760038</v>
      </c>
      <c r="J77" s="16"/>
      <c r="N77" s="221"/>
    </row>
    <row r="78" spans="1:14" s="17" customFormat="1" ht="20.100000000000001" customHeight="1">
      <c r="A78" s="377"/>
      <c r="B78" s="365" t="s">
        <v>402</v>
      </c>
      <c r="C78" s="378">
        <v>48.55</v>
      </c>
      <c r="D78" s="379">
        <v>1.7374189600000001</v>
      </c>
      <c r="E78" s="379">
        <v>0</v>
      </c>
      <c r="F78" s="368">
        <f t="shared" si="8"/>
        <v>1.7374189600000001</v>
      </c>
      <c r="G78" s="365">
        <f t="shared" si="2"/>
        <v>3.5786178372811541</v>
      </c>
      <c r="J78" s="16"/>
      <c r="N78" s="221"/>
    </row>
    <row r="79" spans="1:14" s="17" customFormat="1" ht="20.100000000000001" customHeight="1">
      <c r="A79" s="377"/>
      <c r="B79" s="365" t="s">
        <v>101</v>
      </c>
      <c r="C79" s="378">
        <v>120.12</v>
      </c>
      <c r="D79" s="379">
        <v>3.3994636600000003</v>
      </c>
      <c r="E79" s="379">
        <v>0</v>
      </c>
      <c r="F79" s="368">
        <f t="shared" si="8"/>
        <v>3.3994636600000003</v>
      </c>
      <c r="G79" s="365">
        <f t="shared" ref="G79:G142" si="11">F79/C79*100</f>
        <v>2.8300563270063273</v>
      </c>
      <c r="J79" s="16"/>
      <c r="N79" s="221"/>
    </row>
    <row r="80" spans="1:14" s="17" customFormat="1" ht="20.100000000000001" customHeight="1">
      <c r="A80" s="377"/>
      <c r="B80" s="365" t="s">
        <v>102</v>
      </c>
      <c r="C80" s="378">
        <v>111.28</v>
      </c>
      <c r="D80" s="379">
        <v>4.7834961799999993</v>
      </c>
      <c r="E80" s="379">
        <v>0</v>
      </c>
      <c r="F80" s="368">
        <f t="shared" si="8"/>
        <v>4.7834961799999993</v>
      </c>
      <c r="G80" s="365">
        <f t="shared" si="11"/>
        <v>4.2986126707404742</v>
      </c>
      <c r="J80" s="16"/>
      <c r="N80" s="221"/>
    </row>
    <row r="81" spans="1:14" s="17" customFormat="1" ht="20.100000000000001" customHeight="1">
      <c r="A81" s="377"/>
      <c r="B81" s="365" t="s">
        <v>103</v>
      </c>
      <c r="C81" s="378">
        <v>298.69</v>
      </c>
      <c r="D81" s="379">
        <v>0</v>
      </c>
      <c r="E81" s="379">
        <v>0</v>
      </c>
      <c r="F81" s="368">
        <f t="shared" si="8"/>
        <v>0</v>
      </c>
      <c r="G81" s="365">
        <f t="shared" si="11"/>
        <v>0</v>
      </c>
      <c r="J81" s="16"/>
      <c r="N81" s="221"/>
    </row>
    <row r="82" spans="1:14" s="17" customFormat="1" ht="20.100000000000001" customHeight="1">
      <c r="A82" s="377"/>
      <c r="B82" s="365" t="s">
        <v>104</v>
      </c>
      <c r="C82" s="378">
        <v>872.96</v>
      </c>
      <c r="D82" s="379">
        <v>27.48218061</v>
      </c>
      <c r="E82" s="379">
        <v>0</v>
      </c>
      <c r="F82" s="368">
        <f t="shared" si="8"/>
        <v>27.48218061</v>
      </c>
      <c r="G82" s="365">
        <f t="shared" si="11"/>
        <v>3.1481603521352639</v>
      </c>
      <c r="J82" s="16"/>
      <c r="N82" s="221"/>
    </row>
    <row r="83" spans="1:14" s="17" customFormat="1" ht="20.100000000000001" customHeight="1">
      <c r="A83" s="377"/>
      <c r="B83" s="365" t="s">
        <v>105</v>
      </c>
      <c r="C83" s="378">
        <v>204.12</v>
      </c>
      <c r="D83" s="379">
        <v>1.51962598</v>
      </c>
      <c r="E83" s="379">
        <v>0</v>
      </c>
      <c r="F83" s="368">
        <f t="shared" si="8"/>
        <v>1.51962598</v>
      </c>
      <c r="G83" s="365">
        <f t="shared" si="11"/>
        <v>0.74447676856750933</v>
      </c>
      <c r="J83" s="16"/>
      <c r="N83" s="221"/>
    </row>
    <row r="84" spans="1:14" s="17" customFormat="1" ht="20.100000000000001" customHeight="1">
      <c r="A84" s="358" t="s">
        <v>106</v>
      </c>
      <c r="B84" s="359" t="s">
        <v>107</v>
      </c>
      <c r="C84" s="366">
        <f>SUM(C85:C111)</f>
        <v>104091.48</v>
      </c>
      <c r="D84" s="366">
        <f t="shared" ref="D84:E84" si="12">SUM(D85:D111)</f>
        <v>3738.3149663580011</v>
      </c>
      <c r="E84" s="366">
        <f t="shared" si="12"/>
        <v>752.55049312672975</v>
      </c>
      <c r="F84" s="366">
        <f t="shared" si="8"/>
        <v>4490.8654594847312</v>
      </c>
      <c r="G84" s="357">
        <f t="shared" si="11"/>
        <v>4.314344900739937</v>
      </c>
      <c r="J84" s="16"/>
      <c r="N84" s="221"/>
    </row>
    <row r="85" spans="1:14" s="17" customFormat="1" ht="20.100000000000001" customHeight="1">
      <c r="A85" s="377"/>
      <c r="B85" s="365" t="s">
        <v>108</v>
      </c>
      <c r="C85" s="378">
        <v>34708.620000000003</v>
      </c>
      <c r="D85" s="379">
        <v>1474.3769416380005</v>
      </c>
      <c r="E85" s="379">
        <v>354.36626287882348</v>
      </c>
      <c r="F85" s="368">
        <f t="shared" si="8"/>
        <v>1828.7432045168239</v>
      </c>
      <c r="G85" s="365">
        <f t="shared" si="11"/>
        <v>5.2688444672154171</v>
      </c>
      <c r="J85" s="16"/>
      <c r="N85" s="221"/>
    </row>
    <row r="86" spans="1:14" s="17" customFormat="1" ht="20.100000000000001" customHeight="1">
      <c r="A86" s="377"/>
      <c r="B86" s="365" t="s">
        <v>109</v>
      </c>
      <c r="C86" s="378">
        <v>692.14</v>
      </c>
      <c r="D86" s="379">
        <v>21.146086079999996</v>
      </c>
      <c r="E86" s="379">
        <v>1.8260040863636364</v>
      </c>
      <c r="F86" s="368">
        <f t="shared" si="8"/>
        <v>22.972090166363632</v>
      </c>
      <c r="G86" s="365">
        <f t="shared" si="11"/>
        <v>3.3189947360885994</v>
      </c>
      <c r="J86" s="16"/>
      <c r="N86" s="221"/>
    </row>
    <row r="87" spans="1:14" s="17" customFormat="1" ht="20.100000000000001" customHeight="1">
      <c r="A87" s="377"/>
      <c r="B87" s="365" t="s">
        <v>110</v>
      </c>
      <c r="C87" s="378">
        <v>12854.71</v>
      </c>
      <c r="D87" s="379">
        <v>483.10629104000009</v>
      </c>
      <c r="E87" s="379">
        <v>36.0030989778788</v>
      </c>
      <c r="F87" s="368">
        <f t="shared" si="8"/>
        <v>519.10939001787892</v>
      </c>
      <c r="G87" s="365">
        <f t="shared" si="11"/>
        <v>4.0382816105371413</v>
      </c>
      <c r="J87" s="16"/>
      <c r="N87" s="221"/>
    </row>
    <row r="88" spans="1:14" s="17" customFormat="1" ht="20.100000000000001" customHeight="1">
      <c r="A88" s="377"/>
      <c r="B88" s="365" t="s">
        <v>111</v>
      </c>
      <c r="C88" s="378">
        <v>248.12</v>
      </c>
      <c r="D88" s="379">
        <v>0</v>
      </c>
      <c r="E88" s="379">
        <v>0</v>
      </c>
      <c r="F88" s="368">
        <f t="shared" si="8"/>
        <v>0</v>
      </c>
      <c r="G88" s="365">
        <f t="shared" si="11"/>
        <v>0</v>
      </c>
      <c r="J88" s="16"/>
      <c r="N88" s="221"/>
    </row>
    <row r="89" spans="1:14" s="17" customFormat="1" ht="20.100000000000001" customHeight="1">
      <c r="A89" s="377"/>
      <c r="B89" s="365" t="s">
        <v>112</v>
      </c>
      <c r="C89" s="378">
        <v>6.91</v>
      </c>
      <c r="D89" s="379">
        <v>0.27986742000000003</v>
      </c>
      <c r="E89" s="379">
        <v>0</v>
      </c>
      <c r="F89" s="368">
        <f t="shared" si="8"/>
        <v>0.27986742000000003</v>
      </c>
      <c r="G89" s="365">
        <f t="shared" si="11"/>
        <v>4.0501797395079597</v>
      </c>
      <c r="J89" s="16"/>
      <c r="N89" s="221"/>
    </row>
    <row r="90" spans="1:14" s="17" customFormat="1" ht="20.100000000000001" customHeight="1">
      <c r="A90" s="377"/>
      <c r="B90" s="365" t="s">
        <v>113</v>
      </c>
      <c r="C90" s="378">
        <v>160.01</v>
      </c>
      <c r="D90" s="379">
        <v>0.39604994000000004</v>
      </c>
      <c r="E90" s="379">
        <v>0</v>
      </c>
      <c r="F90" s="368">
        <f t="shared" si="8"/>
        <v>0.39604994000000004</v>
      </c>
      <c r="G90" s="365">
        <f t="shared" si="11"/>
        <v>0.24751574276607718</v>
      </c>
      <c r="J90" s="16"/>
      <c r="N90" s="221"/>
    </row>
    <row r="91" spans="1:14" s="17" customFormat="1" ht="20.100000000000001" customHeight="1">
      <c r="A91" s="377"/>
      <c r="B91" s="365" t="s">
        <v>114</v>
      </c>
      <c r="C91" s="378">
        <v>89.21</v>
      </c>
      <c r="D91" s="379">
        <v>4.0526840600000007</v>
      </c>
      <c r="E91" s="379">
        <v>1.0430265815217392</v>
      </c>
      <c r="F91" s="368">
        <f t="shared" si="8"/>
        <v>5.0957106415217401</v>
      </c>
      <c r="G91" s="365">
        <f t="shared" si="11"/>
        <v>5.712039728193858</v>
      </c>
      <c r="J91" s="16"/>
      <c r="N91" s="221"/>
    </row>
    <row r="92" spans="1:14" s="17" customFormat="1" ht="20.100000000000001" customHeight="1">
      <c r="A92" s="377"/>
      <c r="B92" s="365" t="s">
        <v>115</v>
      </c>
      <c r="C92" s="378">
        <v>12725.52</v>
      </c>
      <c r="D92" s="379">
        <v>554.94133555999997</v>
      </c>
      <c r="E92" s="379">
        <v>55.033062658181819</v>
      </c>
      <c r="F92" s="368">
        <f t="shared" si="8"/>
        <v>609.97439821818182</v>
      </c>
      <c r="G92" s="365">
        <f t="shared" si="11"/>
        <v>4.793316094102102</v>
      </c>
      <c r="J92" s="16"/>
      <c r="N92" s="221"/>
    </row>
    <row r="93" spans="1:14" s="17" customFormat="1" ht="20.100000000000001" customHeight="1">
      <c r="A93" s="377"/>
      <c r="B93" s="369" t="s">
        <v>116</v>
      </c>
      <c r="C93" s="378">
        <v>25.58</v>
      </c>
      <c r="D93" s="379">
        <v>0.57459228000000007</v>
      </c>
      <c r="E93" s="379">
        <v>0</v>
      </c>
      <c r="F93" s="368">
        <f t="shared" si="8"/>
        <v>0.57459228000000007</v>
      </c>
      <c r="G93" s="365">
        <f t="shared" si="11"/>
        <v>2.2462559812353406</v>
      </c>
      <c r="J93" s="16"/>
      <c r="N93" s="221"/>
    </row>
    <row r="94" spans="1:14" s="17" customFormat="1" ht="20.100000000000001" customHeight="1">
      <c r="A94" s="377"/>
      <c r="B94" s="365" t="s">
        <v>117</v>
      </c>
      <c r="C94" s="378">
        <v>79.91</v>
      </c>
      <c r="D94" s="379">
        <v>4.1421543999999999</v>
      </c>
      <c r="E94" s="379">
        <v>0.217616854</v>
      </c>
      <c r="F94" s="368">
        <f t="shared" si="8"/>
        <v>4.359771254</v>
      </c>
      <c r="G94" s="365">
        <f t="shared" si="11"/>
        <v>5.4558519008884998</v>
      </c>
      <c r="J94" s="16"/>
      <c r="N94" s="221"/>
    </row>
    <row r="95" spans="1:14" s="17" customFormat="1" ht="20.100000000000001" customHeight="1">
      <c r="A95" s="377"/>
      <c r="B95" s="365" t="s">
        <v>118</v>
      </c>
      <c r="C95" s="378">
        <v>5190.1000000000004</v>
      </c>
      <c r="D95" s="379">
        <v>109.79341579</v>
      </c>
      <c r="E95" s="379">
        <v>11.048384962727269</v>
      </c>
      <c r="F95" s="368">
        <f t="shared" si="8"/>
        <v>120.84180075272727</v>
      </c>
      <c r="G95" s="365">
        <f t="shared" si="11"/>
        <v>2.3283135344738493</v>
      </c>
      <c r="J95" s="16"/>
      <c r="N95" s="221"/>
    </row>
    <row r="96" spans="1:14" s="17" customFormat="1" ht="20.100000000000001" customHeight="1">
      <c r="A96" s="377"/>
      <c r="B96" s="365" t="s">
        <v>119</v>
      </c>
      <c r="C96" s="378">
        <v>29436.68</v>
      </c>
      <c r="D96" s="379">
        <v>854.91788365000014</v>
      </c>
      <c r="E96" s="379">
        <v>265.05376677090908</v>
      </c>
      <c r="F96" s="368">
        <f t="shared" si="8"/>
        <v>1119.9716504209091</v>
      </c>
      <c r="G96" s="365">
        <f t="shared" si="11"/>
        <v>3.8046805904093435</v>
      </c>
      <c r="J96" s="16"/>
      <c r="N96" s="221"/>
    </row>
    <row r="97" spans="1:14" s="17" customFormat="1" ht="20.100000000000001" customHeight="1">
      <c r="A97" s="377"/>
      <c r="B97" s="365" t="s">
        <v>120</v>
      </c>
      <c r="C97" s="378">
        <v>271.36</v>
      </c>
      <c r="D97" s="379">
        <v>8.3349148000000017</v>
      </c>
      <c r="E97" s="379">
        <v>0.63403677000000003</v>
      </c>
      <c r="F97" s="368">
        <f t="shared" si="8"/>
        <v>8.9689515700000015</v>
      </c>
      <c r="G97" s="365">
        <f t="shared" si="11"/>
        <v>3.3051855726709913</v>
      </c>
      <c r="J97" s="16"/>
      <c r="N97" s="221"/>
    </row>
    <row r="98" spans="1:14" s="17" customFormat="1" ht="20.100000000000001" customHeight="1">
      <c r="A98" s="377"/>
      <c r="B98" s="365" t="s">
        <v>121</v>
      </c>
      <c r="C98" s="378">
        <v>1805.62</v>
      </c>
      <c r="D98" s="379">
        <v>46.305816180000008</v>
      </c>
      <c r="E98" s="379">
        <v>6.743512637272727</v>
      </c>
      <c r="F98" s="368">
        <f t="shared" si="8"/>
        <v>53.049328817272738</v>
      </c>
      <c r="G98" s="365">
        <f t="shared" si="11"/>
        <v>2.9380118085351703</v>
      </c>
      <c r="J98" s="16"/>
      <c r="N98" s="221"/>
    </row>
    <row r="99" spans="1:14" s="17" customFormat="1" ht="20.100000000000001" customHeight="1">
      <c r="A99" s="377"/>
      <c r="B99" s="365" t="s">
        <v>122</v>
      </c>
      <c r="C99" s="378">
        <v>1856.71</v>
      </c>
      <c r="D99" s="379">
        <v>52.435097030000009</v>
      </c>
      <c r="E99" s="379">
        <v>16.157438996324107</v>
      </c>
      <c r="F99" s="368">
        <f t="shared" si="8"/>
        <v>68.592536026324112</v>
      </c>
      <c r="G99" s="365">
        <f t="shared" si="11"/>
        <v>3.6943053048846672</v>
      </c>
      <c r="J99" s="16"/>
      <c r="N99" s="221"/>
    </row>
    <row r="100" spans="1:14" s="17" customFormat="1" ht="20.100000000000001" customHeight="1">
      <c r="A100" s="377"/>
      <c r="B100" s="365" t="s">
        <v>123</v>
      </c>
      <c r="C100" s="378">
        <v>1171.6600000000001</v>
      </c>
      <c r="D100" s="379">
        <v>37.850356089999998</v>
      </c>
      <c r="E100" s="379">
        <v>1.5485421636363637</v>
      </c>
      <c r="F100" s="368">
        <f t="shared" si="8"/>
        <v>39.398898253636361</v>
      </c>
      <c r="G100" s="365">
        <f t="shared" si="11"/>
        <v>3.3626562529775152</v>
      </c>
      <c r="J100" s="16"/>
      <c r="N100" s="221"/>
    </row>
    <row r="101" spans="1:14" s="17" customFormat="1" ht="20.100000000000001" customHeight="1">
      <c r="A101" s="377"/>
      <c r="B101" s="365" t="s">
        <v>124</v>
      </c>
      <c r="C101" s="378">
        <v>138.87</v>
      </c>
      <c r="D101" s="379">
        <v>5.23094035</v>
      </c>
      <c r="E101" s="379">
        <v>0.26357682909090907</v>
      </c>
      <c r="F101" s="368">
        <f t="shared" si="8"/>
        <v>5.4945171790909093</v>
      </c>
      <c r="G101" s="365">
        <f t="shared" si="11"/>
        <v>3.9565904652487287</v>
      </c>
      <c r="J101" s="16"/>
      <c r="N101" s="221"/>
    </row>
    <row r="102" spans="1:14" s="17" customFormat="1" ht="20.100000000000001" customHeight="1">
      <c r="A102" s="377"/>
      <c r="B102" s="365" t="s">
        <v>125</v>
      </c>
      <c r="C102" s="378">
        <v>200.05</v>
      </c>
      <c r="D102" s="379">
        <v>6.5227492400000013</v>
      </c>
      <c r="E102" s="379">
        <v>0</v>
      </c>
      <c r="F102" s="368">
        <f t="shared" si="8"/>
        <v>6.5227492400000013</v>
      </c>
      <c r="G102" s="365">
        <f t="shared" si="11"/>
        <v>3.260559480129968</v>
      </c>
      <c r="J102" s="16"/>
      <c r="N102" s="221"/>
    </row>
    <row r="103" spans="1:14" s="17" customFormat="1" ht="20.100000000000001" customHeight="1">
      <c r="A103" s="377"/>
      <c r="B103" s="365" t="s">
        <v>126</v>
      </c>
      <c r="C103" s="378">
        <v>121.4</v>
      </c>
      <c r="D103" s="379">
        <v>5.7962077399999998</v>
      </c>
      <c r="E103" s="379">
        <v>0</v>
      </c>
      <c r="F103" s="368">
        <f t="shared" si="8"/>
        <v>5.7962077399999998</v>
      </c>
      <c r="G103" s="365">
        <f t="shared" si="11"/>
        <v>4.7744709555189457</v>
      </c>
      <c r="J103" s="16"/>
      <c r="N103" s="221"/>
    </row>
    <row r="104" spans="1:14" s="17" customFormat="1" ht="20.100000000000001" customHeight="1">
      <c r="A104" s="377"/>
      <c r="B104" s="365" t="s">
        <v>127</v>
      </c>
      <c r="C104" s="378">
        <v>484.83</v>
      </c>
      <c r="D104" s="379">
        <v>18.11835628</v>
      </c>
      <c r="E104" s="379">
        <v>0</v>
      </c>
      <c r="F104" s="368">
        <f t="shared" si="8"/>
        <v>18.11835628</v>
      </c>
      <c r="G104" s="365">
        <f t="shared" si="11"/>
        <v>3.737053457913083</v>
      </c>
      <c r="J104" s="16"/>
      <c r="N104" s="221"/>
    </row>
    <row r="105" spans="1:14" s="17" customFormat="1" ht="20.100000000000001" customHeight="1">
      <c r="A105" s="377"/>
      <c r="B105" s="365" t="s">
        <v>128</v>
      </c>
      <c r="C105" s="378">
        <v>447.81</v>
      </c>
      <c r="D105" s="379">
        <v>8.292456790000001</v>
      </c>
      <c r="E105" s="379">
        <v>0.70491391181818186</v>
      </c>
      <c r="F105" s="368">
        <f t="shared" si="8"/>
        <v>8.9973707018181823</v>
      </c>
      <c r="G105" s="365">
        <f t="shared" si="11"/>
        <v>2.0091937879498407</v>
      </c>
      <c r="J105" s="16"/>
      <c r="N105" s="221"/>
    </row>
    <row r="106" spans="1:14" s="17" customFormat="1" ht="20.100000000000001" customHeight="1">
      <c r="A106" s="377"/>
      <c r="B106" s="365" t="s">
        <v>129</v>
      </c>
      <c r="C106" s="378">
        <v>41.39</v>
      </c>
      <c r="D106" s="379">
        <v>1.5129439299999998</v>
      </c>
      <c r="E106" s="379">
        <v>0</v>
      </c>
      <c r="F106" s="368">
        <f t="shared" si="8"/>
        <v>1.5129439299999998</v>
      </c>
      <c r="G106" s="365">
        <f t="shared" si="11"/>
        <v>3.6553368688088907</v>
      </c>
      <c r="J106" s="16"/>
      <c r="N106" s="221"/>
    </row>
    <row r="107" spans="1:14" s="17" customFormat="1" ht="20.100000000000001" customHeight="1">
      <c r="A107" s="377"/>
      <c r="B107" s="365" t="s">
        <v>130</v>
      </c>
      <c r="C107" s="378">
        <v>348.3</v>
      </c>
      <c r="D107" s="379">
        <v>10.475236999999998</v>
      </c>
      <c r="E107" s="379">
        <v>0</v>
      </c>
      <c r="F107" s="368">
        <f t="shared" si="8"/>
        <v>10.475236999999998</v>
      </c>
      <c r="G107" s="365">
        <f t="shared" si="11"/>
        <v>3.0075328739592297</v>
      </c>
      <c r="J107" s="16"/>
      <c r="N107" s="221"/>
    </row>
    <row r="108" spans="1:14" s="17" customFormat="1" ht="20.100000000000001" customHeight="1">
      <c r="A108" s="377"/>
      <c r="B108" s="365" t="s">
        <v>131</v>
      </c>
      <c r="C108" s="378">
        <v>123.62</v>
      </c>
      <c r="D108" s="379">
        <v>6.12429325</v>
      </c>
      <c r="E108" s="379">
        <v>0</v>
      </c>
      <c r="F108" s="368">
        <f t="shared" si="8"/>
        <v>6.12429325</v>
      </c>
      <c r="G108" s="365">
        <f t="shared" si="11"/>
        <v>4.9541281750525803</v>
      </c>
      <c r="J108" s="16"/>
      <c r="N108" s="221"/>
    </row>
    <row r="109" spans="1:14" s="17" customFormat="1" ht="20.100000000000001" customHeight="1">
      <c r="A109" s="377"/>
      <c r="B109" s="365" t="s">
        <v>132</v>
      </c>
      <c r="C109" s="378">
        <v>99.79</v>
      </c>
      <c r="D109" s="379">
        <v>4.3268659700000009</v>
      </c>
      <c r="E109" s="379">
        <v>0</v>
      </c>
      <c r="F109" s="368">
        <f t="shared" si="8"/>
        <v>4.3268659700000009</v>
      </c>
      <c r="G109" s="365">
        <f t="shared" si="11"/>
        <v>4.3359715101713601</v>
      </c>
      <c r="J109" s="16"/>
      <c r="N109" s="221"/>
    </row>
    <row r="110" spans="1:14" s="17" customFormat="1" ht="20.100000000000001" customHeight="1">
      <c r="A110" s="377"/>
      <c r="B110" s="365" t="s">
        <v>133</v>
      </c>
      <c r="C110" s="378">
        <v>32.5</v>
      </c>
      <c r="D110" s="379">
        <v>0.81641238000000005</v>
      </c>
      <c r="E110" s="379">
        <v>4.7183761818181819E-2</v>
      </c>
      <c r="F110" s="368">
        <f t="shared" si="8"/>
        <v>0.86359614181818189</v>
      </c>
      <c r="G110" s="365">
        <f t="shared" si="11"/>
        <v>2.6572188979020983</v>
      </c>
      <c r="J110" s="16"/>
      <c r="N110" s="221"/>
    </row>
    <row r="111" spans="1:14" s="17" customFormat="1" ht="20.100000000000001" customHeight="1">
      <c r="A111" s="377"/>
      <c r="B111" s="365" t="s">
        <v>134</v>
      </c>
      <c r="C111" s="378">
        <v>730.06</v>
      </c>
      <c r="D111" s="379">
        <v>18.445017469999996</v>
      </c>
      <c r="E111" s="379">
        <v>1.8600642863636363</v>
      </c>
      <c r="F111" s="368">
        <f t="shared" si="8"/>
        <v>20.305081756363634</v>
      </c>
      <c r="G111" s="365">
        <f t="shared" si="11"/>
        <v>2.7812894496840856</v>
      </c>
      <c r="J111" s="16"/>
      <c r="N111" s="221"/>
    </row>
    <row r="112" spans="1:14" s="17" customFormat="1" ht="20.100000000000001" customHeight="1">
      <c r="A112" s="358" t="s">
        <v>135</v>
      </c>
      <c r="B112" s="359" t="s">
        <v>136</v>
      </c>
      <c r="C112" s="366">
        <f>SUM(C113:C151)</f>
        <v>26820.499999999993</v>
      </c>
      <c r="D112" s="366">
        <f t="shared" ref="D112:E112" si="13">SUM(D113:D151)</f>
        <v>751.62266862999991</v>
      </c>
      <c r="E112" s="366">
        <f t="shared" si="13"/>
        <v>287.46406928300001</v>
      </c>
      <c r="F112" s="366">
        <f t="shared" ref="F112:F151" si="14">SUM(D112:E112)</f>
        <v>1039.086737913</v>
      </c>
      <c r="G112" s="357">
        <f t="shared" si="11"/>
        <v>3.8742258269346221</v>
      </c>
      <c r="J112" s="16"/>
      <c r="N112" s="221"/>
    </row>
    <row r="113" spans="1:14" s="17" customFormat="1" ht="20.100000000000001" customHeight="1">
      <c r="A113" s="377"/>
      <c r="B113" s="365" t="s">
        <v>137</v>
      </c>
      <c r="C113" s="378">
        <v>5256.73</v>
      </c>
      <c r="D113" s="379">
        <v>115.95984014</v>
      </c>
      <c r="E113" s="379">
        <v>83.408725995000012</v>
      </c>
      <c r="F113" s="368">
        <f t="shared" si="14"/>
        <v>199.36856613500001</v>
      </c>
      <c r="G113" s="365">
        <f t="shared" si="11"/>
        <v>3.7926347013257296</v>
      </c>
      <c r="J113" s="16"/>
      <c r="N113" s="221"/>
    </row>
    <row r="114" spans="1:14" s="17" customFormat="1" ht="20.100000000000001" customHeight="1">
      <c r="A114" s="377"/>
      <c r="B114" s="365" t="s">
        <v>138</v>
      </c>
      <c r="C114" s="378">
        <v>43.93</v>
      </c>
      <c r="D114" s="379">
        <v>1.8596814600000009</v>
      </c>
      <c r="E114" s="379">
        <v>0.3703081600000005</v>
      </c>
      <c r="F114" s="368">
        <f t="shared" si="14"/>
        <v>2.2299896200000013</v>
      </c>
      <c r="G114" s="365">
        <f t="shared" si="11"/>
        <v>5.0762340541771023</v>
      </c>
      <c r="J114" s="16"/>
      <c r="N114" s="221"/>
    </row>
    <row r="115" spans="1:14" s="17" customFormat="1" ht="20.100000000000001" customHeight="1">
      <c r="A115" s="377"/>
      <c r="B115" s="365" t="s">
        <v>139</v>
      </c>
      <c r="C115" s="378">
        <v>62.57</v>
      </c>
      <c r="D115" s="379">
        <v>2.0999280699999998</v>
      </c>
      <c r="E115" s="379">
        <v>0.53701507000000048</v>
      </c>
      <c r="F115" s="368">
        <f t="shared" si="14"/>
        <v>2.6369431400000005</v>
      </c>
      <c r="G115" s="365">
        <f t="shared" si="11"/>
        <v>4.214388908422567</v>
      </c>
      <c r="J115" s="16"/>
      <c r="N115" s="221"/>
    </row>
    <row r="116" spans="1:14" s="17" customFormat="1" ht="20.100000000000001" customHeight="1">
      <c r="A116" s="377"/>
      <c r="B116" s="365" t="s">
        <v>140</v>
      </c>
      <c r="C116" s="378">
        <v>32.92</v>
      </c>
      <c r="D116" s="379">
        <v>1.1930837600000002</v>
      </c>
      <c r="E116" s="379">
        <v>0.25584842000000008</v>
      </c>
      <c r="F116" s="368">
        <f t="shared" si="14"/>
        <v>1.4489321800000003</v>
      </c>
      <c r="G116" s="365">
        <f t="shared" si="11"/>
        <v>4.4013735722964773</v>
      </c>
      <c r="J116" s="16"/>
      <c r="N116" s="221"/>
    </row>
    <row r="117" spans="1:14" s="17" customFormat="1" ht="20.100000000000001" customHeight="1">
      <c r="A117" s="377"/>
      <c r="B117" s="365" t="s">
        <v>141</v>
      </c>
      <c r="C117" s="378">
        <v>86</v>
      </c>
      <c r="D117" s="379">
        <v>2.7033087999999998</v>
      </c>
      <c r="E117" s="379">
        <v>0.73677798000000017</v>
      </c>
      <c r="F117" s="368">
        <f t="shared" si="14"/>
        <v>3.4400867800000001</v>
      </c>
      <c r="G117" s="365">
        <f t="shared" si="11"/>
        <v>4.0001009069767441</v>
      </c>
      <c r="J117" s="16"/>
      <c r="N117" s="221"/>
    </row>
    <row r="118" spans="1:14" s="17" customFormat="1" ht="20.100000000000001" customHeight="1">
      <c r="A118" s="377"/>
      <c r="B118" s="365" t="s">
        <v>142</v>
      </c>
      <c r="C118" s="378">
        <v>81.16</v>
      </c>
      <c r="D118" s="379">
        <v>2.4156554900000011</v>
      </c>
      <c r="E118" s="379">
        <v>0.24659603000000038</v>
      </c>
      <c r="F118" s="368">
        <f t="shared" si="14"/>
        <v>2.6622515200000016</v>
      </c>
      <c r="G118" s="365">
        <f t="shared" si="11"/>
        <v>3.2802507639231169</v>
      </c>
      <c r="J118" s="16"/>
      <c r="N118" s="221"/>
    </row>
    <row r="119" spans="1:14" s="17" customFormat="1" ht="20.100000000000001" customHeight="1">
      <c r="A119" s="377"/>
      <c r="B119" s="365" t="s">
        <v>143</v>
      </c>
      <c r="C119" s="378">
        <v>822.95</v>
      </c>
      <c r="D119" s="379">
        <v>26.081881259999999</v>
      </c>
      <c r="E119" s="379">
        <v>8.0908184150000029</v>
      </c>
      <c r="F119" s="368">
        <f t="shared" si="14"/>
        <v>34.172699675000004</v>
      </c>
      <c r="G119" s="365">
        <f t="shared" si="11"/>
        <v>4.1524636581809347</v>
      </c>
      <c r="J119" s="16"/>
      <c r="N119" s="221"/>
    </row>
    <row r="120" spans="1:14" s="17" customFormat="1" ht="20.100000000000001" customHeight="1">
      <c r="A120" s="377"/>
      <c r="B120" s="365" t="s">
        <v>144</v>
      </c>
      <c r="C120" s="378">
        <v>157.47</v>
      </c>
      <c r="D120" s="379">
        <v>5.4620552699999996</v>
      </c>
      <c r="E120" s="379">
        <v>1.4453447249999987</v>
      </c>
      <c r="F120" s="368">
        <f t="shared" si="14"/>
        <v>6.9073999949999987</v>
      </c>
      <c r="G120" s="365">
        <f t="shared" si="11"/>
        <v>4.3864863116784143</v>
      </c>
      <c r="J120" s="16"/>
      <c r="N120" s="221"/>
    </row>
    <row r="121" spans="1:14" s="17" customFormat="1" ht="20.100000000000001" customHeight="1">
      <c r="A121" s="377"/>
      <c r="B121" s="365" t="s">
        <v>145</v>
      </c>
      <c r="C121" s="378">
        <v>18.510000000000002</v>
      </c>
      <c r="D121" s="379">
        <v>0.64145283000000008</v>
      </c>
      <c r="E121" s="379">
        <v>0.12256264000000004</v>
      </c>
      <c r="F121" s="368">
        <f t="shared" si="14"/>
        <v>0.76401547000000014</v>
      </c>
      <c r="G121" s="365">
        <f t="shared" si="11"/>
        <v>4.1275822258238799</v>
      </c>
      <c r="J121" s="16"/>
      <c r="N121" s="221"/>
    </row>
    <row r="122" spans="1:14" s="17" customFormat="1" ht="20.100000000000001" customHeight="1">
      <c r="A122" s="377"/>
      <c r="B122" s="365" t="s">
        <v>146</v>
      </c>
      <c r="C122" s="378">
        <v>45</v>
      </c>
      <c r="D122" s="379">
        <v>1.2868448700000001</v>
      </c>
      <c r="E122" s="379">
        <v>0.34278045000000007</v>
      </c>
      <c r="F122" s="368">
        <f t="shared" si="14"/>
        <v>1.6296253200000002</v>
      </c>
      <c r="G122" s="365">
        <f t="shared" si="11"/>
        <v>3.6213896000000001</v>
      </c>
      <c r="J122" s="16"/>
      <c r="N122" s="221"/>
    </row>
    <row r="123" spans="1:14" s="17" customFormat="1" ht="20.100000000000001" customHeight="1">
      <c r="A123" s="377"/>
      <c r="B123" s="365" t="s">
        <v>147</v>
      </c>
      <c r="C123" s="378">
        <v>652.39</v>
      </c>
      <c r="D123" s="379">
        <v>20.298930519999995</v>
      </c>
      <c r="E123" s="379">
        <v>5.659152889999989</v>
      </c>
      <c r="F123" s="368">
        <f t="shared" si="14"/>
        <v>25.958083409999986</v>
      </c>
      <c r="G123" s="365">
        <f t="shared" si="11"/>
        <v>3.9789211070065429</v>
      </c>
      <c r="J123" s="16"/>
      <c r="N123" s="221"/>
    </row>
    <row r="124" spans="1:14" s="17" customFormat="1" ht="20.100000000000001" customHeight="1">
      <c r="A124" s="377"/>
      <c r="B124" s="365" t="s">
        <v>148</v>
      </c>
      <c r="C124" s="378">
        <v>27.04</v>
      </c>
      <c r="D124" s="379">
        <v>0.94407568999999991</v>
      </c>
      <c r="E124" s="379">
        <v>0.12081036500000004</v>
      </c>
      <c r="F124" s="368">
        <f t="shared" si="14"/>
        <v>1.0648860549999999</v>
      </c>
      <c r="G124" s="365">
        <f t="shared" si="11"/>
        <v>3.9381880732248522</v>
      </c>
      <c r="J124" s="16"/>
      <c r="N124" s="221"/>
    </row>
    <row r="125" spans="1:14" s="17" customFormat="1" ht="20.100000000000001" customHeight="1">
      <c r="A125" s="377"/>
      <c r="B125" s="365" t="s">
        <v>149</v>
      </c>
      <c r="C125" s="378">
        <v>662.8</v>
      </c>
      <c r="D125" s="379">
        <v>3.8689059300000004</v>
      </c>
      <c r="E125" s="379">
        <v>0.35875790500000004</v>
      </c>
      <c r="F125" s="368">
        <f t="shared" si="14"/>
        <v>4.2276638350000004</v>
      </c>
      <c r="G125" s="365">
        <f t="shared" si="11"/>
        <v>0.63784910003017503</v>
      </c>
      <c r="J125" s="16"/>
      <c r="N125" s="221"/>
    </row>
    <row r="126" spans="1:14" s="17" customFormat="1" ht="20.100000000000001" customHeight="1">
      <c r="A126" s="377"/>
      <c r="B126" s="365" t="s">
        <v>150</v>
      </c>
      <c r="C126" s="378">
        <v>22.17</v>
      </c>
      <c r="D126" s="379">
        <v>0.76622078000000005</v>
      </c>
      <c r="E126" s="379">
        <v>5.5336724999999948E-2</v>
      </c>
      <c r="F126" s="368">
        <f t="shared" si="14"/>
        <v>0.82155750500000002</v>
      </c>
      <c r="G126" s="365">
        <f t="shared" si="11"/>
        <v>3.705717207938656</v>
      </c>
      <c r="J126" s="16"/>
      <c r="N126" s="221"/>
    </row>
    <row r="127" spans="1:14" s="17" customFormat="1" ht="20.100000000000001" customHeight="1">
      <c r="A127" s="377"/>
      <c r="B127" s="365" t="s">
        <v>151</v>
      </c>
      <c r="C127" s="378">
        <v>505.59</v>
      </c>
      <c r="D127" s="379">
        <v>13.39982483999999</v>
      </c>
      <c r="E127" s="379">
        <v>4.6852528549999963</v>
      </c>
      <c r="F127" s="368">
        <f t="shared" si="14"/>
        <v>18.085077694999988</v>
      </c>
      <c r="G127" s="365">
        <f t="shared" si="11"/>
        <v>3.5770244061393597</v>
      </c>
      <c r="J127" s="16"/>
      <c r="N127" s="221"/>
    </row>
    <row r="128" spans="1:14" s="17" customFormat="1" ht="20.100000000000001" customHeight="1">
      <c r="A128" s="377"/>
      <c r="B128" s="365" t="s">
        <v>152</v>
      </c>
      <c r="C128" s="378">
        <v>913.25</v>
      </c>
      <c r="D128" s="379">
        <v>25.794679610000003</v>
      </c>
      <c r="E128" s="379">
        <v>8.6926424700000098</v>
      </c>
      <c r="F128" s="368">
        <f t="shared" si="14"/>
        <v>34.487322080000013</v>
      </c>
      <c r="G128" s="365">
        <f t="shared" si="11"/>
        <v>3.7763287248836588</v>
      </c>
      <c r="J128" s="16"/>
      <c r="N128" s="221"/>
    </row>
    <row r="129" spans="1:14" s="17" customFormat="1" ht="20.100000000000001" customHeight="1">
      <c r="A129" s="377"/>
      <c r="B129" s="365" t="s">
        <v>153</v>
      </c>
      <c r="C129" s="378">
        <v>289.56</v>
      </c>
      <c r="D129" s="379">
        <v>8.0891319199999998</v>
      </c>
      <c r="E129" s="379">
        <v>2.9167218149999998</v>
      </c>
      <c r="F129" s="368">
        <f t="shared" si="14"/>
        <v>11.005853734999999</v>
      </c>
      <c r="G129" s="365">
        <f t="shared" si="11"/>
        <v>3.8008888434175985</v>
      </c>
      <c r="J129" s="16"/>
      <c r="N129" s="221"/>
    </row>
    <row r="130" spans="1:14" s="17" customFormat="1" ht="20.100000000000001" customHeight="1">
      <c r="A130" s="377"/>
      <c r="B130" s="365" t="s">
        <v>154</v>
      </c>
      <c r="C130" s="378">
        <v>709.01</v>
      </c>
      <c r="D130" s="379">
        <v>19.788450260000001</v>
      </c>
      <c r="E130" s="379">
        <v>6.3604205300000034</v>
      </c>
      <c r="F130" s="368">
        <f t="shared" si="14"/>
        <v>26.148870790000004</v>
      </c>
      <c r="G130" s="365">
        <f t="shared" si="11"/>
        <v>3.6880820848789164</v>
      </c>
      <c r="J130" s="16"/>
      <c r="N130" s="221"/>
    </row>
    <row r="131" spans="1:14" s="17" customFormat="1" ht="20.100000000000001" customHeight="1">
      <c r="A131" s="377"/>
      <c r="B131" s="365" t="s">
        <v>155</v>
      </c>
      <c r="C131" s="378">
        <v>999.33</v>
      </c>
      <c r="D131" s="379">
        <v>31.366314439999996</v>
      </c>
      <c r="E131" s="379">
        <v>9.683515360000003</v>
      </c>
      <c r="F131" s="368">
        <f t="shared" si="14"/>
        <v>41.049829799999998</v>
      </c>
      <c r="G131" s="365">
        <f t="shared" si="11"/>
        <v>4.1077351625589138</v>
      </c>
      <c r="J131" s="16"/>
      <c r="N131" s="221"/>
    </row>
    <row r="132" spans="1:14" s="17" customFormat="1" ht="20.100000000000001" customHeight="1">
      <c r="A132" s="377"/>
      <c r="B132" s="365" t="s">
        <v>156</v>
      </c>
      <c r="C132" s="378">
        <v>794.92</v>
      </c>
      <c r="D132" s="379">
        <v>24.410083699999998</v>
      </c>
      <c r="E132" s="379">
        <v>8.3537928539999999</v>
      </c>
      <c r="F132" s="368">
        <f t="shared" si="14"/>
        <v>32.763876553999999</v>
      </c>
      <c r="G132" s="365">
        <f t="shared" si="11"/>
        <v>4.1216570917828212</v>
      </c>
      <c r="J132" s="16"/>
      <c r="N132" s="221"/>
    </row>
    <row r="133" spans="1:14" s="17" customFormat="1" ht="20.100000000000001" customHeight="1">
      <c r="A133" s="377"/>
      <c r="B133" s="365" t="s">
        <v>157</v>
      </c>
      <c r="C133" s="378">
        <v>2438.75</v>
      </c>
      <c r="D133" s="379">
        <v>74.199314490000006</v>
      </c>
      <c r="E133" s="379">
        <v>25.864588094000002</v>
      </c>
      <c r="F133" s="368">
        <f t="shared" si="14"/>
        <v>100.063902584</v>
      </c>
      <c r="G133" s="365">
        <f t="shared" si="11"/>
        <v>4.1030816026242958</v>
      </c>
      <c r="J133" s="16"/>
      <c r="N133" s="221"/>
    </row>
    <row r="134" spans="1:14" s="17" customFormat="1" ht="20.100000000000001" customHeight="1">
      <c r="A134" s="377"/>
      <c r="B134" s="365" t="s">
        <v>158</v>
      </c>
      <c r="C134" s="378">
        <v>1105.31</v>
      </c>
      <c r="D134" s="379">
        <v>33.783983360000001</v>
      </c>
      <c r="E134" s="379">
        <v>11.665675894</v>
      </c>
      <c r="F134" s="368">
        <f t="shared" si="14"/>
        <v>45.449659253999997</v>
      </c>
      <c r="G134" s="365">
        <f t="shared" si="11"/>
        <v>4.1119377599044613</v>
      </c>
      <c r="J134" s="16"/>
      <c r="N134" s="221"/>
    </row>
    <row r="135" spans="1:14" s="17" customFormat="1" ht="20.100000000000001" customHeight="1">
      <c r="A135" s="377"/>
      <c r="B135" s="365" t="s">
        <v>159</v>
      </c>
      <c r="C135" s="378">
        <v>556.41</v>
      </c>
      <c r="D135" s="379">
        <v>15.305643030000001</v>
      </c>
      <c r="E135" s="379">
        <v>5.3279359800000003</v>
      </c>
      <c r="F135" s="368">
        <f t="shared" si="14"/>
        <v>20.633579010000002</v>
      </c>
      <c r="G135" s="365">
        <f t="shared" si="11"/>
        <v>3.7083407936593522</v>
      </c>
      <c r="J135" s="16"/>
      <c r="N135" s="221"/>
    </row>
    <row r="136" spans="1:14" s="17" customFormat="1" ht="20.100000000000001" customHeight="1">
      <c r="A136" s="377"/>
      <c r="B136" s="365" t="s">
        <v>160</v>
      </c>
      <c r="C136" s="378">
        <v>387.5</v>
      </c>
      <c r="D136" s="379">
        <v>11.086673009999991</v>
      </c>
      <c r="E136" s="379">
        <v>3.6710540599999968</v>
      </c>
      <c r="F136" s="368">
        <f t="shared" si="14"/>
        <v>14.757727069999987</v>
      </c>
      <c r="G136" s="365">
        <f t="shared" si="11"/>
        <v>3.8084456954838677</v>
      </c>
      <c r="J136" s="16"/>
      <c r="N136" s="221"/>
    </row>
    <row r="137" spans="1:14" s="17" customFormat="1" ht="20.100000000000001" customHeight="1">
      <c r="A137" s="377"/>
      <c r="B137" s="365" t="s">
        <v>161</v>
      </c>
      <c r="C137" s="378">
        <v>596.9</v>
      </c>
      <c r="D137" s="379">
        <v>16.926537130000003</v>
      </c>
      <c r="E137" s="379">
        <v>5.8702229849999972</v>
      </c>
      <c r="F137" s="368">
        <f t="shared" si="14"/>
        <v>22.796760115000001</v>
      </c>
      <c r="G137" s="365">
        <f t="shared" si="11"/>
        <v>3.8191925138214109</v>
      </c>
      <c r="J137" s="16"/>
      <c r="N137" s="221"/>
    </row>
    <row r="138" spans="1:14" s="17" customFormat="1" ht="20.100000000000001" customHeight="1">
      <c r="A138" s="377"/>
      <c r="B138" s="365" t="s">
        <v>162</v>
      </c>
      <c r="C138" s="378">
        <v>274.98</v>
      </c>
      <c r="D138" s="379">
        <v>7.8753240199999999</v>
      </c>
      <c r="E138" s="379">
        <v>2.6141071450000006</v>
      </c>
      <c r="F138" s="368">
        <f t="shared" si="14"/>
        <v>10.489431165000001</v>
      </c>
      <c r="G138" s="365">
        <f t="shared" si="11"/>
        <v>3.8146160320750599</v>
      </c>
      <c r="J138" s="16"/>
      <c r="N138" s="221"/>
    </row>
    <row r="139" spans="1:14" s="17" customFormat="1" ht="20.100000000000001" customHeight="1">
      <c r="A139" s="377"/>
      <c r="B139" s="365" t="s">
        <v>163</v>
      </c>
      <c r="C139" s="378">
        <v>420.94</v>
      </c>
      <c r="D139" s="379">
        <v>12.032466030000002</v>
      </c>
      <c r="E139" s="379">
        <v>4.0770217849999995</v>
      </c>
      <c r="F139" s="368">
        <f t="shared" si="14"/>
        <v>16.109487815000001</v>
      </c>
      <c r="G139" s="365">
        <f t="shared" si="11"/>
        <v>3.8270270858079538</v>
      </c>
      <c r="J139" s="16"/>
      <c r="N139" s="221"/>
    </row>
    <row r="140" spans="1:14" s="17" customFormat="1" ht="20.100000000000001" customHeight="1">
      <c r="A140" s="377"/>
      <c r="B140" s="365" t="s">
        <v>164</v>
      </c>
      <c r="C140" s="378">
        <v>744.94</v>
      </c>
      <c r="D140" s="379">
        <v>22.680785789999998</v>
      </c>
      <c r="E140" s="379">
        <v>7.3391458480000002</v>
      </c>
      <c r="F140" s="368">
        <f t="shared" si="14"/>
        <v>30.019931637999999</v>
      </c>
      <c r="G140" s="365">
        <f t="shared" si="11"/>
        <v>4.0298455765565011</v>
      </c>
      <c r="J140" s="16"/>
      <c r="N140" s="221"/>
    </row>
    <row r="141" spans="1:14" s="17" customFormat="1" ht="20.100000000000001" customHeight="1">
      <c r="A141" s="377"/>
      <c r="B141" s="365" t="s">
        <v>165</v>
      </c>
      <c r="C141" s="378">
        <v>832.07</v>
      </c>
      <c r="D141" s="379">
        <v>24.541300440000001</v>
      </c>
      <c r="E141" s="379">
        <v>8.5248212930000005</v>
      </c>
      <c r="F141" s="368">
        <f t="shared" si="14"/>
        <v>33.066121733000003</v>
      </c>
      <c r="G141" s="365">
        <f t="shared" si="11"/>
        <v>3.9739591300010821</v>
      </c>
      <c r="J141" s="16"/>
      <c r="N141" s="221"/>
    </row>
    <row r="142" spans="1:14" s="17" customFormat="1" ht="20.100000000000001" customHeight="1">
      <c r="A142" s="377"/>
      <c r="B142" s="365" t="s">
        <v>166</v>
      </c>
      <c r="C142" s="378">
        <v>861.6</v>
      </c>
      <c r="D142" s="379">
        <v>25.619200399999997</v>
      </c>
      <c r="E142" s="379">
        <v>8.3009947350000104</v>
      </c>
      <c r="F142" s="368">
        <f t="shared" si="14"/>
        <v>33.920195135000007</v>
      </c>
      <c r="G142" s="365">
        <f t="shared" si="11"/>
        <v>3.9368843007195924</v>
      </c>
      <c r="J142" s="16"/>
      <c r="N142" s="221"/>
    </row>
    <row r="143" spans="1:14" s="17" customFormat="1" ht="20.100000000000001" customHeight="1">
      <c r="A143" s="377"/>
      <c r="B143" s="365" t="s">
        <v>167</v>
      </c>
      <c r="C143" s="378">
        <v>30.17</v>
      </c>
      <c r="D143" s="379">
        <v>1.00006394</v>
      </c>
      <c r="E143" s="379">
        <v>0.22321884500000019</v>
      </c>
      <c r="F143" s="368">
        <f t="shared" si="14"/>
        <v>1.2232827850000001</v>
      </c>
      <c r="G143" s="365">
        <f t="shared" ref="G143:G206" si="15">F143/C143*100</f>
        <v>4.0546330294995023</v>
      </c>
      <c r="J143" s="16"/>
      <c r="N143" s="221"/>
    </row>
    <row r="144" spans="1:14" s="17" customFormat="1" ht="20.100000000000001" customHeight="1">
      <c r="A144" s="377"/>
      <c r="B144" s="365" t="s">
        <v>168</v>
      </c>
      <c r="C144" s="378">
        <v>1102.52</v>
      </c>
      <c r="D144" s="379">
        <v>33.214891219999998</v>
      </c>
      <c r="E144" s="379">
        <v>11.580196755000001</v>
      </c>
      <c r="F144" s="368">
        <f t="shared" si="14"/>
        <v>44.795087975000001</v>
      </c>
      <c r="G144" s="365">
        <f t="shared" si="15"/>
        <v>4.062972823622248</v>
      </c>
      <c r="J144" s="16"/>
      <c r="N144" s="221"/>
    </row>
    <row r="145" spans="1:14" s="17" customFormat="1" ht="20.100000000000001" customHeight="1">
      <c r="A145" s="377"/>
      <c r="B145" s="365" t="s">
        <v>169</v>
      </c>
      <c r="C145" s="378">
        <v>108.08</v>
      </c>
      <c r="D145" s="379">
        <v>3.3449119800000009</v>
      </c>
      <c r="E145" s="379">
        <v>0.90703642999999923</v>
      </c>
      <c r="F145" s="368">
        <f t="shared" si="14"/>
        <v>4.2519484099999998</v>
      </c>
      <c r="G145" s="365">
        <f t="shared" si="15"/>
        <v>3.9340751387860839</v>
      </c>
      <c r="J145" s="16"/>
      <c r="N145" s="221"/>
    </row>
    <row r="146" spans="1:14" s="17" customFormat="1" ht="20.100000000000001" customHeight="1">
      <c r="A146" s="377"/>
      <c r="B146" s="365" t="s">
        <v>170</v>
      </c>
      <c r="C146" s="378">
        <v>549.20000000000005</v>
      </c>
      <c r="D146" s="379">
        <v>16.28153803</v>
      </c>
      <c r="E146" s="379">
        <v>5.4740848240000002</v>
      </c>
      <c r="F146" s="368">
        <f t="shared" si="14"/>
        <v>21.755622854000002</v>
      </c>
      <c r="G146" s="365">
        <f t="shared" si="15"/>
        <v>3.9613297257829569</v>
      </c>
      <c r="J146" s="16"/>
      <c r="N146" s="221"/>
    </row>
    <row r="147" spans="1:14" s="17" customFormat="1" ht="20.100000000000001" customHeight="1">
      <c r="A147" s="377"/>
      <c r="B147" s="365" t="s">
        <v>171</v>
      </c>
      <c r="C147" s="378">
        <v>1044.68</v>
      </c>
      <c r="D147" s="379">
        <v>30.931927569999999</v>
      </c>
      <c r="E147" s="379">
        <v>10.957255903</v>
      </c>
      <c r="F147" s="368">
        <f t="shared" si="14"/>
        <v>41.889183473000003</v>
      </c>
      <c r="G147" s="365">
        <f t="shared" si="15"/>
        <v>4.0097621733928088</v>
      </c>
      <c r="J147" s="16"/>
      <c r="N147" s="221"/>
    </row>
    <row r="148" spans="1:14" s="17" customFormat="1" ht="20.100000000000001" customHeight="1">
      <c r="A148" s="377"/>
      <c r="B148" s="365" t="s">
        <v>172</v>
      </c>
      <c r="C148" s="378">
        <v>662.94</v>
      </c>
      <c r="D148" s="379">
        <v>19.735566219999999</v>
      </c>
      <c r="E148" s="379">
        <v>7.0300110480000004</v>
      </c>
      <c r="F148" s="368">
        <f t="shared" si="14"/>
        <v>26.765577268000001</v>
      </c>
      <c r="G148" s="365">
        <f t="shared" si="15"/>
        <v>4.0374056879958973</v>
      </c>
      <c r="J148" s="16"/>
      <c r="N148" s="221"/>
    </row>
    <row r="149" spans="1:14" s="17" customFormat="1" ht="20.100000000000001" customHeight="1">
      <c r="A149" s="377"/>
      <c r="B149" s="365" t="s">
        <v>173</v>
      </c>
      <c r="C149" s="378">
        <v>1085.74</v>
      </c>
      <c r="D149" s="379">
        <v>32.113286879999997</v>
      </c>
      <c r="E149" s="379">
        <v>10.415679789999999</v>
      </c>
      <c r="F149" s="368">
        <f t="shared" si="14"/>
        <v>42.528966669999996</v>
      </c>
      <c r="G149" s="365">
        <f t="shared" si="15"/>
        <v>3.9170488947630187</v>
      </c>
      <c r="J149" s="16"/>
      <c r="N149" s="221"/>
    </row>
    <row r="150" spans="1:14" s="17" customFormat="1" ht="20.100000000000001" customHeight="1">
      <c r="A150" s="377"/>
      <c r="B150" s="365" t="s">
        <v>174</v>
      </c>
      <c r="C150" s="378">
        <v>348.71</v>
      </c>
      <c r="D150" s="379">
        <v>10.327409960000001</v>
      </c>
      <c r="E150" s="379">
        <v>3.0086676899999976</v>
      </c>
      <c r="F150" s="368">
        <f t="shared" si="14"/>
        <v>13.336077649999998</v>
      </c>
      <c r="G150" s="365">
        <f t="shared" si="15"/>
        <v>3.8244035588311203</v>
      </c>
      <c r="J150" s="16"/>
      <c r="N150" s="221"/>
    </row>
    <row r="151" spans="1:14" s="17" customFormat="1" ht="20.100000000000001" customHeight="1">
      <c r="A151" s="377"/>
      <c r="B151" s="365" t="s">
        <v>175</v>
      </c>
      <c r="C151" s="378">
        <v>1485.76</v>
      </c>
      <c r="D151" s="379">
        <v>52.191495489999994</v>
      </c>
      <c r="E151" s="379">
        <v>12.169168525000002</v>
      </c>
      <c r="F151" s="368">
        <f t="shared" si="14"/>
        <v>64.360664014999998</v>
      </c>
      <c r="G151" s="365">
        <f t="shared" si="15"/>
        <v>4.3318344830255224</v>
      </c>
      <c r="J151" s="16"/>
      <c r="N151" s="221"/>
    </row>
    <row r="152" spans="1:14" s="17" customFormat="1" ht="20.100000000000001" customHeight="1">
      <c r="A152" s="358">
        <v>13</v>
      </c>
      <c r="B152" s="359" t="s">
        <v>176</v>
      </c>
      <c r="C152" s="366">
        <f>SUM(C153)</f>
        <v>22221.39</v>
      </c>
      <c r="D152" s="366">
        <f t="shared" ref="D152:E152" si="16">SUM(D153)</f>
        <v>759.67158090999999</v>
      </c>
      <c r="E152" s="366">
        <f t="shared" si="16"/>
        <v>0</v>
      </c>
      <c r="F152" s="366">
        <f>SUM(D152:E152)</f>
        <v>759.67158090999999</v>
      </c>
      <c r="G152" s="357">
        <f t="shared" si="15"/>
        <v>3.4186501425428379</v>
      </c>
      <c r="J152" s="16"/>
      <c r="N152" s="221"/>
    </row>
    <row r="153" spans="1:14" s="17" customFormat="1" ht="20.100000000000001" customHeight="1">
      <c r="A153" s="361"/>
      <c r="B153" s="367" t="s">
        <v>177</v>
      </c>
      <c r="C153" s="380">
        <v>22221.39</v>
      </c>
      <c r="D153" s="381">
        <v>759.67158090999999</v>
      </c>
      <c r="E153" s="381"/>
      <c r="F153" s="368">
        <f>SUM(D153:E153)</f>
        <v>759.67158090999999</v>
      </c>
      <c r="G153" s="365">
        <f t="shared" si="15"/>
        <v>3.4186501425428379</v>
      </c>
      <c r="J153" s="16"/>
      <c r="N153" s="221"/>
    </row>
    <row r="154" spans="1:14" s="17" customFormat="1" ht="20.100000000000001" customHeight="1">
      <c r="A154" s="358">
        <v>14</v>
      </c>
      <c r="B154" s="359" t="s">
        <v>178</v>
      </c>
      <c r="C154" s="366">
        <f>SUM(C155:C158)</f>
        <v>1818.31</v>
      </c>
      <c r="D154" s="366">
        <f t="shared" ref="D154:E154" si="17">SUM(D155:D158)</f>
        <v>86.315352849999996</v>
      </c>
      <c r="E154" s="366">
        <f t="shared" si="17"/>
        <v>0</v>
      </c>
      <c r="F154" s="366">
        <f t="shared" ref="F154" si="18">SUM(D154:E154)</f>
        <v>86.315352849999996</v>
      </c>
      <c r="G154" s="357">
        <f t="shared" si="15"/>
        <v>4.747009742563149</v>
      </c>
      <c r="J154" s="16"/>
      <c r="N154" s="221"/>
    </row>
    <row r="155" spans="1:14" s="17" customFormat="1" ht="20.100000000000001" customHeight="1">
      <c r="A155" s="377"/>
      <c r="B155" s="365" t="s">
        <v>179</v>
      </c>
      <c r="C155" s="378">
        <v>1642.17</v>
      </c>
      <c r="D155" s="379">
        <v>77.950918739999992</v>
      </c>
      <c r="E155" s="379"/>
      <c r="F155" s="368">
        <f>SUM(D155:E155)</f>
        <v>77.950918739999992</v>
      </c>
      <c r="G155" s="365">
        <f t="shared" si="15"/>
        <v>4.7468239427099501</v>
      </c>
      <c r="J155" s="16"/>
      <c r="N155" s="221"/>
    </row>
    <row r="156" spans="1:14" s="17" customFormat="1" ht="20.100000000000001" customHeight="1">
      <c r="A156" s="377"/>
      <c r="B156" s="365" t="s">
        <v>180</v>
      </c>
      <c r="C156" s="378">
        <v>134.12</v>
      </c>
      <c r="D156" s="379">
        <v>6.9754727999999995</v>
      </c>
      <c r="E156" s="379"/>
      <c r="F156" s="368">
        <f t="shared" ref="F156:F174" si="19">SUM(D156:E156)</f>
        <v>6.9754727999999995</v>
      </c>
      <c r="G156" s="365">
        <f t="shared" si="15"/>
        <v>5.2009191768565461</v>
      </c>
      <c r="J156" s="16"/>
      <c r="N156" s="221"/>
    </row>
    <row r="157" spans="1:14" s="17" customFormat="1" ht="20.100000000000001" customHeight="1">
      <c r="A157" s="377"/>
      <c r="B157" s="365" t="s">
        <v>181</v>
      </c>
      <c r="C157" s="378">
        <v>14.24</v>
      </c>
      <c r="D157" s="379">
        <v>0</v>
      </c>
      <c r="E157" s="379"/>
      <c r="F157" s="368">
        <f t="shared" si="19"/>
        <v>0</v>
      </c>
      <c r="G157" s="365">
        <f t="shared" si="15"/>
        <v>0</v>
      </c>
      <c r="J157" s="16"/>
      <c r="N157" s="221"/>
    </row>
    <row r="158" spans="1:14" s="17" customFormat="1" ht="20.100000000000001" customHeight="1">
      <c r="A158" s="377"/>
      <c r="B158" s="365" t="s">
        <v>182</v>
      </c>
      <c r="C158" s="378">
        <v>27.78</v>
      </c>
      <c r="D158" s="379">
        <v>1.38896131</v>
      </c>
      <c r="E158" s="379"/>
      <c r="F158" s="368">
        <f t="shared" si="19"/>
        <v>1.38896131</v>
      </c>
      <c r="G158" s="365">
        <f t="shared" si="15"/>
        <v>4.9998607271418285</v>
      </c>
      <c r="J158" s="16"/>
      <c r="N158" s="221"/>
    </row>
    <row r="159" spans="1:14" s="17" customFormat="1" ht="20.100000000000001" customHeight="1">
      <c r="A159" s="358">
        <v>15</v>
      </c>
      <c r="B159" s="359" t="s">
        <v>183</v>
      </c>
      <c r="C159" s="366">
        <f>SUM(C160:C164)</f>
        <v>1733.6599999999999</v>
      </c>
      <c r="D159" s="366">
        <f t="shared" ref="D159:E159" si="20">SUM(D160:D164)</f>
        <v>86.961666930000007</v>
      </c>
      <c r="E159" s="366">
        <f t="shared" si="20"/>
        <v>0</v>
      </c>
      <c r="F159" s="366">
        <f t="shared" si="19"/>
        <v>86.961666930000007</v>
      </c>
      <c r="G159" s="357">
        <f t="shared" si="15"/>
        <v>5.0160739089556206</v>
      </c>
      <c r="J159" s="16"/>
      <c r="N159" s="221"/>
    </row>
    <row r="160" spans="1:14" s="17" customFormat="1" ht="20.100000000000001" customHeight="1">
      <c r="A160" s="377"/>
      <c r="B160" s="365" t="s">
        <v>184</v>
      </c>
      <c r="C160" s="378">
        <v>598.4</v>
      </c>
      <c r="D160" s="379">
        <v>28.116433000000001</v>
      </c>
      <c r="E160" s="379"/>
      <c r="F160" s="368">
        <f t="shared" si="19"/>
        <v>28.116433000000001</v>
      </c>
      <c r="G160" s="365">
        <f t="shared" si="15"/>
        <v>4.6986017713903747</v>
      </c>
      <c r="J160" s="16"/>
      <c r="N160" s="221"/>
    </row>
    <row r="161" spans="1:14" s="17" customFormat="1" ht="20.100000000000001" customHeight="1">
      <c r="A161" s="377"/>
      <c r="B161" s="365" t="s">
        <v>185</v>
      </c>
      <c r="C161" s="378">
        <v>363.82</v>
      </c>
      <c r="D161" s="379">
        <v>18.364638620000001</v>
      </c>
      <c r="E161" s="379"/>
      <c r="F161" s="368">
        <f t="shared" si="19"/>
        <v>18.364638620000001</v>
      </c>
      <c r="G161" s="365">
        <f t="shared" si="15"/>
        <v>5.0477265186081031</v>
      </c>
      <c r="J161" s="16"/>
      <c r="N161" s="221"/>
    </row>
    <row r="162" spans="1:14" s="17" customFormat="1" ht="20.100000000000001" customHeight="1">
      <c r="A162" s="377"/>
      <c r="B162" s="365" t="s">
        <v>186</v>
      </c>
      <c r="C162" s="378">
        <v>44.53</v>
      </c>
      <c r="D162" s="379">
        <v>1.1211794399999999</v>
      </c>
      <c r="E162" s="379"/>
      <c r="F162" s="368">
        <f t="shared" si="19"/>
        <v>1.1211794399999999</v>
      </c>
      <c r="G162" s="365">
        <f t="shared" si="15"/>
        <v>2.517806961598922</v>
      </c>
      <c r="J162" s="16"/>
      <c r="N162" s="221"/>
    </row>
    <row r="163" spans="1:14" s="17" customFormat="1" ht="20.100000000000001" customHeight="1">
      <c r="A163" s="377"/>
      <c r="B163" s="369" t="s">
        <v>187</v>
      </c>
      <c r="C163" s="378">
        <v>155.09</v>
      </c>
      <c r="D163" s="379">
        <v>7.6385102500000004</v>
      </c>
      <c r="E163" s="379"/>
      <c r="F163" s="368">
        <f t="shared" si="19"/>
        <v>7.6385102500000004</v>
      </c>
      <c r="G163" s="365">
        <f t="shared" si="15"/>
        <v>4.9252113289057968</v>
      </c>
      <c r="J163" s="16"/>
      <c r="N163" s="221"/>
    </row>
    <row r="164" spans="1:14" s="17" customFormat="1" ht="20.100000000000001" customHeight="1">
      <c r="A164" s="377"/>
      <c r="B164" s="365" t="s">
        <v>188</v>
      </c>
      <c r="C164" s="378">
        <v>571.82000000000005</v>
      </c>
      <c r="D164" s="379">
        <v>31.72090562</v>
      </c>
      <c r="E164" s="379"/>
      <c r="F164" s="368">
        <f t="shared" si="19"/>
        <v>31.72090562</v>
      </c>
      <c r="G164" s="365">
        <f t="shared" si="15"/>
        <v>5.547358542898114</v>
      </c>
      <c r="J164" s="16"/>
      <c r="N164" s="221"/>
    </row>
    <row r="165" spans="1:14" s="17" customFormat="1" ht="20.100000000000001" customHeight="1">
      <c r="A165" s="358">
        <v>16</v>
      </c>
      <c r="B165" s="359" t="s">
        <v>189</v>
      </c>
      <c r="C165" s="366">
        <f>SUM(C166:C173)</f>
        <v>7334.1100000000006</v>
      </c>
      <c r="D165" s="366">
        <f t="shared" ref="D165:E165" si="21">SUM(D166:D173)</f>
        <v>329.00579329000004</v>
      </c>
      <c r="E165" s="366">
        <f t="shared" si="21"/>
        <v>3.5301600000000001E-3</v>
      </c>
      <c r="F165" s="366">
        <f t="shared" si="19"/>
        <v>329.00932345000007</v>
      </c>
      <c r="G165" s="357">
        <f t="shared" si="15"/>
        <v>4.4860156644773541</v>
      </c>
      <c r="J165" s="16"/>
      <c r="N165" s="221"/>
    </row>
    <row r="166" spans="1:14" s="17" customFormat="1" ht="20.100000000000001" customHeight="1">
      <c r="A166" s="377"/>
      <c r="B166" s="365" t="s">
        <v>190</v>
      </c>
      <c r="C166" s="378">
        <v>1249.32</v>
      </c>
      <c r="D166" s="379">
        <v>60.247953769999995</v>
      </c>
      <c r="E166" s="379">
        <v>3.5301600000000001E-3</v>
      </c>
      <c r="F166" s="368">
        <f t="shared" si="19"/>
        <v>60.251483929999992</v>
      </c>
      <c r="G166" s="365">
        <f t="shared" si="15"/>
        <v>4.8227422862036944</v>
      </c>
      <c r="J166" s="16"/>
      <c r="N166" s="221"/>
    </row>
    <row r="167" spans="1:14" s="17" customFormat="1" ht="20.100000000000001" customHeight="1">
      <c r="A167" s="377"/>
      <c r="B167" s="365" t="s">
        <v>191</v>
      </c>
      <c r="C167" s="378">
        <v>3735.61</v>
      </c>
      <c r="D167" s="379">
        <v>178.81553478000001</v>
      </c>
      <c r="E167" s="379">
        <v>0</v>
      </c>
      <c r="F167" s="368">
        <f t="shared" si="19"/>
        <v>178.81553478000001</v>
      </c>
      <c r="G167" s="365">
        <f t="shared" si="15"/>
        <v>4.7867827417744353</v>
      </c>
      <c r="J167" s="16"/>
      <c r="N167" s="221"/>
    </row>
    <row r="168" spans="1:14" s="17" customFormat="1" ht="20.100000000000001" customHeight="1">
      <c r="A168" s="377"/>
      <c r="B168" s="365" t="s">
        <v>192</v>
      </c>
      <c r="C168" s="378">
        <v>571.95000000000005</v>
      </c>
      <c r="D168" s="379">
        <v>19.611181680000001</v>
      </c>
      <c r="E168" s="379">
        <v>0</v>
      </c>
      <c r="F168" s="368">
        <f t="shared" si="19"/>
        <v>19.611181680000001</v>
      </c>
      <c r="G168" s="365">
        <f t="shared" si="15"/>
        <v>3.4288279884605295</v>
      </c>
      <c r="J168" s="16"/>
      <c r="N168" s="221"/>
    </row>
    <row r="169" spans="1:14" s="17" customFormat="1" ht="20.100000000000001" customHeight="1">
      <c r="A169" s="377"/>
      <c r="B169" s="365" t="s">
        <v>193</v>
      </c>
      <c r="C169" s="378">
        <v>341.64</v>
      </c>
      <c r="D169" s="379">
        <v>17.294409329999997</v>
      </c>
      <c r="E169" s="379">
        <v>0</v>
      </c>
      <c r="F169" s="368">
        <f t="shared" si="19"/>
        <v>17.294409329999997</v>
      </c>
      <c r="G169" s="365">
        <f t="shared" si="15"/>
        <v>5.0621734369511762</v>
      </c>
      <c r="J169" s="16"/>
      <c r="N169" s="221"/>
    </row>
    <row r="170" spans="1:14" s="17" customFormat="1" ht="20.100000000000001" customHeight="1">
      <c r="A170" s="377"/>
      <c r="B170" s="365" t="s">
        <v>194</v>
      </c>
      <c r="C170" s="378">
        <v>236.02</v>
      </c>
      <c r="D170" s="379">
        <v>6.9827670300000007</v>
      </c>
      <c r="E170" s="379">
        <v>0</v>
      </c>
      <c r="F170" s="368">
        <f t="shared" si="19"/>
        <v>6.9827670300000007</v>
      </c>
      <c r="G170" s="365">
        <f t="shared" si="15"/>
        <v>2.9585488645030087</v>
      </c>
      <c r="J170" s="16"/>
      <c r="N170" s="221"/>
    </row>
    <row r="171" spans="1:14" s="17" customFormat="1" ht="20.100000000000001" customHeight="1">
      <c r="A171" s="377"/>
      <c r="B171" s="365" t="s">
        <v>195</v>
      </c>
      <c r="C171" s="378">
        <v>928.8</v>
      </c>
      <c r="D171" s="379">
        <v>38.79854675</v>
      </c>
      <c r="E171" s="379">
        <v>0</v>
      </c>
      <c r="F171" s="368">
        <f t="shared" si="19"/>
        <v>38.79854675</v>
      </c>
      <c r="G171" s="365">
        <f t="shared" si="15"/>
        <v>4.1772767818690788</v>
      </c>
      <c r="J171" s="16"/>
      <c r="N171" s="221"/>
    </row>
    <row r="172" spans="1:14" s="17" customFormat="1" ht="20.100000000000001" customHeight="1">
      <c r="A172" s="377"/>
      <c r="B172" s="365" t="s">
        <v>196</v>
      </c>
      <c r="C172" s="378">
        <v>174.08</v>
      </c>
      <c r="D172" s="379">
        <v>1.6621440000000001</v>
      </c>
      <c r="E172" s="379">
        <v>0</v>
      </c>
      <c r="F172" s="368">
        <f t="shared" si="19"/>
        <v>1.6621440000000001</v>
      </c>
      <c r="G172" s="365">
        <f t="shared" si="15"/>
        <v>0.95481617647058814</v>
      </c>
      <c r="J172" s="16"/>
      <c r="N172" s="221"/>
    </row>
    <row r="173" spans="1:14" s="17" customFormat="1" ht="20.100000000000001" customHeight="1">
      <c r="A173" s="377"/>
      <c r="B173" s="365" t="s">
        <v>197</v>
      </c>
      <c r="C173" s="378">
        <v>96.69</v>
      </c>
      <c r="D173" s="379">
        <v>5.5932559500000005</v>
      </c>
      <c r="E173" s="379">
        <v>0</v>
      </c>
      <c r="F173" s="368">
        <f t="shared" si="19"/>
        <v>5.5932559500000005</v>
      </c>
      <c r="G173" s="365">
        <f t="shared" si="15"/>
        <v>5.7847305305615899</v>
      </c>
      <c r="J173" s="16"/>
      <c r="N173" s="221"/>
    </row>
    <row r="174" spans="1:14" s="17" customFormat="1" ht="20.100000000000001" customHeight="1">
      <c r="A174" s="358">
        <v>17</v>
      </c>
      <c r="B174" s="359" t="s">
        <v>198</v>
      </c>
      <c r="C174" s="366">
        <f>SUM(C175:C181)</f>
        <v>11214.040000000003</v>
      </c>
      <c r="D174" s="366">
        <f t="shared" ref="D174:E174" si="22">SUM(D175:D181)</f>
        <v>398.37969213999997</v>
      </c>
      <c r="E174" s="366">
        <f t="shared" si="22"/>
        <v>0</v>
      </c>
      <c r="F174" s="366">
        <f t="shared" si="19"/>
        <v>398.37969213999997</v>
      </c>
      <c r="G174" s="357">
        <f t="shared" si="15"/>
        <v>3.5525082141672395</v>
      </c>
      <c r="J174" s="16"/>
      <c r="N174" s="221"/>
    </row>
    <row r="175" spans="1:14" s="17" customFormat="1" ht="20.100000000000001" customHeight="1">
      <c r="A175" s="377"/>
      <c r="B175" s="365" t="s">
        <v>678</v>
      </c>
      <c r="C175" s="378">
        <v>10795.12</v>
      </c>
      <c r="D175" s="379">
        <v>390.17040979000001</v>
      </c>
      <c r="E175" s="379"/>
      <c r="F175" s="368">
        <f>SUM(D175:E175)</f>
        <v>390.17040979000001</v>
      </c>
      <c r="G175" s="365">
        <f t="shared" si="15"/>
        <v>3.6143221176790994</v>
      </c>
      <c r="J175" s="16"/>
      <c r="N175" s="221"/>
    </row>
    <row r="176" spans="1:14" s="17" customFormat="1" ht="20.100000000000001" customHeight="1">
      <c r="A176" s="377"/>
      <c r="B176" s="365" t="s">
        <v>199</v>
      </c>
      <c r="C176" s="378">
        <v>231.49</v>
      </c>
      <c r="D176" s="379">
        <v>5.0646668799999999</v>
      </c>
      <c r="E176" s="379"/>
      <c r="F176" s="368">
        <f t="shared" ref="F176:F198" si="23">SUM(D176:E176)</f>
        <v>5.0646668799999999</v>
      </c>
      <c r="G176" s="365">
        <f t="shared" si="15"/>
        <v>2.1878555790746899</v>
      </c>
      <c r="J176" s="16"/>
      <c r="N176" s="221"/>
    </row>
    <row r="177" spans="1:14" s="17" customFormat="1" ht="20.100000000000001" customHeight="1">
      <c r="A177" s="377"/>
      <c r="B177" s="365" t="s">
        <v>200</v>
      </c>
      <c r="C177" s="378">
        <v>30.08</v>
      </c>
      <c r="D177" s="379">
        <v>0.68347808999999993</v>
      </c>
      <c r="E177" s="379"/>
      <c r="F177" s="368">
        <f t="shared" si="23"/>
        <v>0.68347808999999993</v>
      </c>
      <c r="G177" s="365">
        <f t="shared" si="15"/>
        <v>2.2722010970744679</v>
      </c>
      <c r="J177" s="16"/>
      <c r="N177" s="221"/>
    </row>
    <row r="178" spans="1:14" s="17" customFormat="1" ht="20.100000000000001" customHeight="1">
      <c r="A178" s="377"/>
      <c r="B178" s="365" t="s">
        <v>201</v>
      </c>
      <c r="C178" s="378">
        <v>78.12</v>
      </c>
      <c r="D178" s="379">
        <v>0.32256714000000003</v>
      </c>
      <c r="E178" s="379"/>
      <c r="F178" s="368">
        <f t="shared" si="23"/>
        <v>0.32256714000000003</v>
      </c>
      <c r="G178" s="365">
        <f t="shared" si="15"/>
        <v>0.41291236559139788</v>
      </c>
      <c r="J178" s="16"/>
      <c r="N178" s="221"/>
    </row>
    <row r="179" spans="1:14" s="17" customFormat="1" ht="20.100000000000001" customHeight="1">
      <c r="A179" s="377"/>
      <c r="B179" s="365" t="s">
        <v>202</v>
      </c>
      <c r="C179" s="378">
        <v>7.12</v>
      </c>
      <c r="D179" s="379">
        <v>6.4441499999999999E-2</v>
      </c>
      <c r="E179" s="379"/>
      <c r="F179" s="368">
        <f t="shared" si="23"/>
        <v>6.4441499999999999E-2</v>
      </c>
      <c r="G179" s="365">
        <f t="shared" si="15"/>
        <v>0.90507724719101124</v>
      </c>
      <c r="J179" s="16"/>
      <c r="N179" s="221"/>
    </row>
    <row r="180" spans="1:14" s="17" customFormat="1" ht="20.100000000000001" customHeight="1">
      <c r="A180" s="377"/>
      <c r="B180" s="365" t="s">
        <v>203</v>
      </c>
      <c r="C180" s="378">
        <v>12.34</v>
      </c>
      <c r="D180" s="379">
        <v>1.1999999999999999E-3</v>
      </c>
      <c r="E180" s="379"/>
      <c r="F180" s="368">
        <f t="shared" si="23"/>
        <v>1.1999999999999999E-3</v>
      </c>
      <c r="G180" s="365">
        <f t="shared" si="15"/>
        <v>9.7244732576985404E-3</v>
      </c>
      <c r="J180" s="16"/>
      <c r="N180" s="221"/>
    </row>
    <row r="181" spans="1:14" s="17" customFormat="1" ht="20.100000000000001" customHeight="1">
      <c r="A181" s="377"/>
      <c r="B181" s="365" t="s">
        <v>204</v>
      </c>
      <c r="C181" s="378">
        <v>59.77</v>
      </c>
      <c r="D181" s="379">
        <v>2.07292874</v>
      </c>
      <c r="E181" s="379"/>
      <c r="F181" s="368">
        <f t="shared" si="23"/>
        <v>2.07292874</v>
      </c>
      <c r="G181" s="365">
        <f t="shared" si="15"/>
        <v>3.4681759076459762</v>
      </c>
      <c r="J181" s="16"/>
      <c r="N181" s="221"/>
    </row>
    <row r="182" spans="1:14" s="17" customFormat="1" ht="20.100000000000001" customHeight="1">
      <c r="A182" s="358">
        <v>18</v>
      </c>
      <c r="B182" s="359" t="s">
        <v>205</v>
      </c>
      <c r="C182" s="366">
        <f>SUM(C183:C187)</f>
        <v>1419.91</v>
      </c>
      <c r="D182" s="366">
        <f t="shared" ref="D182:E182" si="24">SUM(D183:D187)</f>
        <v>43.747623369999999</v>
      </c>
      <c r="E182" s="366">
        <f t="shared" si="24"/>
        <v>7.6000318254545451</v>
      </c>
      <c r="F182" s="366">
        <f t="shared" si="23"/>
        <v>51.347655195454543</v>
      </c>
      <c r="G182" s="357">
        <f t="shared" si="15"/>
        <v>3.6162612556749756</v>
      </c>
      <c r="J182" s="16"/>
      <c r="N182" s="221"/>
    </row>
    <row r="183" spans="1:14" s="17" customFormat="1" ht="20.100000000000001" customHeight="1">
      <c r="A183" s="377"/>
      <c r="B183" s="365" t="s">
        <v>206</v>
      </c>
      <c r="C183" s="378">
        <v>437.76</v>
      </c>
      <c r="D183" s="379">
        <v>16.199334930000003</v>
      </c>
      <c r="E183" s="379">
        <v>0</v>
      </c>
      <c r="F183" s="368">
        <f t="shared" si="23"/>
        <v>16.199334930000003</v>
      </c>
      <c r="G183" s="365">
        <f t="shared" si="15"/>
        <v>3.7005059690241233</v>
      </c>
      <c r="J183" s="16"/>
      <c r="N183" s="221"/>
    </row>
    <row r="184" spans="1:14" s="17" customFormat="1" ht="20.100000000000001" customHeight="1">
      <c r="A184" s="377"/>
      <c r="B184" s="365" t="s">
        <v>207</v>
      </c>
      <c r="C184" s="378">
        <v>79.849999999999994</v>
      </c>
      <c r="D184" s="379">
        <v>2.75284979</v>
      </c>
      <c r="E184" s="379">
        <v>0</v>
      </c>
      <c r="F184" s="368">
        <f t="shared" si="23"/>
        <v>2.75284979</v>
      </c>
      <c r="G184" s="365">
        <f t="shared" si="15"/>
        <v>3.4475263494051349</v>
      </c>
      <c r="J184" s="16"/>
      <c r="N184" s="221"/>
    </row>
    <row r="185" spans="1:14" s="17" customFormat="1" ht="20.100000000000001" customHeight="1">
      <c r="A185" s="377"/>
      <c r="B185" s="365" t="s">
        <v>208</v>
      </c>
      <c r="C185" s="378">
        <v>54.86</v>
      </c>
      <c r="D185" s="379">
        <v>1.6518088799999999</v>
      </c>
      <c r="E185" s="379">
        <v>0</v>
      </c>
      <c r="F185" s="368">
        <f t="shared" si="23"/>
        <v>1.6518088799999999</v>
      </c>
      <c r="G185" s="365">
        <f t="shared" si="15"/>
        <v>3.0109531170251547</v>
      </c>
      <c r="J185" s="16"/>
      <c r="N185" s="221"/>
    </row>
    <row r="186" spans="1:14" s="17" customFormat="1" ht="20.100000000000001" customHeight="1">
      <c r="A186" s="377"/>
      <c r="B186" s="365" t="s">
        <v>209</v>
      </c>
      <c r="C186" s="378">
        <v>296.97000000000003</v>
      </c>
      <c r="D186" s="379">
        <v>10.14723309</v>
      </c>
      <c r="E186" s="379">
        <v>4.4491426799999996</v>
      </c>
      <c r="F186" s="368">
        <f t="shared" si="23"/>
        <v>14.59637577</v>
      </c>
      <c r="G186" s="365">
        <f t="shared" si="15"/>
        <v>4.9151011112233558</v>
      </c>
      <c r="J186" s="16"/>
      <c r="N186" s="221"/>
    </row>
    <row r="187" spans="1:14" s="17" customFormat="1" ht="20.100000000000001" customHeight="1">
      <c r="A187" s="377"/>
      <c r="B187" s="365" t="s">
        <v>210</v>
      </c>
      <c r="C187" s="378">
        <v>550.47</v>
      </c>
      <c r="D187" s="379">
        <v>12.99639668</v>
      </c>
      <c r="E187" s="379">
        <v>3.1508891454545456</v>
      </c>
      <c r="F187" s="368">
        <f t="shared" si="23"/>
        <v>16.147285825454546</v>
      </c>
      <c r="G187" s="365">
        <f t="shared" si="15"/>
        <v>2.93336345767336</v>
      </c>
      <c r="J187" s="16"/>
      <c r="N187" s="221"/>
    </row>
    <row r="188" spans="1:14" s="17" customFormat="1" ht="20.100000000000001" customHeight="1">
      <c r="A188" s="358">
        <v>20</v>
      </c>
      <c r="B188" s="359" t="s">
        <v>403</v>
      </c>
      <c r="C188" s="366">
        <f>SUM(C189:C197)</f>
        <v>2427.6799999999998</v>
      </c>
      <c r="D188" s="366">
        <f t="shared" ref="D188:E188" si="25">SUM(D189:D197)</f>
        <v>85.503821288000012</v>
      </c>
      <c r="E188" s="366">
        <f t="shared" si="25"/>
        <v>0</v>
      </c>
      <c r="F188" s="366">
        <f t="shared" si="23"/>
        <v>85.503821288000012</v>
      </c>
      <c r="G188" s="357">
        <f t="shared" si="15"/>
        <v>3.5220383777104076</v>
      </c>
      <c r="J188" s="16"/>
      <c r="N188" s="221"/>
    </row>
    <row r="189" spans="1:14" s="17" customFormat="1" ht="20.100000000000001" customHeight="1">
      <c r="A189" s="377"/>
      <c r="B189" s="365" t="s">
        <v>404</v>
      </c>
      <c r="C189" s="378">
        <v>1213.29</v>
      </c>
      <c r="D189" s="379">
        <v>52.745840119999997</v>
      </c>
      <c r="E189" s="379"/>
      <c r="F189" s="368">
        <f t="shared" si="23"/>
        <v>52.745840119999997</v>
      </c>
      <c r="G189" s="365">
        <f t="shared" si="15"/>
        <v>4.3473398874135611</v>
      </c>
      <c r="J189" s="16"/>
      <c r="N189" s="221"/>
    </row>
    <row r="190" spans="1:14" s="17" customFormat="1" ht="20.100000000000001" customHeight="1">
      <c r="A190" s="377"/>
      <c r="B190" s="365" t="s">
        <v>211</v>
      </c>
      <c r="C190" s="378">
        <v>48.36</v>
      </c>
      <c r="D190" s="379">
        <v>1.7402624499999999</v>
      </c>
      <c r="E190" s="379"/>
      <c r="F190" s="368">
        <f t="shared" si="23"/>
        <v>1.7402624499999999</v>
      </c>
      <c r="G190" s="365">
        <f t="shared" si="15"/>
        <v>3.5985575889164596</v>
      </c>
      <c r="J190" s="16"/>
      <c r="N190" s="221"/>
    </row>
    <row r="191" spans="1:14" s="17" customFormat="1" ht="20.100000000000001" customHeight="1">
      <c r="A191" s="377"/>
      <c r="B191" s="365" t="s">
        <v>212</v>
      </c>
      <c r="C191" s="378">
        <v>447.72</v>
      </c>
      <c r="D191" s="379">
        <v>10.224099650000001</v>
      </c>
      <c r="E191" s="379"/>
      <c r="F191" s="368">
        <f t="shared" si="23"/>
        <v>10.224099650000001</v>
      </c>
      <c r="G191" s="365">
        <f t="shared" si="15"/>
        <v>2.2835923456624676</v>
      </c>
      <c r="J191" s="16"/>
      <c r="N191" s="221"/>
    </row>
    <row r="192" spans="1:14" s="17" customFormat="1" ht="20.100000000000001" customHeight="1">
      <c r="A192" s="377"/>
      <c r="B192" s="365" t="s">
        <v>213</v>
      </c>
      <c r="C192" s="378">
        <v>202.11</v>
      </c>
      <c r="D192" s="379">
        <v>6.64713595</v>
      </c>
      <c r="E192" s="379"/>
      <c r="F192" s="368">
        <f t="shared" si="23"/>
        <v>6.64713595</v>
      </c>
      <c r="G192" s="365">
        <f t="shared" si="15"/>
        <v>3.2888703923605953</v>
      </c>
      <c r="J192" s="16"/>
      <c r="N192" s="221"/>
    </row>
    <row r="193" spans="1:14" s="17" customFormat="1" ht="20.100000000000001" customHeight="1">
      <c r="A193" s="377"/>
      <c r="B193" s="365" t="s">
        <v>214</v>
      </c>
      <c r="C193" s="378">
        <v>265.83</v>
      </c>
      <c r="D193" s="379">
        <v>8.4701033980000009</v>
      </c>
      <c r="E193" s="379"/>
      <c r="F193" s="368">
        <f t="shared" si="23"/>
        <v>8.4701033980000009</v>
      </c>
      <c r="G193" s="365">
        <f t="shared" si="15"/>
        <v>3.186285745777377</v>
      </c>
      <c r="J193" s="16"/>
      <c r="N193" s="221"/>
    </row>
    <row r="194" spans="1:14" s="17" customFormat="1" ht="20.100000000000001" customHeight="1">
      <c r="A194" s="377"/>
      <c r="B194" s="365" t="s">
        <v>215</v>
      </c>
      <c r="C194" s="378">
        <v>139.51</v>
      </c>
      <c r="D194" s="379">
        <v>1.2495497099999999</v>
      </c>
      <c r="E194" s="379"/>
      <c r="F194" s="368">
        <f t="shared" si="23"/>
        <v>1.2495497099999999</v>
      </c>
      <c r="G194" s="365">
        <f t="shared" si="15"/>
        <v>0.89567035337968604</v>
      </c>
      <c r="J194" s="16"/>
      <c r="N194" s="221"/>
    </row>
    <row r="195" spans="1:14" s="17" customFormat="1" ht="20.100000000000001" customHeight="1">
      <c r="A195" s="377"/>
      <c r="B195" s="365" t="s">
        <v>216</v>
      </c>
      <c r="C195" s="378">
        <v>19.13</v>
      </c>
      <c r="D195" s="379">
        <v>0.49822242999999999</v>
      </c>
      <c r="E195" s="379"/>
      <c r="F195" s="368">
        <f t="shared" si="23"/>
        <v>0.49822242999999999</v>
      </c>
      <c r="G195" s="365">
        <f t="shared" si="15"/>
        <v>2.6044037114479877</v>
      </c>
      <c r="J195" s="16"/>
      <c r="N195" s="221"/>
    </row>
    <row r="196" spans="1:14" s="17" customFormat="1" ht="20.100000000000001" customHeight="1">
      <c r="A196" s="377"/>
      <c r="B196" s="365" t="s">
        <v>217</v>
      </c>
      <c r="C196" s="378">
        <v>64.36</v>
      </c>
      <c r="D196" s="379">
        <v>2.9216858299999999</v>
      </c>
      <c r="E196" s="379"/>
      <c r="F196" s="368">
        <f t="shared" si="23"/>
        <v>2.9216858299999999</v>
      </c>
      <c r="G196" s="365">
        <f t="shared" si="15"/>
        <v>4.5395988657551278</v>
      </c>
      <c r="J196" s="16"/>
      <c r="N196" s="221"/>
    </row>
    <row r="197" spans="1:14" s="17" customFormat="1" ht="20.100000000000001" customHeight="1">
      <c r="A197" s="377"/>
      <c r="B197" s="365" t="s">
        <v>218</v>
      </c>
      <c r="C197" s="378">
        <v>27.37</v>
      </c>
      <c r="D197" s="379">
        <v>1.0069217500000001</v>
      </c>
      <c r="E197" s="379"/>
      <c r="F197" s="368">
        <f t="shared" si="23"/>
        <v>1.0069217500000001</v>
      </c>
      <c r="G197" s="365">
        <f t="shared" si="15"/>
        <v>3.678924917793204</v>
      </c>
      <c r="J197" s="16"/>
      <c r="N197" s="221"/>
    </row>
    <row r="198" spans="1:14" s="17" customFormat="1" ht="20.100000000000001" customHeight="1">
      <c r="A198" s="358">
        <v>21</v>
      </c>
      <c r="B198" s="359" t="s">
        <v>219</v>
      </c>
      <c r="C198" s="366">
        <f>SUM(C199:C203)</f>
        <v>873.44</v>
      </c>
      <c r="D198" s="366">
        <f t="shared" ref="D198:E198" si="26">SUM(D199:D203)</f>
        <v>29.044146000000001</v>
      </c>
      <c r="E198" s="366">
        <f t="shared" si="26"/>
        <v>0</v>
      </c>
      <c r="F198" s="366">
        <f t="shared" si="23"/>
        <v>29.044146000000001</v>
      </c>
      <c r="G198" s="357">
        <f t="shared" si="15"/>
        <v>3.3252594339622639</v>
      </c>
      <c r="J198" s="16"/>
      <c r="N198" s="221"/>
    </row>
    <row r="199" spans="1:14" s="17" customFormat="1" ht="20.100000000000001" customHeight="1">
      <c r="A199" s="377"/>
      <c r="B199" s="365" t="s">
        <v>220</v>
      </c>
      <c r="C199" s="378">
        <v>275.72000000000003</v>
      </c>
      <c r="D199" s="379">
        <v>13.34439472</v>
      </c>
      <c r="E199" s="379"/>
      <c r="F199" s="368">
        <f>SUM(D199:E199)</f>
        <v>13.34439472</v>
      </c>
      <c r="G199" s="365">
        <f t="shared" si="15"/>
        <v>4.8398356013346868</v>
      </c>
      <c r="J199" s="16"/>
      <c r="N199" s="221"/>
    </row>
    <row r="200" spans="1:14" s="17" customFormat="1" ht="20.100000000000001" customHeight="1">
      <c r="A200" s="377"/>
      <c r="B200" s="365" t="s">
        <v>221</v>
      </c>
      <c r="C200" s="378">
        <v>11.09</v>
      </c>
      <c r="D200" s="379">
        <v>0.53131419999999996</v>
      </c>
      <c r="E200" s="379"/>
      <c r="F200" s="368">
        <f t="shared" ref="F200:F251" si="27">SUM(D200:E200)</f>
        <v>0.53131419999999996</v>
      </c>
      <c r="G200" s="365">
        <f t="shared" si="15"/>
        <v>4.7909305680793501</v>
      </c>
      <c r="J200" s="16"/>
      <c r="N200" s="221"/>
    </row>
    <row r="201" spans="1:14" s="17" customFormat="1" ht="20.100000000000001" customHeight="1">
      <c r="A201" s="377"/>
      <c r="B201" s="365" t="s">
        <v>222</v>
      </c>
      <c r="C201" s="378">
        <v>165.99</v>
      </c>
      <c r="D201" s="379">
        <v>7.8638460099999996</v>
      </c>
      <c r="E201" s="379"/>
      <c r="F201" s="368">
        <f t="shared" si="27"/>
        <v>7.8638460099999996</v>
      </c>
      <c r="G201" s="365">
        <f t="shared" si="15"/>
        <v>4.7375420266281099</v>
      </c>
      <c r="J201" s="16"/>
      <c r="N201" s="221"/>
    </row>
    <row r="202" spans="1:14" s="17" customFormat="1" ht="20.100000000000001" customHeight="1">
      <c r="A202" s="377"/>
      <c r="B202" s="365" t="s">
        <v>223</v>
      </c>
      <c r="C202" s="378">
        <v>185.84</v>
      </c>
      <c r="D202" s="379">
        <v>0</v>
      </c>
      <c r="E202" s="379"/>
      <c r="F202" s="368">
        <f t="shared" si="27"/>
        <v>0</v>
      </c>
      <c r="G202" s="365">
        <f t="shared" si="15"/>
        <v>0</v>
      </c>
      <c r="J202" s="16"/>
      <c r="N202" s="221"/>
    </row>
    <row r="203" spans="1:14" s="17" customFormat="1" ht="20.100000000000001" customHeight="1">
      <c r="A203" s="377"/>
      <c r="B203" s="365" t="s">
        <v>224</v>
      </c>
      <c r="C203" s="378">
        <v>234.8</v>
      </c>
      <c r="D203" s="379">
        <v>7.3045910700000007</v>
      </c>
      <c r="E203" s="379"/>
      <c r="F203" s="368">
        <f t="shared" si="27"/>
        <v>7.3045910700000007</v>
      </c>
      <c r="G203" s="365">
        <f t="shared" si="15"/>
        <v>3.1109842717206133</v>
      </c>
      <c r="J203" s="16"/>
      <c r="N203" s="221"/>
    </row>
    <row r="204" spans="1:14" s="17" customFormat="1" ht="20.100000000000001" customHeight="1">
      <c r="A204" s="358">
        <v>25</v>
      </c>
      <c r="B204" s="359" t="s">
        <v>405</v>
      </c>
      <c r="C204" s="366">
        <f>SUM(C205)</f>
        <v>37238.33</v>
      </c>
      <c r="D204" s="366">
        <f t="shared" ref="D204:E204" si="28">SUM(D205)</f>
        <v>3042.1383743000001</v>
      </c>
      <c r="E204" s="366">
        <f t="shared" si="28"/>
        <v>25.593008206363635</v>
      </c>
      <c r="F204" s="366">
        <f t="shared" si="27"/>
        <v>3067.7313825063638</v>
      </c>
      <c r="G204" s="357">
        <f t="shared" si="15"/>
        <v>8.2381013931246745</v>
      </c>
      <c r="J204" s="16"/>
      <c r="N204" s="221"/>
    </row>
    <row r="205" spans="1:14" s="17" customFormat="1" ht="20.100000000000001" customHeight="1">
      <c r="A205" s="377"/>
      <c r="B205" s="365" t="s">
        <v>301</v>
      </c>
      <c r="C205" s="378">
        <v>37238.33</v>
      </c>
      <c r="D205" s="379">
        <v>3042.1383743000001</v>
      </c>
      <c r="E205" s="379">
        <v>25.593008206363635</v>
      </c>
      <c r="F205" s="368">
        <f t="shared" si="27"/>
        <v>3067.7313825063638</v>
      </c>
      <c r="G205" s="365">
        <f t="shared" si="15"/>
        <v>8.2381013931246745</v>
      </c>
      <c r="J205" s="16"/>
      <c r="N205" s="221"/>
    </row>
    <row r="206" spans="1:14" s="17" customFormat="1" ht="20.100000000000001" customHeight="1">
      <c r="A206" s="358">
        <v>27</v>
      </c>
      <c r="B206" s="359" t="s">
        <v>225</v>
      </c>
      <c r="C206" s="366">
        <f>SUM(C207)</f>
        <v>717.93</v>
      </c>
      <c r="D206" s="366">
        <f t="shared" ref="D206:E206" si="29">SUM(D207)</f>
        <v>43.289322159999998</v>
      </c>
      <c r="E206" s="366">
        <f t="shared" si="29"/>
        <v>0</v>
      </c>
      <c r="F206" s="366">
        <f t="shared" si="27"/>
        <v>43.289322159999998</v>
      </c>
      <c r="G206" s="357">
        <f t="shared" si="15"/>
        <v>6.0297413619712223</v>
      </c>
      <c r="J206" s="16"/>
      <c r="N206" s="221"/>
    </row>
    <row r="207" spans="1:14" s="17" customFormat="1" ht="20.100000000000001" customHeight="1">
      <c r="A207" s="377"/>
      <c r="B207" s="365" t="s">
        <v>226</v>
      </c>
      <c r="C207" s="378">
        <v>717.93</v>
      </c>
      <c r="D207" s="379">
        <v>43.289322159999998</v>
      </c>
      <c r="E207" s="379"/>
      <c r="F207" s="368">
        <f t="shared" si="27"/>
        <v>43.289322159999998</v>
      </c>
      <c r="G207" s="365">
        <f t="shared" ref="G207:G277" si="30">F207/C207*100</f>
        <v>6.0297413619712223</v>
      </c>
      <c r="J207" s="16"/>
      <c r="N207" s="221"/>
    </row>
    <row r="208" spans="1:14" s="17" customFormat="1" ht="20.100000000000001" customHeight="1">
      <c r="A208" s="358">
        <v>31</v>
      </c>
      <c r="B208" s="359" t="s">
        <v>227</v>
      </c>
      <c r="C208" s="366">
        <f>SUM(C209)</f>
        <v>515.63</v>
      </c>
      <c r="D208" s="366">
        <f t="shared" ref="D208:E208" si="31">SUM(D209)</f>
        <v>26.559744500000001</v>
      </c>
      <c r="E208" s="366">
        <f t="shared" si="31"/>
        <v>0</v>
      </c>
      <c r="F208" s="366">
        <f t="shared" si="27"/>
        <v>26.559744500000001</v>
      </c>
      <c r="G208" s="357">
        <f t="shared" si="30"/>
        <v>5.1509308030952434</v>
      </c>
      <c r="J208" s="16"/>
      <c r="N208" s="221"/>
    </row>
    <row r="209" spans="1:14" s="18" customFormat="1" ht="20.100000000000001" customHeight="1">
      <c r="A209" s="377"/>
      <c r="B209" s="365" t="s">
        <v>228</v>
      </c>
      <c r="C209" s="378">
        <v>515.63</v>
      </c>
      <c r="D209" s="379">
        <v>26.559744500000001</v>
      </c>
      <c r="E209" s="379">
        <v>0</v>
      </c>
      <c r="F209" s="368">
        <f t="shared" si="27"/>
        <v>26.559744500000001</v>
      </c>
      <c r="G209" s="365">
        <f t="shared" si="30"/>
        <v>5.1509308030952434</v>
      </c>
      <c r="J209" s="16"/>
      <c r="M209" s="17"/>
      <c r="N209" s="221"/>
    </row>
    <row r="210" spans="1:14" s="18" customFormat="1" ht="20.100000000000001" customHeight="1">
      <c r="A210" s="358">
        <v>33</v>
      </c>
      <c r="B210" s="359" t="s">
        <v>229</v>
      </c>
      <c r="C210" s="366">
        <f>SUM(C211:C213)</f>
        <v>414589.16000000003</v>
      </c>
      <c r="D210" s="366">
        <f t="shared" ref="D210:E210" si="32">SUM(D211:D213)</f>
        <v>13871.158198969999</v>
      </c>
      <c r="E210" s="366">
        <f t="shared" si="32"/>
        <v>893.92672647999996</v>
      </c>
      <c r="F210" s="366">
        <f t="shared" si="27"/>
        <v>14765.084925449999</v>
      </c>
      <c r="G210" s="357">
        <f t="shared" si="30"/>
        <v>3.5613774671412051</v>
      </c>
      <c r="J210" s="16"/>
      <c r="M210" s="17"/>
      <c r="N210" s="221"/>
    </row>
    <row r="211" spans="1:14" s="18" customFormat="1" ht="20.100000000000001" customHeight="1">
      <c r="A211" s="377"/>
      <c r="B211" s="365" t="s">
        <v>230</v>
      </c>
      <c r="C211" s="378">
        <v>61838.69</v>
      </c>
      <c r="D211" s="379">
        <v>1818.6381989699994</v>
      </c>
      <c r="E211" s="379">
        <v>565.51068679999992</v>
      </c>
      <c r="F211" s="368">
        <f t="shared" si="27"/>
        <v>2384.1488857699992</v>
      </c>
      <c r="G211" s="365">
        <f t="shared" si="30"/>
        <v>3.8554323931668009</v>
      </c>
      <c r="J211" s="16"/>
      <c r="M211" s="17"/>
      <c r="N211" s="221"/>
    </row>
    <row r="212" spans="1:14" s="17" customFormat="1" ht="20.100000000000001" customHeight="1">
      <c r="A212" s="377"/>
      <c r="B212" s="383" t="s">
        <v>231</v>
      </c>
      <c r="C212" s="378">
        <v>346970.19</v>
      </c>
      <c r="D212" s="379">
        <v>11879.11</v>
      </c>
      <c r="E212" s="379">
        <v>312.51687576</v>
      </c>
      <c r="F212" s="368">
        <f t="shared" si="27"/>
        <v>12191.626875760001</v>
      </c>
      <c r="G212" s="365">
        <f t="shared" si="30"/>
        <v>3.5137389975086912</v>
      </c>
      <c r="J212" s="16"/>
      <c r="N212" s="221"/>
    </row>
    <row r="213" spans="1:14" s="17" customFormat="1" ht="20.100000000000001" customHeight="1">
      <c r="A213" s="377"/>
      <c r="B213" s="383" t="s">
        <v>232</v>
      </c>
      <c r="C213" s="378">
        <v>5780.28</v>
      </c>
      <c r="D213" s="379">
        <v>173.41</v>
      </c>
      <c r="E213" s="379">
        <v>15.899163919999999</v>
      </c>
      <c r="F213" s="368">
        <f t="shared" si="27"/>
        <v>189.30916392</v>
      </c>
      <c r="G213" s="365">
        <f t="shared" si="30"/>
        <v>3.2750863958147356</v>
      </c>
      <c r="J213" s="16"/>
      <c r="N213" s="221"/>
    </row>
    <row r="214" spans="1:14" s="18" customFormat="1" ht="20.100000000000001" customHeight="1">
      <c r="A214" s="358">
        <v>36</v>
      </c>
      <c r="B214" s="359" t="s">
        <v>679</v>
      </c>
      <c r="C214" s="366">
        <f>SUM(C215:C223)</f>
        <v>26003.910000000007</v>
      </c>
      <c r="D214" s="366">
        <f>SUM(D215:D223)</f>
        <v>908.14619595000011</v>
      </c>
      <c r="E214" s="366">
        <f>SUM(E215:E223)</f>
        <v>0</v>
      </c>
      <c r="F214" s="366">
        <f t="shared" ref="F214" si="33">SUM(D214:E214)</f>
        <v>908.14619595000011</v>
      </c>
      <c r="G214" s="357">
        <f t="shared" si="30"/>
        <v>3.4923447894951178</v>
      </c>
      <c r="J214" s="16"/>
      <c r="M214" s="17"/>
      <c r="N214" s="221"/>
    </row>
    <row r="215" spans="1:14" s="18" customFormat="1" ht="20.100000000000001" customHeight="1">
      <c r="A215" s="377"/>
      <c r="B215" s="365" t="s">
        <v>680</v>
      </c>
      <c r="C215" s="378">
        <v>0</v>
      </c>
      <c r="D215" s="379">
        <v>36.920928279999998</v>
      </c>
      <c r="E215" s="379">
        <v>0</v>
      </c>
      <c r="F215" s="368">
        <f t="shared" ref="F215:F223" si="34">SUM(D215:E215)</f>
        <v>36.920928279999998</v>
      </c>
      <c r="G215" s="365" t="e">
        <f t="shared" si="30"/>
        <v>#DIV/0!</v>
      </c>
      <c r="J215" s="16"/>
      <c r="M215" s="17"/>
      <c r="N215" s="221"/>
    </row>
    <row r="216" spans="1:14" s="18" customFormat="1" ht="20.100000000000001" customHeight="1">
      <c r="A216" s="377"/>
      <c r="B216" s="365" t="s">
        <v>32</v>
      </c>
      <c r="C216" s="378">
        <v>4512.43</v>
      </c>
      <c r="D216" s="379">
        <v>214.85664605000002</v>
      </c>
      <c r="E216" s="379">
        <v>0</v>
      </c>
      <c r="F216" s="368">
        <f>SUM(D216:E216)</f>
        <v>214.85664605000002</v>
      </c>
      <c r="G216" s="365">
        <f>F216/C216*100</f>
        <v>4.7614399791243303</v>
      </c>
      <c r="J216" s="16"/>
      <c r="M216" s="17"/>
      <c r="N216" s="221"/>
    </row>
    <row r="217" spans="1:14" s="18" customFormat="1" ht="20.100000000000001" customHeight="1">
      <c r="A217" s="377"/>
      <c r="B217" s="365" t="s">
        <v>35</v>
      </c>
      <c r="C217" s="378">
        <v>52.51</v>
      </c>
      <c r="D217" s="379">
        <v>2.7073850499999996</v>
      </c>
      <c r="E217" s="379">
        <v>0</v>
      </c>
      <c r="F217" s="368">
        <f>SUM(D217:E217)</f>
        <v>2.7073850499999996</v>
      </c>
      <c r="G217" s="365">
        <f>F217/C217*100</f>
        <v>5.1559418206055989</v>
      </c>
      <c r="J217" s="16"/>
      <c r="M217" s="17"/>
      <c r="N217" s="221"/>
    </row>
    <row r="218" spans="1:14" s="18" customFormat="1" ht="20.100000000000001" customHeight="1">
      <c r="A218" s="377"/>
      <c r="B218" s="365" t="s">
        <v>650</v>
      </c>
      <c r="C218" s="378">
        <v>1710.75</v>
      </c>
      <c r="D218" s="379">
        <v>64.620003249999996</v>
      </c>
      <c r="E218" s="379">
        <v>0</v>
      </c>
      <c r="F218" s="368">
        <f>SUM(D218:E218)</f>
        <v>64.620003249999996</v>
      </c>
      <c r="G218" s="365">
        <f>F218/C218*100</f>
        <v>3.7772908519655117</v>
      </c>
      <c r="J218" s="16"/>
      <c r="M218" s="17"/>
      <c r="N218" s="221"/>
    </row>
    <row r="219" spans="1:14" s="18" customFormat="1" ht="20.100000000000001" customHeight="1">
      <c r="A219" s="377"/>
      <c r="B219" s="365" t="s">
        <v>648</v>
      </c>
      <c r="C219" s="378">
        <v>17936</v>
      </c>
      <c r="D219" s="379">
        <v>501.92336299999999</v>
      </c>
      <c r="E219" s="379">
        <v>0</v>
      </c>
      <c r="F219" s="368">
        <f t="shared" si="34"/>
        <v>501.92336299999999</v>
      </c>
      <c r="G219" s="365">
        <f t="shared" si="30"/>
        <v>2.7984130408117749</v>
      </c>
      <c r="J219" s="16"/>
      <c r="M219" s="17"/>
      <c r="N219" s="221"/>
    </row>
    <row r="220" spans="1:14" s="18" customFormat="1" ht="20.100000000000001" customHeight="1">
      <c r="A220" s="377"/>
      <c r="B220" s="365" t="s">
        <v>649</v>
      </c>
      <c r="C220" s="378">
        <v>1548.81</v>
      </c>
      <c r="D220" s="379">
        <v>76.435376300000101</v>
      </c>
      <c r="E220" s="379">
        <v>0</v>
      </c>
      <c r="F220" s="368">
        <f t="shared" si="34"/>
        <v>76.435376300000101</v>
      </c>
      <c r="G220" s="365">
        <f t="shared" si="30"/>
        <v>4.9351034859020864</v>
      </c>
      <c r="J220" s="16"/>
      <c r="M220" s="17"/>
      <c r="N220" s="221"/>
    </row>
    <row r="221" spans="1:14" s="18" customFormat="1" ht="20.100000000000001" customHeight="1">
      <c r="A221" s="377"/>
      <c r="B221" s="365" t="s">
        <v>42</v>
      </c>
      <c r="C221" s="378">
        <v>34.58</v>
      </c>
      <c r="D221" s="379">
        <v>1.5416329</v>
      </c>
      <c r="E221" s="379">
        <v>0</v>
      </c>
      <c r="F221" s="368">
        <f t="shared" si="34"/>
        <v>1.5416329</v>
      </c>
      <c r="G221" s="365">
        <f t="shared" si="30"/>
        <v>4.4581633892423369</v>
      </c>
      <c r="J221" s="16"/>
      <c r="M221" s="17"/>
      <c r="N221" s="221"/>
    </row>
    <row r="222" spans="1:14" s="18" customFormat="1" ht="20.100000000000001" customHeight="1">
      <c r="A222" s="377"/>
      <c r="B222" s="365" t="s">
        <v>45</v>
      </c>
      <c r="C222" s="378">
        <v>208.83</v>
      </c>
      <c r="D222" s="379">
        <v>9.1408611199999985</v>
      </c>
      <c r="E222" s="379">
        <v>0</v>
      </c>
      <c r="F222" s="368">
        <f t="shared" si="34"/>
        <v>9.1408611199999985</v>
      </c>
      <c r="G222" s="365">
        <f t="shared" si="30"/>
        <v>4.3771781449025511</v>
      </c>
      <c r="J222" s="16"/>
      <c r="M222" s="17"/>
      <c r="N222" s="221"/>
    </row>
    <row r="223" spans="1:14" s="18" customFormat="1" ht="20.100000000000001" customHeight="1">
      <c r="A223" s="377"/>
      <c r="B223" s="365" t="s">
        <v>681</v>
      </c>
      <c r="C223" s="378">
        <v>0</v>
      </c>
      <c r="D223" s="379">
        <v>0</v>
      </c>
      <c r="E223" s="379">
        <v>0</v>
      </c>
      <c r="F223" s="368">
        <f t="shared" si="34"/>
        <v>0</v>
      </c>
      <c r="G223" s="365" t="e">
        <f t="shared" si="30"/>
        <v>#DIV/0!</v>
      </c>
      <c r="J223" s="16"/>
      <c r="M223" s="17"/>
      <c r="N223" s="221"/>
    </row>
    <row r="224" spans="1:14" s="17" customFormat="1" ht="20.100000000000001" customHeight="1">
      <c r="A224" s="358">
        <v>37</v>
      </c>
      <c r="B224" s="359" t="s">
        <v>233</v>
      </c>
      <c r="C224" s="366">
        <f>SUM(C225)</f>
        <v>81.010000000000005</v>
      </c>
      <c r="D224" s="366">
        <f t="shared" ref="D224:E224" si="35">SUM(D225)</f>
        <v>4.2795103399999999</v>
      </c>
      <c r="E224" s="366">
        <f t="shared" si="35"/>
        <v>0</v>
      </c>
      <c r="F224" s="366">
        <f t="shared" si="27"/>
        <v>4.2795103399999999</v>
      </c>
      <c r="G224" s="357">
        <f t="shared" si="30"/>
        <v>5.2826939143315634</v>
      </c>
      <c r="J224" s="16"/>
      <c r="N224" s="221"/>
    </row>
    <row r="225" spans="1:14" s="17" customFormat="1" ht="20.100000000000001" customHeight="1">
      <c r="A225" s="377"/>
      <c r="B225" s="365" t="s">
        <v>234</v>
      </c>
      <c r="C225" s="378">
        <v>81.010000000000005</v>
      </c>
      <c r="D225" s="379">
        <v>4.2795103399999999</v>
      </c>
      <c r="E225" s="379"/>
      <c r="F225" s="368">
        <f t="shared" si="27"/>
        <v>4.2795103399999999</v>
      </c>
      <c r="G225" s="365">
        <f t="shared" si="30"/>
        <v>5.2826939143315634</v>
      </c>
      <c r="J225" s="16"/>
      <c r="N225" s="221"/>
    </row>
    <row r="226" spans="1:14" s="17" customFormat="1" ht="20.100000000000001" customHeight="1">
      <c r="A226" s="358">
        <v>38</v>
      </c>
      <c r="B226" s="359" t="s">
        <v>235</v>
      </c>
      <c r="C226" s="366">
        <f>SUM(C227:C251)</f>
        <v>5728.7100000000009</v>
      </c>
      <c r="D226" s="366">
        <f t="shared" ref="D226:E226" si="36">SUM(D227:D251)</f>
        <v>129.57385075750005</v>
      </c>
      <c r="E226" s="366">
        <f t="shared" si="36"/>
        <v>3.9888955775000028</v>
      </c>
      <c r="F226" s="366">
        <f t="shared" si="27"/>
        <v>133.56274633500004</v>
      </c>
      <c r="G226" s="357">
        <f t="shared" si="30"/>
        <v>2.3314628657236973</v>
      </c>
      <c r="J226" s="16"/>
      <c r="N226" s="221"/>
    </row>
    <row r="227" spans="1:14" s="17" customFormat="1" ht="20.100000000000001" customHeight="1">
      <c r="A227" s="377"/>
      <c r="B227" s="365" t="s">
        <v>406</v>
      </c>
      <c r="C227" s="378">
        <v>42.6</v>
      </c>
      <c r="D227" s="379">
        <v>1.0157456058333345</v>
      </c>
      <c r="E227" s="379">
        <v>8.0646184166666843E-2</v>
      </c>
      <c r="F227" s="368">
        <f t="shared" si="27"/>
        <v>1.0963917900000013</v>
      </c>
      <c r="G227" s="365">
        <f t="shared" si="30"/>
        <v>2.5736896478873268</v>
      </c>
      <c r="J227" s="16"/>
      <c r="N227" s="221"/>
    </row>
    <row r="228" spans="1:14" s="17" customFormat="1" ht="20.100000000000001" customHeight="1">
      <c r="A228" s="377"/>
      <c r="B228" s="365" t="s">
        <v>236</v>
      </c>
      <c r="C228" s="378">
        <v>132.96</v>
      </c>
      <c r="D228" s="379">
        <v>3.9976332199999995</v>
      </c>
      <c r="E228" s="379">
        <v>0</v>
      </c>
      <c r="F228" s="368">
        <f t="shared" si="27"/>
        <v>3.9976332199999995</v>
      </c>
      <c r="G228" s="365">
        <f t="shared" si="30"/>
        <v>3.0066435168471717</v>
      </c>
      <c r="J228" s="16"/>
      <c r="N228" s="221"/>
    </row>
    <row r="229" spans="1:14" s="17" customFormat="1" ht="20.100000000000001" customHeight="1">
      <c r="A229" s="377"/>
      <c r="B229" s="365" t="s">
        <v>237</v>
      </c>
      <c r="C229" s="378">
        <v>140.18</v>
      </c>
      <c r="D229" s="379">
        <v>4.0106683699999941</v>
      </c>
      <c r="E229" s="379">
        <v>0</v>
      </c>
      <c r="F229" s="368">
        <f t="shared" si="27"/>
        <v>4.0106683699999941</v>
      </c>
      <c r="G229" s="365">
        <f t="shared" si="30"/>
        <v>2.8610845841061447</v>
      </c>
      <c r="J229" s="16"/>
      <c r="N229" s="221"/>
    </row>
    <row r="230" spans="1:14" s="17" customFormat="1" ht="20.100000000000001" customHeight="1">
      <c r="A230" s="377"/>
      <c r="B230" s="365" t="s">
        <v>238</v>
      </c>
      <c r="C230" s="378">
        <v>117.86</v>
      </c>
      <c r="D230" s="379">
        <v>3.3252337300000034</v>
      </c>
      <c r="E230" s="379">
        <v>0</v>
      </c>
      <c r="F230" s="368">
        <f t="shared" si="27"/>
        <v>3.3252337300000034</v>
      </c>
      <c r="G230" s="365">
        <f t="shared" si="30"/>
        <v>2.8213420414050598</v>
      </c>
      <c r="J230" s="16"/>
      <c r="N230" s="221"/>
    </row>
    <row r="231" spans="1:14" s="17" customFormat="1" ht="20.100000000000001" customHeight="1">
      <c r="A231" s="377"/>
      <c r="B231" s="365" t="s">
        <v>239</v>
      </c>
      <c r="C231" s="378">
        <v>128.75</v>
      </c>
      <c r="D231" s="379">
        <v>3.808548339999998</v>
      </c>
      <c r="E231" s="379">
        <v>0</v>
      </c>
      <c r="F231" s="368">
        <f t="shared" si="27"/>
        <v>3.808548339999998</v>
      </c>
      <c r="G231" s="365">
        <f t="shared" si="30"/>
        <v>2.9580957980582507</v>
      </c>
      <c r="J231" s="16"/>
      <c r="N231" s="221"/>
    </row>
    <row r="232" spans="1:14" s="17" customFormat="1" ht="20.100000000000001" customHeight="1">
      <c r="A232" s="377"/>
      <c r="B232" s="365" t="s">
        <v>240</v>
      </c>
      <c r="C232" s="378">
        <v>86.09</v>
      </c>
      <c r="D232" s="379">
        <v>2.5632834800000048</v>
      </c>
      <c r="E232" s="379">
        <v>0</v>
      </c>
      <c r="F232" s="368">
        <f t="shared" si="27"/>
        <v>2.5632834800000048</v>
      </c>
      <c r="G232" s="365">
        <f t="shared" si="30"/>
        <v>2.9774462539203217</v>
      </c>
      <c r="J232" s="16"/>
      <c r="N232" s="221"/>
    </row>
    <row r="233" spans="1:14" s="17" customFormat="1" ht="20.100000000000001" customHeight="1">
      <c r="A233" s="377"/>
      <c r="B233" s="365" t="s">
        <v>241</v>
      </c>
      <c r="C233" s="378">
        <v>247.89</v>
      </c>
      <c r="D233" s="379">
        <v>5.8371227658333416</v>
      </c>
      <c r="E233" s="379">
        <v>0.3994552483333349</v>
      </c>
      <c r="F233" s="368">
        <f t="shared" si="27"/>
        <v>6.2365780141666765</v>
      </c>
      <c r="G233" s="365">
        <f t="shared" si="30"/>
        <v>2.5158651071711957</v>
      </c>
      <c r="J233" s="16"/>
      <c r="N233" s="221"/>
    </row>
    <row r="234" spans="1:14" s="17" customFormat="1" ht="20.100000000000001" customHeight="1">
      <c r="A234" s="377"/>
      <c r="B234" s="365" t="s">
        <v>242</v>
      </c>
      <c r="C234" s="378">
        <v>364.64</v>
      </c>
      <c r="D234" s="379">
        <v>9.2802362091666719</v>
      </c>
      <c r="E234" s="379">
        <v>0.80038434750000109</v>
      </c>
      <c r="F234" s="368">
        <f t="shared" si="27"/>
        <v>10.080620556666673</v>
      </c>
      <c r="G234" s="365">
        <f t="shared" si="30"/>
        <v>2.7645405212447001</v>
      </c>
      <c r="J234" s="16"/>
      <c r="N234" s="221"/>
    </row>
    <row r="235" spans="1:14" s="17" customFormat="1" ht="20.100000000000001" customHeight="1">
      <c r="A235" s="377"/>
      <c r="B235" s="365" t="s">
        <v>243</v>
      </c>
      <c r="C235" s="378">
        <v>218.09</v>
      </c>
      <c r="D235" s="379">
        <v>6.6963040399999985</v>
      </c>
      <c r="E235" s="379">
        <v>0</v>
      </c>
      <c r="F235" s="368">
        <f t="shared" si="27"/>
        <v>6.6963040399999985</v>
      </c>
      <c r="G235" s="365">
        <f t="shared" si="30"/>
        <v>3.0704314915860418</v>
      </c>
      <c r="J235" s="16"/>
      <c r="N235" s="221"/>
    </row>
    <row r="236" spans="1:14" s="17" customFormat="1" ht="20.100000000000001" customHeight="1">
      <c r="A236" s="377"/>
      <c r="B236" s="365" t="s">
        <v>244</v>
      </c>
      <c r="C236" s="378">
        <v>147.94999999999999</v>
      </c>
      <c r="D236" s="379">
        <v>4.5249397300000052</v>
      </c>
      <c r="E236" s="379">
        <v>0</v>
      </c>
      <c r="F236" s="368">
        <f t="shared" si="27"/>
        <v>4.5249397300000052</v>
      </c>
      <c r="G236" s="365">
        <f t="shared" si="30"/>
        <v>3.0584249611355223</v>
      </c>
      <c r="J236" s="16"/>
      <c r="N236" s="221"/>
    </row>
    <row r="237" spans="1:14" s="17" customFormat="1" ht="20.100000000000001" customHeight="1">
      <c r="A237" s="377"/>
      <c r="B237" s="365" t="s">
        <v>245</v>
      </c>
      <c r="C237" s="378">
        <v>137.69</v>
      </c>
      <c r="D237" s="379">
        <v>4.0780023700000001</v>
      </c>
      <c r="E237" s="379">
        <v>0</v>
      </c>
      <c r="F237" s="368">
        <f t="shared" si="27"/>
        <v>4.0780023700000001</v>
      </c>
      <c r="G237" s="365">
        <f t="shared" si="30"/>
        <v>2.9617273367710073</v>
      </c>
      <c r="J237" s="16"/>
      <c r="N237" s="221"/>
    </row>
    <row r="238" spans="1:14" s="17" customFormat="1" ht="20.100000000000001" customHeight="1">
      <c r="A238" s="377"/>
      <c r="B238" s="365" t="s">
        <v>246</v>
      </c>
      <c r="C238" s="378">
        <v>213.49</v>
      </c>
      <c r="D238" s="379">
        <v>5.2968405374999943</v>
      </c>
      <c r="E238" s="379">
        <v>0.39608055416666715</v>
      </c>
      <c r="F238" s="368">
        <f t="shared" si="27"/>
        <v>5.692921091666661</v>
      </c>
      <c r="G238" s="365">
        <f t="shared" si="30"/>
        <v>2.6665984784611272</v>
      </c>
      <c r="J238" s="16"/>
      <c r="N238" s="221"/>
    </row>
    <row r="239" spans="1:14" s="17" customFormat="1" ht="20.100000000000001" customHeight="1">
      <c r="A239" s="377"/>
      <c r="B239" s="365" t="s">
        <v>302</v>
      </c>
      <c r="C239" s="378">
        <v>1430.9</v>
      </c>
      <c r="D239" s="379">
        <v>9.6928963300000035</v>
      </c>
      <c r="E239" s="379">
        <v>0</v>
      </c>
      <c r="F239" s="368">
        <f t="shared" si="27"/>
        <v>9.6928963300000035</v>
      </c>
      <c r="G239" s="365">
        <f t="shared" si="30"/>
        <v>0.67739858340904346</v>
      </c>
      <c r="J239" s="16"/>
      <c r="N239" s="221"/>
    </row>
    <row r="240" spans="1:14" s="17" customFormat="1" ht="20.100000000000001" customHeight="1">
      <c r="A240" s="377"/>
      <c r="B240" s="365" t="s">
        <v>247</v>
      </c>
      <c r="C240" s="378">
        <v>180.79</v>
      </c>
      <c r="D240" s="379">
        <v>5.6689866700000078</v>
      </c>
      <c r="E240" s="379">
        <v>0</v>
      </c>
      <c r="F240" s="368">
        <f t="shared" si="27"/>
        <v>5.6689866700000078</v>
      </c>
      <c r="G240" s="365">
        <f t="shared" si="30"/>
        <v>3.1356749101167147</v>
      </c>
      <c r="J240" s="16"/>
      <c r="N240" s="221"/>
    </row>
    <row r="241" spans="1:14" s="17" customFormat="1" ht="20.100000000000001" customHeight="1">
      <c r="A241" s="377"/>
      <c r="B241" s="365" t="s">
        <v>248</v>
      </c>
      <c r="C241" s="378">
        <v>212.68</v>
      </c>
      <c r="D241" s="379">
        <v>5.8287834941666556</v>
      </c>
      <c r="E241" s="379">
        <v>0.43459838999999967</v>
      </c>
      <c r="F241" s="368">
        <f t="shared" si="27"/>
        <v>6.2633818841666553</v>
      </c>
      <c r="G241" s="365">
        <f t="shared" si="30"/>
        <v>2.9449792571782281</v>
      </c>
      <c r="J241" s="16"/>
      <c r="N241" s="221"/>
    </row>
    <row r="242" spans="1:14" s="17" customFormat="1" ht="20.100000000000001" customHeight="1">
      <c r="A242" s="377"/>
      <c r="B242" s="365" t="s">
        <v>249</v>
      </c>
      <c r="C242" s="378">
        <v>282.89</v>
      </c>
      <c r="D242" s="379">
        <v>8.853393369999992</v>
      </c>
      <c r="E242" s="379">
        <v>0</v>
      </c>
      <c r="F242" s="368">
        <f t="shared" si="27"/>
        <v>8.853393369999992</v>
      </c>
      <c r="G242" s="365">
        <f t="shared" si="30"/>
        <v>3.1296240128671897</v>
      </c>
      <c r="J242" s="16"/>
      <c r="N242" s="221"/>
    </row>
    <row r="243" spans="1:14" s="17" customFormat="1" ht="20.100000000000001" customHeight="1">
      <c r="A243" s="377"/>
      <c r="B243" s="365" t="s">
        <v>250</v>
      </c>
      <c r="C243" s="378">
        <v>106.06</v>
      </c>
      <c r="D243" s="379">
        <v>3.0446439749999987</v>
      </c>
      <c r="E243" s="379">
        <v>0.21955839833333343</v>
      </c>
      <c r="F243" s="368">
        <f t="shared" si="27"/>
        <v>3.2642023733333323</v>
      </c>
      <c r="G243" s="365">
        <f t="shared" si="30"/>
        <v>3.0776941102520574</v>
      </c>
      <c r="J243" s="16"/>
      <c r="N243" s="221"/>
    </row>
    <row r="244" spans="1:14" s="17" customFormat="1" ht="20.100000000000001" customHeight="1">
      <c r="A244" s="377"/>
      <c r="B244" s="365" t="s">
        <v>251</v>
      </c>
      <c r="C244" s="378">
        <v>74.239999999999995</v>
      </c>
      <c r="D244" s="379">
        <v>1.840437473333332</v>
      </c>
      <c r="E244" s="379">
        <v>0.13805032833333336</v>
      </c>
      <c r="F244" s="368">
        <f t="shared" si="27"/>
        <v>1.9784878016666654</v>
      </c>
      <c r="G244" s="365">
        <f t="shared" si="30"/>
        <v>2.664988956986349</v>
      </c>
      <c r="J244" s="16"/>
      <c r="N244" s="221"/>
    </row>
    <row r="245" spans="1:14" s="17" customFormat="1" ht="20.100000000000001" customHeight="1">
      <c r="A245" s="377"/>
      <c r="B245" s="365" t="s">
        <v>252</v>
      </c>
      <c r="C245" s="378">
        <v>210.5</v>
      </c>
      <c r="D245" s="379">
        <v>6.9167804900000025</v>
      </c>
      <c r="E245" s="379">
        <v>0</v>
      </c>
      <c r="F245" s="368">
        <f t="shared" si="27"/>
        <v>6.9167804900000025</v>
      </c>
      <c r="G245" s="365">
        <f t="shared" si="30"/>
        <v>3.2858814679334927</v>
      </c>
      <c r="J245" s="16"/>
      <c r="N245" s="221"/>
    </row>
    <row r="246" spans="1:14" s="17" customFormat="1" ht="20.100000000000001" customHeight="1">
      <c r="A246" s="377"/>
      <c r="B246" s="365" t="s">
        <v>253</v>
      </c>
      <c r="C246" s="378">
        <v>104.22</v>
      </c>
      <c r="D246" s="379">
        <v>3.1427968424999997</v>
      </c>
      <c r="E246" s="379">
        <v>0.19588783916666638</v>
      </c>
      <c r="F246" s="368">
        <f t="shared" si="27"/>
        <v>3.338684681666666</v>
      </c>
      <c r="G246" s="365">
        <f t="shared" si="30"/>
        <v>3.2034971038828117</v>
      </c>
      <c r="J246" s="16"/>
      <c r="N246" s="221"/>
    </row>
    <row r="247" spans="1:14" s="17" customFormat="1" ht="20.100000000000001" customHeight="1">
      <c r="A247" s="377"/>
      <c r="B247" s="365" t="s">
        <v>254</v>
      </c>
      <c r="C247" s="378">
        <v>213.56</v>
      </c>
      <c r="D247" s="379">
        <v>4.9056100458333383</v>
      </c>
      <c r="E247" s="379">
        <v>0.35112286583333324</v>
      </c>
      <c r="F247" s="368">
        <f t="shared" si="27"/>
        <v>5.2567329116666714</v>
      </c>
      <c r="G247" s="365">
        <f t="shared" si="30"/>
        <v>2.461478231722547</v>
      </c>
      <c r="J247" s="16"/>
      <c r="N247" s="221"/>
    </row>
    <row r="248" spans="1:14" s="17" customFormat="1" ht="20.100000000000001" customHeight="1">
      <c r="A248" s="377"/>
      <c r="B248" s="365" t="s">
        <v>255</v>
      </c>
      <c r="C248" s="378">
        <v>89.9</v>
      </c>
      <c r="D248" s="379">
        <v>2.7979514299999999</v>
      </c>
      <c r="E248" s="379">
        <v>0</v>
      </c>
      <c r="F248" s="368">
        <f t="shared" si="27"/>
        <v>2.7979514299999999</v>
      </c>
      <c r="G248" s="365">
        <f t="shared" si="30"/>
        <v>3.1122930255839818</v>
      </c>
      <c r="J248" s="16"/>
      <c r="N248" s="221"/>
    </row>
    <row r="249" spans="1:14" s="17" customFormat="1" ht="20.100000000000001" customHeight="1">
      <c r="A249" s="377"/>
      <c r="B249" s="365" t="s">
        <v>256</v>
      </c>
      <c r="C249" s="378">
        <v>169.6</v>
      </c>
      <c r="D249" s="379">
        <v>4.5474556183333332</v>
      </c>
      <c r="E249" s="379">
        <v>0.35705371166666688</v>
      </c>
      <c r="F249" s="368">
        <f t="shared" si="27"/>
        <v>4.9045093299999998</v>
      </c>
      <c r="G249" s="365">
        <f t="shared" si="30"/>
        <v>2.8918097464622643</v>
      </c>
      <c r="J249" s="16"/>
      <c r="N249" s="221"/>
    </row>
    <row r="250" spans="1:14" s="17" customFormat="1">
      <c r="A250" s="377"/>
      <c r="B250" s="365" t="s">
        <v>257</v>
      </c>
      <c r="C250" s="378">
        <v>384.96</v>
      </c>
      <c r="D250" s="379">
        <v>10.474172720000002</v>
      </c>
      <c r="E250" s="379">
        <v>0</v>
      </c>
      <c r="F250" s="368">
        <f t="shared" si="27"/>
        <v>10.474172720000002</v>
      </c>
      <c r="G250" s="365">
        <f t="shared" si="30"/>
        <v>2.7208470282626775</v>
      </c>
      <c r="J250" s="16"/>
      <c r="N250" s="221"/>
    </row>
    <row r="251" spans="1:14" s="17" customFormat="1" ht="20.100000000000001" customHeight="1">
      <c r="A251" s="377"/>
      <c r="B251" s="365" t="s">
        <v>258</v>
      </c>
      <c r="C251" s="378">
        <v>290.22000000000003</v>
      </c>
      <c r="D251" s="379">
        <v>7.4253839000000008</v>
      </c>
      <c r="E251" s="379">
        <v>0.61605770999999998</v>
      </c>
      <c r="F251" s="368">
        <f t="shared" si="27"/>
        <v>8.0414416100000015</v>
      </c>
      <c r="G251" s="365">
        <f t="shared" si="30"/>
        <v>2.7708089070360415</v>
      </c>
      <c r="J251" s="16"/>
      <c r="N251" s="221"/>
    </row>
    <row r="252" spans="1:14" s="17" customFormat="1">
      <c r="A252" s="358">
        <v>45</v>
      </c>
      <c r="B252" s="359" t="s">
        <v>259</v>
      </c>
      <c r="C252" s="366">
        <f>SUM(C253)</f>
        <v>248.28</v>
      </c>
      <c r="D252" s="366">
        <f t="shared" ref="D252:E252" si="37">SUM(D253)</f>
        <v>5.1556762799999989</v>
      </c>
      <c r="E252" s="366">
        <f t="shared" si="37"/>
        <v>0</v>
      </c>
      <c r="F252" s="366">
        <f t="shared" ref="F252:F253" si="38">SUM(D252:E252)</f>
        <v>5.1556762799999989</v>
      </c>
      <c r="G252" s="357">
        <f t="shared" si="30"/>
        <v>2.0765572257129041</v>
      </c>
      <c r="J252" s="16"/>
      <c r="N252" s="221"/>
    </row>
    <row r="253" spans="1:14" s="17" customFormat="1" ht="20.100000000000001" customHeight="1">
      <c r="A253" s="361"/>
      <c r="B253" s="362" t="s">
        <v>260</v>
      </c>
      <c r="C253" s="363">
        <v>248.28</v>
      </c>
      <c r="D253" s="364">
        <v>5.1556762799999989</v>
      </c>
      <c r="E253" s="364">
        <v>0</v>
      </c>
      <c r="F253" s="368">
        <f t="shared" si="38"/>
        <v>5.1556762799999989</v>
      </c>
      <c r="G253" s="365">
        <f t="shared" si="30"/>
        <v>2.0765572257129041</v>
      </c>
      <c r="J253" s="16"/>
      <c r="N253" s="221"/>
    </row>
    <row r="254" spans="1:14" s="17" customFormat="1">
      <c r="A254" s="358">
        <v>46</v>
      </c>
      <c r="B254" s="359" t="s">
        <v>261</v>
      </c>
      <c r="C254" s="366">
        <f>SUM(C255)</f>
        <v>214.93</v>
      </c>
      <c r="D254" s="366">
        <f t="shared" ref="D254:E254" si="39">SUM(D255)</f>
        <v>4.9063562200000002</v>
      </c>
      <c r="E254" s="366">
        <f t="shared" si="39"/>
        <v>0</v>
      </c>
      <c r="F254" s="366">
        <f t="shared" ref="F254:F277" si="40">SUM(D254:E254)</f>
        <v>4.9063562200000002</v>
      </c>
      <c r="G254" s="357">
        <f t="shared" si="30"/>
        <v>2.2827693760759318</v>
      </c>
      <c r="J254" s="16"/>
      <c r="N254" s="221"/>
    </row>
    <row r="255" spans="1:14" s="17" customFormat="1" ht="20.100000000000001" customHeight="1">
      <c r="A255" s="377"/>
      <c r="B255" s="383" t="s">
        <v>262</v>
      </c>
      <c r="C255" s="378">
        <v>214.93</v>
      </c>
      <c r="D255" s="379">
        <v>4.9063562200000002</v>
      </c>
      <c r="E255" s="379">
        <v>0</v>
      </c>
      <c r="F255" s="368">
        <f t="shared" si="40"/>
        <v>4.9063562200000002</v>
      </c>
      <c r="G255" s="365">
        <f t="shared" si="30"/>
        <v>2.2827693760759318</v>
      </c>
      <c r="J255" s="16"/>
      <c r="N255" s="221"/>
    </row>
    <row r="256" spans="1:14" s="17" customFormat="1" ht="20.100000000000001" customHeight="1">
      <c r="A256" s="358">
        <v>47</v>
      </c>
      <c r="B256" s="359" t="s">
        <v>263</v>
      </c>
      <c r="C256" s="366">
        <f>SUM(C257:C264)</f>
        <v>1654.62</v>
      </c>
      <c r="D256" s="366">
        <f t="shared" ref="D256:E256" si="41">SUM(D257:D264)</f>
        <v>49.187769889999998</v>
      </c>
      <c r="E256" s="366">
        <f t="shared" si="41"/>
        <v>0</v>
      </c>
      <c r="F256" s="366">
        <f t="shared" si="40"/>
        <v>49.187769889999998</v>
      </c>
      <c r="G256" s="357">
        <f t="shared" si="30"/>
        <v>2.9727532539193291</v>
      </c>
      <c r="J256" s="16"/>
      <c r="N256" s="221"/>
    </row>
    <row r="257" spans="1:14" s="17" customFormat="1" ht="20.100000000000001" customHeight="1">
      <c r="A257" s="377"/>
      <c r="B257" s="383" t="s">
        <v>407</v>
      </c>
      <c r="C257" s="378">
        <v>642.47</v>
      </c>
      <c r="D257" s="379">
        <v>24.425660530000002</v>
      </c>
      <c r="E257" s="379"/>
      <c r="F257" s="368">
        <f t="shared" si="40"/>
        <v>24.425660530000002</v>
      </c>
      <c r="G257" s="365">
        <f t="shared" si="30"/>
        <v>3.8018367441281309</v>
      </c>
      <c r="J257" s="16"/>
      <c r="N257" s="221"/>
    </row>
    <row r="258" spans="1:14" s="17" customFormat="1" ht="20.100000000000001" customHeight="1">
      <c r="A258" s="377"/>
      <c r="B258" s="383" t="s">
        <v>264</v>
      </c>
      <c r="C258" s="378">
        <v>130.19</v>
      </c>
      <c r="D258" s="379">
        <v>1.03260558</v>
      </c>
      <c r="E258" s="379"/>
      <c r="F258" s="368">
        <f t="shared" si="40"/>
        <v>1.03260558</v>
      </c>
      <c r="G258" s="365">
        <f t="shared" si="30"/>
        <v>0.79315276134879797</v>
      </c>
      <c r="J258" s="16"/>
      <c r="N258" s="221"/>
    </row>
    <row r="259" spans="1:14" s="17" customFormat="1" ht="20.100000000000001" customHeight="1">
      <c r="A259" s="377"/>
      <c r="B259" s="383" t="s">
        <v>265</v>
      </c>
      <c r="C259" s="378">
        <v>365.11</v>
      </c>
      <c r="D259" s="379">
        <v>8.194777929999999</v>
      </c>
      <c r="E259" s="379"/>
      <c r="F259" s="368">
        <f t="shared" si="40"/>
        <v>8.194777929999999</v>
      </c>
      <c r="G259" s="365">
        <f t="shared" si="30"/>
        <v>2.2444682232751769</v>
      </c>
      <c r="J259" s="16"/>
      <c r="N259" s="221"/>
    </row>
    <row r="260" spans="1:14" s="17" customFormat="1" ht="20.100000000000001" customHeight="1">
      <c r="A260" s="377"/>
      <c r="B260" s="383" t="s">
        <v>266</v>
      </c>
      <c r="C260" s="378">
        <v>165.2</v>
      </c>
      <c r="D260" s="379">
        <v>5.7716126500000007</v>
      </c>
      <c r="E260" s="379"/>
      <c r="F260" s="368">
        <f t="shared" si="40"/>
        <v>5.7716126500000007</v>
      </c>
      <c r="G260" s="365">
        <f t="shared" si="30"/>
        <v>3.4937122578692499</v>
      </c>
      <c r="J260" s="16"/>
      <c r="N260" s="221"/>
    </row>
    <row r="261" spans="1:14" s="17" customFormat="1" ht="20.100000000000001" customHeight="1">
      <c r="A261" s="377"/>
      <c r="B261" s="383" t="s">
        <v>267</v>
      </c>
      <c r="C261" s="378">
        <v>88.13</v>
      </c>
      <c r="D261" s="379">
        <v>8.094461E-2</v>
      </c>
      <c r="E261" s="379"/>
      <c r="F261" s="368">
        <f t="shared" si="40"/>
        <v>8.094461E-2</v>
      </c>
      <c r="G261" s="365">
        <f t="shared" si="30"/>
        <v>9.1846828548734827E-2</v>
      </c>
      <c r="J261" s="16"/>
      <c r="N261" s="221"/>
    </row>
    <row r="262" spans="1:14" s="17" customFormat="1" ht="20.100000000000001" customHeight="1">
      <c r="A262" s="377"/>
      <c r="B262" s="383" t="s">
        <v>268</v>
      </c>
      <c r="C262" s="378">
        <v>78.33</v>
      </c>
      <c r="D262" s="379">
        <v>2.13106222</v>
      </c>
      <c r="E262" s="379"/>
      <c r="F262" s="368">
        <f t="shared" si="40"/>
        <v>2.13106222</v>
      </c>
      <c r="G262" s="365">
        <f t="shared" si="30"/>
        <v>2.7206207327971401</v>
      </c>
      <c r="J262" s="16"/>
      <c r="N262" s="221"/>
    </row>
    <row r="263" spans="1:14" s="17" customFormat="1" ht="20.100000000000001" customHeight="1">
      <c r="A263" s="377"/>
      <c r="B263" s="383" t="s">
        <v>46</v>
      </c>
      <c r="C263" s="378">
        <v>59.72</v>
      </c>
      <c r="D263" s="379">
        <v>3.3046458700000003</v>
      </c>
      <c r="E263" s="379"/>
      <c r="F263" s="368">
        <f t="shared" si="40"/>
        <v>3.3046458700000003</v>
      </c>
      <c r="G263" s="365">
        <f t="shared" si="30"/>
        <v>5.5335664266577362</v>
      </c>
      <c r="J263" s="16"/>
      <c r="N263" s="221"/>
    </row>
    <row r="264" spans="1:14" s="17" customFormat="1" ht="20.100000000000001" customHeight="1">
      <c r="A264" s="377"/>
      <c r="B264" s="383" t="s">
        <v>269</v>
      </c>
      <c r="C264" s="378">
        <v>125.47</v>
      </c>
      <c r="D264" s="379">
        <v>4.2464605000000004</v>
      </c>
      <c r="E264" s="379"/>
      <c r="F264" s="368">
        <f t="shared" si="40"/>
        <v>4.2464605000000004</v>
      </c>
      <c r="G264" s="365">
        <f t="shared" si="30"/>
        <v>3.3844428947158689</v>
      </c>
      <c r="J264" s="16"/>
      <c r="N264" s="221"/>
    </row>
    <row r="265" spans="1:14" s="17" customFormat="1" ht="20.100000000000001" customHeight="1">
      <c r="A265" s="358">
        <v>48</v>
      </c>
      <c r="B265" s="359" t="s">
        <v>270</v>
      </c>
      <c r="C265" s="366">
        <f>SUM(C266:C277)</f>
        <v>5611.95</v>
      </c>
      <c r="D265" s="366">
        <f t="shared" ref="D265:E265" si="42">SUM(D266:D277)</f>
        <v>110.72415466</v>
      </c>
      <c r="E265" s="366">
        <f t="shared" si="42"/>
        <v>5.3356386999999996</v>
      </c>
      <c r="F265" s="366">
        <f t="shared" si="40"/>
        <v>116.05979336</v>
      </c>
      <c r="G265" s="357">
        <f t="shared" si="30"/>
        <v>2.068083168239204</v>
      </c>
      <c r="J265" s="16"/>
      <c r="N265" s="221"/>
    </row>
    <row r="266" spans="1:14" s="17" customFormat="1" ht="20.100000000000001" customHeight="1">
      <c r="A266" s="377"/>
      <c r="B266" s="365" t="s">
        <v>271</v>
      </c>
      <c r="C266" s="378">
        <v>722.4</v>
      </c>
      <c r="D266" s="379">
        <v>22.287600720000007</v>
      </c>
      <c r="E266" s="379">
        <v>0</v>
      </c>
      <c r="F266" s="368">
        <f t="shared" si="40"/>
        <v>22.287600720000007</v>
      </c>
      <c r="G266" s="365">
        <f t="shared" si="30"/>
        <v>3.0852160465116287</v>
      </c>
      <c r="J266" s="16"/>
      <c r="N266" s="221"/>
    </row>
    <row r="267" spans="1:14" s="17" customFormat="1" ht="20.100000000000001" customHeight="1">
      <c r="A267" s="377"/>
      <c r="B267" s="365" t="s">
        <v>272</v>
      </c>
      <c r="C267" s="378">
        <v>2491.02</v>
      </c>
      <c r="D267" s="379">
        <v>25.460801589999996</v>
      </c>
      <c r="E267" s="379">
        <v>1.6406041009090908</v>
      </c>
      <c r="F267" s="368">
        <f t="shared" si="40"/>
        <v>27.101405690909086</v>
      </c>
      <c r="G267" s="365">
        <f t="shared" si="30"/>
        <v>1.0879641950248928</v>
      </c>
      <c r="J267" s="16"/>
      <c r="N267" s="221"/>
    </row>
    <row r="268" spans="1:14" s="17" customFormat="1" ht="20.100000000000001" customHeight="1">
      <c r="A268" s="377"/>
      <c r="B268" s="365" t="s">
        <v>273</v>
      </c>
      <c r="C268" s="378">
        <v>2068.21</v>
      </c>
      <c r="D268" s="379">
        <v>50.34569965</v>
      </c>
      <c r="E268" s="379">
        <v>3.6639876090909085</v>
      </c>
      <c r="F268" s="368">
        <f t="shared" si="40"/>
        <v>54.00968725909091</v>
      </c>
      <c r="G268" s="365">
        <f t="shared" si="30"/>
        <v>2.611421821724627</v>
      </c>
      <c r="J268" s="16"/>
      <c r="N268" s="221"/>
    </row>
    <row r="269" spans="1:14" s="17" customFormat="1" ht="20.100000000000001" customHeight="1">
      <c r="A269" s="377"/>
      <c r="B269" s="365" t="s">
        <v>381</v>
      </c>
      <c r="C269" s="378">
        <v>52.97</v>
      </c>
      <c r="D269" s="379">
        <v>2.1540545999999998</v>
      </c>
      <c r="E269" s="379">
        <v>0</v>
      </c>
      <c r="F269" s="368">
        <f t="shared" si="40"/>
        <v>2.1540545999999998</v>
      </c>
      <c r="G269" s="365">
        <f t="shared" si="30"/>
        <v>4.0665557862941286</v>
      </c>
      <c r="J269" s="16"/>
      <c r="N269" s="221"/>
    </row>
    <row r="270" spans="1:14" s="17" customFormat="1" ht="20.100000000000001" customHeight="1">
      <c r="A270" s="377"/>
      <c r="B270" s="365" t="s">
        <v>382</v>
      </c>
      <c r="C270" s="378">
        <v>45.39</v>
      </c>
      <c r="D270" s="379">
        <v>2.07522115</v>
      </c>
      <c r="E270" s="379">
        <v>0</v>
      </c>
      <c r="F270" s="368">
        <f t="shared" si="40"/>
        <v>2.07522115</v>
      </c>
      <c r="G270" s="365">
        <f t="shared" si="30"/>
        <v>4.5719787398105307</v>
      </c>
      <c r="J270" s="16"/>
      <c r="N270" s="221"/>
    </row>
    <row r="271" spans="1:14" s="17" customFormat="1" ht="20.100000000000001" customHeight="1">
      <c r="A271" s="377"/>
      <c r="B271" s="365" t="s">
        <v>305</v>
      </c>
      <c r="C271" s="378">
        <v>24.78</v>
      </c>
      <c r="D271" s="379">
        <v>0.62909106000000004</v>
      </c>
      <c r="E271" s="379">
        <v>0</v>
      </c>
      <c r="F271" s="368">
        <f t="shared" si="40"/>
        <v>0.62909106000000004</v>
      </c>
      <c r="G271" s="365">
        <f t="shared" si="30"/>
        <v>2.5387048426150121</v>
      </c>
      <c r="J271" s="16"/>
      <c r="N271" s="221"/>
    </row>
    <row r="272" spans="1:14" s="17" customFormat="1" ht="20.100000000000001" customHeight="1">
      <c r="A272" s="377"/>
      <c r="B272" s="365" t="s">
        <v>383</v>
      </c>
      <c r="C272" s="378">
        <v>12.73</v>
      </c>
      <c r="D272" s="379">
        <v>0.61356358999999994</v>
      </c>
      <c r="E272" s="379">
        <v>0</v>
      </c>
      <c r="F272" s="368">
        <f t="shared" si="40"/>
        <v>0.61356358999999994</v>
      </c>
      <c r="G272" s="365">
        <f t="shared" si="30"/>
        <v>4.8198239591516101</v>
      </c>
      <c r="J272" s="16"/>
      <c r="N272" s="221"/>
    </row>
    <row r="273" spans="1:14" s="17" customFormat="1" ht="20.100000000000001" customHeight="1">
      <c r="A273" s="377"/>
      <c r="B273" s="365" t="s">
        <v>274</v>
      </c>
      <c r="C273" s="378">
        <v>38.67</v>
      </c>
      <c r="D273" s="379">
        <v>1.0166702599999999</v>
      </c>
      <c r="E273" s="379">
        <v>0</v>
      </c>
      <c r="F273" s="368">
        <f t="shared" si="40"/>
        <v>1.0166702599999999</v>
      </c>
      <c r="G273" s="365">
        <f t="shared" si="30"/>
        <v>2.6290929919834496</v>
      </c>
      <c r="J273" s="16"/>
      <c r="N273" s="221"/>
    </row>
    <row r="274" spans="1:14" s="17" customFormat="1" ht="20.100000000000001" customHeight="1">
      <c r="A274" s="377"/>
      <c r="B274" s="365" t="s">
        <v>275</v>
      </c>
      <c r="C274" s="378">
        <v>27.05</v>
      </c>
      <c r="D274" s="379">
        <v>1.3486417399999999</v>
      </c>
      <c r="E274" s="379">
        <v>0</v>
      </c>
      <c r="F274" s="368">
        <f t="shared" si="40"/>
        <v>1.3486417399999999</v>
      </c>
      <c r="G274" s="365">
        <f t="shared" si="30"/>
        <v>4.9857365619223657</v>
      </c>
      <c r="J274" s="16"/>
      <c r="N274" s="221"/>
    </row>
    <row r="275" spans="1:14" s="8" customFormat="1" ht="27.75" customHeight="1">
      <c r="A275" s="377"/>
      <c r="B275" s="365" t="s">
        <v>276</v>
      </c>
      <c r="C275" s="378">
        <v>33.86</v>
      </c>
      <c r="D275" s="379">
        <v>1.5154486299999999</v>
      </c>
      <c r="E275" s="379">
        <v>0</v>
      </c>
      <c r="F275" s="368">
        <f t="shared" si="40"/>
        <v>1.5154486299999999</v>
      </c>
      <c r="G275" s="365">
        <f t="shared" si="30"/>
        <v>4.475630921441228</v>
      </c>
      <c r="J275" s="16"/>
      <c r="M275" s="17"/>
      <c r="N275" s="221"/>
    </row>
    <row r="276" spans="1:14" s="8" customFormat="1" ht="15" customHeight="1">
      <c r="A276" s="377"/>
      <c r="B276" s="365" t="s">
        <v>306</v>
      </c>
      <c r="C276" s="378">
        <v>31.4</v>
      </c>
      <c r="D276" s="379">
        <v>1.4723218200000001</v>
      </c>
      <c r="E276" s="379">
        <v>0</v>
      </c>
      <c r="F276" s="368">
        <f t="shared" si="40"/>
        <v>1.4723218200000001</v>
      </c>
      <c r="G276" s="365">
        <f t="shared" si="30"/>
        <v>4.6889229936305741</v>
      </c>
      <c r="J276" s="16"/>
      <c r="M276" s="17"/>
      <c r="N276" s="221"/>
    </row>
    <row r="277" spans="1:14" s="8" customFormat="1" ht="21" customHeight="1" thickBot="1">
      <c r="A277" s="384"/>
      <c r="B277" s="385" t="s">
        <v>277</v>
      </c>
      <c r="C277" s="386">
        <v>63.47</v>
      </c>
      <c r="D277" s="387">
        <v>1.80503985</v>
      </c>
      <c r="E277" s="387">
        <v>3.1046989999999997E-2</v>
      </c>
      <c r="F277" s="388">
        <f t="shared" si="40"/>
        <v>1.8360868400000001</v>
      </c>
      <c r="G277" s="389">
        <f t="shared" si="30"/>
        <v>2.8928420356073739</v>
      </c>
      <c r="J277" s="16"/>
      <c r="M277" s="17"/>
      <c r="N277" s="221"/>
    </row>
    <row r="278" spans="1:14" s="19" customFormat="1" ht="18.95" customHeight="1" thickTop="1">
      <c r="A278" s="475" t="s">
        <v>278</v>
      </c>
      <c r="B278" s="475"/>
      <c r="C278" s="475"/>
      <c r="D278" s="475"/>
      <c r="E278" s="475"/>
      <c r="F278" s="475"/>
      <c r="G278" s="475"/>
      <c r="M278" s="17"/>
      <c r="N278" s="221"/>
    </row>
    <row r="279" spans="1:14" ht="18.95" customHeight="1">
      <c r="A279" s="390" t="s">
        <v>279</v>
      </c>
      <c r="B279" s="390"/>
      <c r="C279" s="390"/>
      <c r="D279" s="390"/>
      <c r="E279" s="390"/>
      <c r="F279" s="390"/>
      <c r="G279" s="390"/>
      <c r="M279" s="17"/>
      <c r="N279" s="221"/>
    </row>
    <row r="280" spans="1:14">
      <c r="A280" s="476" t="s">
        <v>280</v>
      </c>
      <c r="B280" s="476"/>
      <c r="C280" s="391"/>
      <c r="D280" s="391"/>
      <c r="E280" s="391"/>
      <c r="F280" s="391"/>
      <c r="G280" s="391"/>
      <c r="M280" s="17"/>
      <c r="N280" s="221"/>
    </row>
    <row r="281" spans="1:14">
      <c r="A281" s="477"/>
      <c r="B281" s="477"/>
      <c r="C281" s="477"/>
      <c r="D281" s="477"/>
      <c r="E281" s="477"/>
      <c r="F281" s="477"/>
      <c r="G281" s="477"/>
    </row>
  </sheetData>
  <mergeCells count="11">
    <mergeCell ref="A278:G278"/>
    <mergeCell ref="A280:B280"/>
    <mergeCell ref="A281:G281"/>
    <mergeCell ref="A1:D1"/>
    <mergeCell ref="E1:G1"/>
    <mergeCell ref="A3:G3"/>
    <mergeCell ref="A4:G4"/>
    <mergeCell ref="A6:B9"/>
    <mergeCell ref="G6:G9"/>
    <mergeCell ref="C7:C8"/>
    <mergeCell ref="D7:F7"/>
  </mergeCells>
  <printOptions horizontalCentered="1"/>
  <pageMargins left="0.23622047244094491" right="0.23622047244094491" top="0.27559055118110237" bottom="0.31496062992125984" header="0" footer="0"/>
  <pageSetup scale="70" fitToHeight="26"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01"/>
  <sheetViews>
    <sheetView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49" customWidth="1"/>
    <col min="5" max="6" width="17.5703125" customWidth="1"/>
    <col min="7" max="7" width="15.5703125" customWidth="1"/>
    <col min="8" max="8" width="16.28515625" customWidth="1"/>
  </cols>
  <sheetData>
    <row r="1" spans="1:9" ht="45.75" customHeight="1">
      <c r="A1" s="489" t="s">
        <v>388</v>
      </c>
      <c r="B1" s="489"/>
      <c r="C1" s="489"/>
      <c r="D1" s="490" t="s">
        <v>662</v>
      </c>
      <c r="E1" s="490"/>
      <c r="F1" s="490"/>
    </row>
    <row r="2" spans="1:9" ht="104.25" customHeight="1" thickBot="1">
      <c r="A2" s="491" t="s">
        <v>682</v>
      </c>
      <c r="B2" s="491"/>
      <c r="C2" s="492"/>
      <c r="D2" s="492"/>
      <c r="E2" s="492"/>
      <c r="F2" s="492"/>
    </row>
    <row r="3" spans="1:9" ht="6" customHeight="1">
      <c r="A3" s="493"/>
      <c r="B3" s="493"/>
      <c r="C3" s="493"/>
      <c r="D3" s="493"/>
      <c r="E3" s="493"/>
      <c r="F3" s="493"/>
    </row>
    <row r="4" spans="1:9" ht="15.75">
      <c r="A4" s="488" t="s">
        <v>683</v>
      </c>
      <c r="B4" s="488"/>
      <c r="C4" s="223" t="s">
        <v>684</v>
      </c>
      <c r="D4" s="487" t="s">
        <v>687</v>
      </c>
      <c r="E4" s="487"/>
      <c r="F4" s="487"/>
      <c r="G4" s="25"/>
      <c r="H4" s="25"/>
      <c r="I4" s="25"/>
    </row>
    <row r="5" spans="1:9" ht="15.75">
      <c r="A5" s="223"/>
      <c r="B5" s="223"/>
      <c r="C5" s="223"/>
      <c r="D5" s="400" t="s">
        <v>688</v>
      </c>
      <c r="E5" s="400"/>
      <c r="F5" s="223"/>
      <c r="G5" s="25"/>
      <c r="H5" s="25"/>
      <c r="I5" s="25"/>
    </row>
    <row r="6" spans="1:9" ht="31.5" customHeight="1">
      <c r="A6" s="223"/>
      <c r="B6" s="223"/>
      <c r="C6" s="223"/>
      <c r="D6" s="223" t="s">
        <v>689</v>
      </c>
      <c r="E6" s="223" t="s">
        <v>690</v>
      </c>
      <c r="F6" s="223" t="s">
        <v>2</v>
      </c>
      <c r="G6" s="25"/>
      <c r="H6" s="25"/>
      <c r="I6" s="25"/>
    </row>
    <row r="7" spans="1:9" ht="3" customHeight="1" thickBot="1">
      <c r="A7" s="494"/>
      <c r="B7" s="494"/>
      <c r="C7" s="494"/>
      <c r="D7" s="494"/>
      <c r="E7" s="494"/>
      <c r="F7" s="494"/>
      <c r="G7" s="25"/>
      <c r="H7" s="25"/>
      <c r="I7" s="25"/>
    </row>
    <row r="8" spans="1:9" ht="3" customHeight="1" thickBot="1">
      <c r="A8" s="495"/>
      <c r="B8" s="495"/>
      <c r="C8" s="495"/>
      <c r="D8" s="495"/>
      <c r="E8" s="495"/>
      <c r="F8" s="495"/>
      <c r="G8" s="25"/>
      <c r="H8" s="25"/>
      <c r="I8" s="25"/>
    </row>
    <row r="9" spans="1:9" ht="15.75">
      <c r="A9" s="224"/>
      <c r="B9" s="224"/>
      <c r="C9" s="225"/>
      <c r="D9" s="227"/>
      <c r="E9" s="226"/>
      <c r="F9" s="228"/>
      <c r="G9" s="229"/>
      <c r="H9" s="230"/>
      <c r="I9" s="230"/>
    </row>
    <row r="10" spans="1:9" s="406" customFormat="1" ht="15.75">
      <c r="A10" s="231" t="s">
        <v>691</v>
      </c>
      <c r="B10" s="231"/>
      <c r="C10" s="225"/>
      <c r="D10" s="352"/>
      <c r="E10" s="407">
        <f>+E12+E13</f>
        <v>584574518</v>
      </c>
      <c r="F10" s="407">
        <f>+F12+F13</f>
        <v>584574518</v>
      </c>
      <c r="G10" s="404"/>
      <c r="H10" s="405"/>
      <c r="I10" s="405"/>
    </row>
    <row r="11" spans="1:9" s="406" customFormat="1" ht="15.75">
      <c r="A11" s="231"/>
      <c r="B11" s="231" t="s">
        <v>302</v>
      </c>
      <c r="C11" s="225"/>
      <c r="D11" s="352"/>
      <c r="E11" s="407"/>
      <c r="F11" s="407"/>
      <c r="G11" s="404"/>
      <c r="H11" s="405"/>
      <c r="I11" s="405"/>
    </row>
    <row r="12" spans="1:9" ht="108">
      <c r="A12" s="332"/>
      <c r="B12" s="332"/>
      <c r="C12" s="408" t="s">
        <v>685</v>
      </c>
      <c r="D12" s="401">
        <v>4000</v>
      </c>
      <c r="E12" s="402">
        <v>575348278</v>
      </c>
      <c r="F12" s="403">
        <v>575348278</v>
      </c>
      <c r="G12" s="233"/>
      <c r="H12" s="230"/>
      <c r="I12" s="230"/>
    </row>
    <row r="13" spans="1:9" ht="117" customHeight="1">
      <c r="A13" s="332"/>
      <c r="B13" s="332"/>
      <c r="C13" s="408" t="s">
        <v>686</v>
      </c>
      <c r="D13" s="236">
        <v>4000</v>
      </c>
      <c r="E13" s="403">
        <v>9226240</v>
      </c>
      <c r="F13" s="403">
        <v>9226240</v>
      </c>
      <c r="G13" s="233"/>
      <c r="H13" s="230"/>
      <c r="I13" s="230"/>
    </row>
    <row r="14" spans="1:9" ht="7.5" customHeight="1" thickBot="1">
      <c r="A14" s="335"/>
      <c r="B14" s="335"/>
      <c r="C14" s="239"/>
      <c r="D14" s="241"/>
      <c r="E14" s="242"/>
      <c r="F14" s="243"/>
      <c r="G14" s="233"/>
      <c r="H14" s="230"/>
      <c r="I14" s="230"/>
    </row>
    <row r="15" spans="1:9" ht="23.25" customHeight="1">
      <c r="A15" s="486" t="s">
        <v>12</v>
      </c>
      <c r="B15" s="486"/>
      <c r="C15" s="486"/>
      <c r="D15" s="486"/>
      <c r="E15" s="486"/>
      <c r="F15" s="486"/>
      <c r="G15" s="233"/>
      <c r="H15" s="230"/>
      <c r="I15" s="230"/>
    </row>
    <row r="16" spans="1:9" ht="15.75">
      <c r="A16" s="245"/>
      <c r="B16" s="245"/>
      <c r="C16" s="245"/>
      <c r="D16" s="246"/>
      <c r="E16" s="245"/>
      <c r="F16" s="245"/>
      <c r="G16" s="233"/>
      <c r="H16" s="230"/>
      <c r="I16" s="230"/>
    </row>
    <row r="17" spans="1:9" ht="15.75">
      <c r="A17" s="245"/>
      <c r="B17" s="245"/>
      <c r="C17" s="245"/>
      <c r="D17" s="246"/>
      <c r="E17" s="245"/>
      <c r="F17" s="245"/>
      <c r="G17" s="233"/>
      <c r="H17" s="230"/>
      <c r="I17" s="230"/>
    </row>
    <row r="18" spans="1:9" ht="15.75">
      <c r="A18" s="245"/>
      <c r="B18" s="245"/>
      <c r="C18" s="245"/>
      <c r="D18" s="246"/>
      <c r="E18" s="245"/>
      <c r="F18" s="245"/>
      <c r="G18" s="233"/>
      <c r="H18" s="230"/>
      <c r="I18" s="230"/>
    </row>
    <row r="19" spans="1:9" ht="15.75">
      <c r="A19" s="245"/>
      <c r="B19" s="245"/>
      <c r="C19" s="245"/>
      <c r="D19" s="246"/>
      <c r="E19" s="245"/>
      <c r="F19" s="245"/>
      <c r="G19" s="233"/>
      <c r="H19" s="230"/>
      <c r="I19" s="230"/>
    </row>
    <row r="20" spans="1:9" ht="15.75">
      <c r="A20" s="245"/>
      <c r="B20" s="245"/>
      <c r="C20" s="245"/>
      <c r="D20" s="246"/>
      <c r="E20" s="245"/>
      <c r="F20" s="245"/>
      <c r="G20" s="233"/>
      <c r="H20" s="230"/>
      <c r="I20" s="230"/>
    </row>
    <row r="21" spans="1:9" ht="15.75">
      <c r="A21" s="245"/>
      <c r="B21" s="245"/>
      <c r="C21" s="245"/>
      <c r="D21" s="246"/>
      <c r="E21" s="245"/>
      <c r="F21" s="245"/>
      <c r="G21" s="233"/>
      <c r="H21" s="230"/>
      <c r="I21" s="230"/>
    </row>
    <row r="22" spans="1:9" ht="15.75">
      <c r="A22" s="245"/>
      <c r="B22" s="245"/>
      <c r="C22" s="245"/>
      <c r="D22" s="246"/>
      <c r="E22" s="245"/>
      <c r="F22" s="245"/>
      <c r="G22" s="233"/>
      <c r="H22" s="230"/>
      <c r="I22" s="230"/>
    </row>
    <row r="23" spans="1:9" ht="15.75">
      <c r="A23" s="245"/>
      <c r="B23" s="245"/>
      <c r="C23" s="245"/>
      <c r="D23" s="246"/>
      <c r="E23" s="245"/>
      <c r="F23" s="245"/>
      <c r="G23" s="233"/>
      <c r="H23" s="230"/>
      <c r="I23" s="230"/>
    </row>
    <row r="24" spans="1:9" ht="15.75">
      <c r="A24" s="245"/>
      <c r="B24" s="245"/>
      <c r="C24" s="245"/>
      <c r="D24" s="246"/>
      <c r="E24" s="245"/>
      <c r="F24" s="245"/>
      <c r="G24" s="233"/>
      <c r="H24" s="230"/>
      <c r="I24" s="230"/>
    </row>
    <row r="25" spans="1:9" ht="15.75">
      <c r="A25" s="245"/>
      <c r="B25" s="245"/>
      <c r="C25" s="245"/>
      <c r="D25" s="246"/>
      <c r="E25" s="245"/>
      <c r="F25" s="245"/>
      <c r="G25" s="233"/>
      <c r="H25" s="230"/>
      <c r="I25" s="230"/>
    </row>
    <row r="26" spans="1:9" ht="15.75">
      <c r="A26" s="245"/>
      <c r="B26" s="245"/>
      <c r="C26" s="245"/>
      <c r="D26" s="246"/>
      <c r="E26" s="245"/>
      <c r="F26" s="245"/>
      <c r="G26" s="233"/>
      <c r="H26" s="230"/>
      <c r="I26" s="230"/>
    </row>
    <row r="27" spans="1:9" ht="15.75">
      <c r="A27" s="245"/>
      <c r="B27" s="245"/>
      <c r="C27" s="245"/>
      <c r="D27" s="246"/>
      <c r="E27" s="245"/>
      <c r="F27" s="245"/>
      <c r="G27" s="233"/>
      <c r="H27" s="230"/>
      <c r="I27" s="230"/>
    </row>
    <row r="28" spans="1:9" ht="15.75">
      <c r="A28" s="245"/>
      <c r="B28" s="245"/>
      <c r="C28" s="245"/>
      <c r="D28" s="246"/>
      <c r="E28" s="245"/>
      <c r="F28" s="245"/>
      <c r="G28" s="233"/>
      <c r="H28" s="230"/>
      <c r="I28" s="230"/>
    </row>
    <row r="29" spans="1:9" ht="15.75">
      <c r="A29" s="245"/>
      <c r="B29" s="245"/>
      <c r="C29" s="245"/>
      <c r="D29" s="246"/>
      <c r="E29" s="245"/>
      <c r="F29" s="245"/>
      <c r="G29" s="233"/>
      <c r="H29" s="230"/>
      <c r="I29" s="230"/>
    </row>
    <row r="30" spans="1:9" ht="15.75">
      <c r="A30" s="245"/>
      <c r="B30" s="245"/>
      <c r="C30" s="245"/>
      <c r="D30" s="246"/>
      <c r="E30" s="245"/>
      <c r="F30" s="245"/>
      <c r="G30" s="233"/>
      <c r="H30" s="230"/>
      <c r="I30" s="230"/>
    </row>
    <row r="31" spans="1:9" ht="18">
      <c r="A31" s="245"/>
      <c r="B31" s="245"/>
      <c r="C31" s="245"/>
      <c r="D31" s="246"/>
      <c r="E31" s="245"/>
      <c r="F31" s="245"/>
      <c r="G31" s="233"/>
      <c r="H31" s="247"/>
      <c r="I31" s="247"/>
    </row>
    <row r="32" spans="1:9" ht="18">
      <c r="A32" s="245"/>
      <c r="B32" s="245"/>
      <c r="C32" s="245"/>
      <c r="D32" s="246"/>
      <c r="E32" s="245"/>
      <c r="F32" s="245"/>
      <c r="G32" s="233"/>
      <c r="H32" s="247"/>
      <c r="I32" s="247"/>
    </row>
    <row r="33" spans="1:9" ht="18">
      <c r="A33" s="245"/>
      <c r="B33" s="245"/>
      <c r="C33" s="245"/>
      <c r="D33" s="246"/>
      <c r="E33" s="245"/>
      <c r="F33" s="245"/>
      <c r="G33" s="233"/>
      <c r="H33" s="247"/>
      <c r="I33" s="247"/>
    </row>
    <row r="34" spans="1:9" ht="18">
      <c r="A34" s="233"/>
      <c r="B34" s="233"/>
      <c r="C34" s="233"/>
      <c r="D34" s="351"/>
      <c r="E34" s="233"/>
      <c r="F34" s="233"/>
      <c r="G34" s="233"/>
      <c r="H34" s="247"/>
      <c r="I34" s="247"/>
    </row>
    <row r="35" spans="1:9" ht="18">
      <c r="A35" s="233"/>
      <c r="B35" s="233"/>
      <c r="C35" s="233"/>
      <c r="D35" s="351"/>
      <c r="E35" s="233"/>
      <c r="F35" s="233"/>
      <c r="G35" s="233"/>
      <c r="H35" s="247"/>
      <c r="I35" s="247"/>
    </row>
    <row r="36" spans="1:9" ht="18">
      <c r="A36" s="233"/>
      <c r="B36" s="233"/>
      <c r="C36" s="233"/>
      <c r="D36" s="351"/>
      <c r="E36" s="233"/>
      <c r="F36" s="233"/>
      <c r="G36" s="233"/>
      <c r="H36" s="247"/>
      <c r="I36" s="247"/>
    </row>
    <row r="37" spans="1:9" ht="18">
      <c r="A37" s="233"/>
      <c r="B37" s="233"/>
      <c r="C37" s="233"/>
      <c r="D37" s="351"/>
      <c r="E37" s="233"/>
      <c r="F37" s="233"/>
      <c r="G37" s="233"/>
      <c r="H37" s="247"/>
      <c r="I37" s="247"/>
    </row>
    <row r="38" spans="1:9" ht="18">
      <c r="A38" s="233"/>
      <c r="B38" s="233"/>
      <c r="C38" s="233"/>
      <c r="D38" s="351"/>
      <c r="E38" s="233"/>
      <c r="F38" s="233"/>
      <c r="G38" s="233"/>
      <c r="H38" s="247"/>
      <c r="I38" s="247"/>
    </row>
    <row r="39" spans="1:9" ht="18">
      <c r="A39" s="233"/>
      <c r="B39" s="233"/>
      <c r="C39" s="233"/>
      <c r="D39" s="351"/>
      <c r="E39" s="233"/>
      <c r="F39" s="233"/>
      <c r="G39" s="233"/>
      <c r="H39" s="247"/>
      <c r="I39" s="247"/>
    </row>
    <row r="40" spans="1:9" ht="18">
      <c r="A40" s="233"/>
      <c r="B40" s="233"/>
      <c r="C40" s="233"/>
      <c r="D40" s="351"/>
      <c r="E40" s="233"/>
      <c r="F40" s="233"/>
      <c r="G40" s="233"/>
      <c r="H40" s="247"/>
      <c r="I40" s="247"/>
    </row>
    <row r="41" spans="1:9" ht="18">
      <c r="A41" s="233"/>
      <c r="B41" s="233"/>
      <c r="C41" s="233"/>
      <c r="D41" s="351"/>
      <c r="E41" s="233"/>
      <c r="F41" s="233"/>
      <c r="G41" s="233"/>
      <c r="H41" s="247"/>
      <c r="I41" s="247"/>
    </row>
    <row r="42" spans="1:9" ht="18">
      <c r="A42" s="233"/>
      <c r="B42" s="233"/>
      <c r="C42" s="233"/>
      <c r="D42" s="351"/>
      <c r="E42" s="233"/>
      <c r="F42" s="233"/>
      <c r="G42" s="233"/>
      <c r="H42" s="247"/>
      <c r="I42" s="247"/>
    </row>
    <row r="43" spans="1:9" ht="18">
      <c r="A43" s="233"/>
      <c r="B43" s="233"/>
      <c r="C43" s="233"/>
      <c r="D43" s="351"/>
      <c r="E43" s="233"/>
      <c r="F43" s="233"/>
      <c r="G43" s="233"/>
      <c r="H43" s="247"/>
      <c r="I43" s="247"/>
    </row>
    <row r="44" spans="1:9" ht="18">
      <c r="A44" s="233"/>
      <c r="B44" s="233"/>
      <c r="C44" s="233"/>
      <c r="D44" s="351"/>
      <c r="E44" s="233"/>
      <c r="F44" s="233"/>
      <c r="G44" s="233"/>
      <c r="H44" s="247"/>
      <c r="I44" s="247"/>
    </row>
    <row r="45" spans="1:9" ht="18">
      <c r="A45" s="233"/>
      <c r="B45" s="233"/>
      <c r="C45" s="233"/>
      <c r="D45" s="351"/>
      <c r="E45" s="233"/>
      <c r="F45" s="233"/>
      <c r="G45" s="233"/>
      <c r="H45" s="247"/>
      <c r="I45" s="247"/>
    </row>
    <row r="46" spans="1:9" ht="18">
      <c r="A46" s="233"/>
      <c r="B46" s="233"/>
      <c r="C46" s="233"/>
      <c r="D46" s="351"/>
      <c r="E46" s="233"/>
      <c r="F46" s="233"/>
      <c r="G46" s="233"/>
      <c r="H46" s="247"/>
      <c r="I46" s="247"/>
    </row>
    <row r="47" spans="1:9" ht="18">
      <c r="A47" s="233"/>
      <c r="B47" s="233"/>
      <c r="C47" s="233"/>
      <c r="D47" s="351"/>
      <c r="E47" s="233"/>
      <c r="F47" s="233"/>
      <c r="G47" s="233"/>
      <c r="H47" s="247"/>
      <c r="I47" s="247"/>
    </row>
    <row r="48" spans="1:9" ht="18">
      <c r="A48" s="233"/>
      <c r="B48" s="233"/>
      <c r="C48" s="233"/>
      <c r="D48" s="351"/>
      <c r="E48" s="233"/>
      <c r="F48" s="233"/>
      <c r="G48" s="233"/>
      <c r="H48" s="247"/>
      <c r="I48" s="247"/>
    </row>
    <row r="49" spans="1:9" ht="18">
      <c r="A49" s="233"/>
      <c r="B49" s="233"/>
      <c r="C49" s="233"/>
      <c r="D49" s="351"/>
      <c r="E49" s="233"/>
      <c r="F49" s="233"/>
      <c r="G49" s="233"/>
      <c r="H49" s="247"/>
      <c r="I49" s="247"/>
    </row>
    <row r="50" spans="1:9" ht="18">
      <c r="A50" s="233"/>
      <c r="B50" s="233"/>
      <c r="C50" s="233"/>
      <c r="D50" s="351"/>
      <c r="E50" s="233"/>
      <c r="F50" s="233"/>
      <c r="G50" s="233"/>
      <c r="H50" s="247"/>
      <c r="I50" s="247"/>
    </row>
    <row r="51" spans="1:9" ht="18">
      <c r="A51" s="233"/>
      <c r="B51" s="233"/>
      <c r="C51" s="233"/>
      <c r="D51" s="351"/>
      <c r="E51" s="233"/>
      <c r="F51" s="233"/>
      <c r="G51" s="233"/>
      <c r="H51" s="247"/>
      <c r="I51" s="247"/>
    </row>
    <row r="52" spans="1:9" ht="18">
      <c r="A52" s="233"/>
      <c r="B52" s="233"/>
      <c r="C52" s="233"/>
      <c r="D52" s="351"/>
      <c r="E52" s="233"/>
      <c r="F52" s="233"/>
      <c r="G52" s="233"/>
      <c r="H52" s="247"/>
      <c r="I52" s="247"/>
    </row>
    <row r="53" spans="1:9" ht="18">
      <c r="A53" s="233"/>
      <c r="B53" s="233"/>
      <c r="C53" s="233"/>
      <c r="D53" s="351"/>
      <c r="E53" s="233"/>
      <c r="F53" s="233"/>
      <c r="G53" s="233"/>
      <c r="H53" s="247"/>
      <c r="I53" s="247"/>
    </row>
    <row r="54" spans="1:9" ht="18">
      <c r="A54" s="233"/>
      <c r="B54" s="233"/>
      <c r="C54" s="233"/>
      <c r="D54" s="351"/>
      <c r="E54" s="233"/>
      <c r="F54" s="233"/>
      <c r="G54" s="233"/>
      <c r="H54" s="247"/>
      <c r="I54" s="247"/>
    </row>
    <row r="55" spans="1:9" ht="18">
      <c r="A55" s="233"/>
      <c r="B55" s="233"/>
      <c r="C55" s="233"/>
      <c r="D55" s="351"/>
      <c r="E55" s="233"/>
      <c r="F55" s="233"/>
      <c r="G55" s="233"/>
      <c r="H55" s="247"/>
      <c r="I55" s="247"/>
    </row>
    <row r="56" spans="1:9" ht="18">
      <c r="A56" s="233"/>
      <c r="B56" s="233"/>
      <c r="C56" s="233"/>
      <c r="D56" s="351"/>
      <c r="E56" s="233"/>
      <c r="F56" s="233"/>
      <c r="G56" s="233"/>
      <c r="H56" s="247"/>
      <c r="I56" s="247"/>
    </row>
    <row r="57" spans="1:9" ht="18">
      <c r="A57" s="233"/>
      <c r="B57" s="233"/>
      <c r="C57" s="233"/>
      <c r="D57" s="351"/>
      <c r="E57" s="233"/>
      <c r="F57" s="233"/>
      <c r="G57" s="233"/>
      <c r="H57" s="247"/>
      <c r="I57" s="247"/>
    </row>
    <row r="58" spans="1:9" ht="18">
      <c r="A58" s="233"/>
      <c r="B58" s="233"/>
      <c r="C58" s="233"/>
      <c r="D58" s="351"/>
      <c r="E58" s="233"/>
      <c r="F58" s="233"/>
      <c r="G58" s="233"/>
      <c r="H58" s="247"/>
      <c r="I58" s="247"/>
    </row>
    <row r="59" spans="1:9" ht="18">
      <c r="A59" s="233"/>
      <c r="B59" s="233"/>
      <c r="C59" s="233"/>
      <c r="D59" s="351"/>
      <c r="E59" s="233"/>
      <c r="F59" s="233"/>
      <c r="G59" s="233"/>
      <c r="H59" s="247"/>
      <c r="I59" s="247"/>
    </row>
    <row r="60" spans="1:9" ht="18">
      <c r="A60" s="233"/>
      <c r="B60" s="233"/>
      <c r="C60" s="233"/>
      <c r="D60" s="351"/>
      <c r="E60" s="233"/>
      <c r="F60" s="233"/>
      <c r="G60" s="233"/>
      <c r="H60" s="247"/>
      <c r="I60" s="247"/>
    </row>
    <row r="61" spans="1:9" ht="18">
      <c r="A61" s="233"/>
      <c r="B61" s="233"/>
      <c r="C61" s="233"/>
      <c r="D61" s="351"/>
      <c r="E61" s="233"/>
      <c r="F61" s="233"/>
      <c r="G61" s="233"/>
      <c r="H61" s="247"/>
      <c r="I61" s="247"/>
    </row>
    <row r="62" spans="1:9" ht="18">
      <c r="A62" s="233"/>
      <c r="B62" s="233"/>
      <c r="C62" s="233"/>
      <c r="D62" s="351"/>
      <c r="E62" s="233"/>
      <c r="F62" s="233"/>
      <c r="G62" s="233"/>
      <c r="H62" s="247"/>
      <c r="I62" s="247"/>
    </row>
    <row r="63" spans="1:9" ht="18">
      <c r="A63" s="233"/>
      <c r="B63" s="233"/>
      <c r="C63" s="233"/>
      <c r="D63" s="351"/>
      <c r="E63" s="233"/>
      <c r="F63" s="233"/>
      <c r="G63" s="233"/>
      <c r="H63" s="247"/>
      <c r="I63" s="247"/>
    </row>
    <row r="64" spans="1:9" ht="18">
      <c r="A64" s="233"/>
      <c r="B64" s="233"/>
      <c r="C64" s="233"/>
      <c r="D64" s="351"/>
      <c r="E64" s="233"/>
      <c r="F64" s="233"/>
      <c r="G64" s="233"/>
      <c r="H64" s="247"/>
      <c r="I64" s="247"/>
    </row>
    <row r="65" spans="1:9" ht="18">
      <c r="A65" s="233"/>
      <c r="B65" s="233"/>
      <c r="C65" s="233"/>
      <c r="D65" s="351"/>
      <c r="E65" s="233"/>
      <c r="F65" s="233"/>
      <c r="G65" s="233"/>
      <c r="H65" s="247"/>
      <c r="I65" s="247"/>
    </row>
    <row r="66" spans="1:9" ht="18">
      <c r="A66" s="233"/>
      <c r="B66" s="233"/>
      <c r="C66" s="233"/>
      <c r="D66" s="351"/>
      <c r="E66" s="233"/>
      <c r="F66" s="233"/>
      <c r="G66" s="233"/>
      <c r="H66" s="247"/>
      <c r="I66" s="247"/>
    </row>
    <row r="67" spans="1:9" ht="18">
      <c r="A67" s="233"/>
      <c r="B67" s="233"/>
      <c r="C67" s="233"/>
      <c r="D67" s="351"/>
      <c r="E67" s="233"/>
      <c r="F67" s="233"/>
      <c r="G67" s="233"/>
      <c r="H67" s="247"/>
      <c r="I67" s="247"/>
    </row>
    <row r="68" spans="1:9" ht="18">
      <c r="A68" s="233"/>
      <c r="B68" s="233"/>
      <c r="C68" s="233"/>
      <c r="D68" s="351"/>
      <c r="E68" s="233"/>
      <c r="F68" s="233"/>
      <c r="G68" s="233"/>
      <c r="H68" s="247"/>
      <c r="I68" s="247"/>
    </row>
    <row r="69" spans="1:9" ht="18">
      <c r="A69" s="233"/>
      <c r="B69" s="233"/>
      <c r="C69" s="233"/>
      <c r="D69" s="351"/>
      <c r="E69" s="233"/>
      <c r="F69" s="233"/>
      <c r="G69" s="233"/>
      <c r="H69" s="247"/>
      <c r="I69" s="247"/>
    </row>
    <row r="70" spans="1:9" ht="18">
      <c r="A70" s="233"/>
      <c r="B70" s="233"/>
      <c r="C70" s="233"/>
      <c r="D70" s="351"/>
      <c r="E70" s="233"/>
      <c r="F70" s="233"/>
      <c r="G70" s="233"/>
      <c r="H70" s="247"/>
      <c r="I70" s="247"/>
    </row>
    <row r="71" spans="1:9" ht="18">
      <c r="A71" s="233"/>
      <c r="B71" s="233"/>
      <c r="C71" s="233"/>
      <c r="D71" s="351"/>
      <c r="E71" s="233"/>
      <c r="F71" s="233"/>
      <c r="G71" s="233"/>
      <c r="H71" s="247"/>
      <c r="I71" s="247"/>
    </row>
    <row r="72" spans="1:9" ht="18">
      <c r="A72" s="233"/>
      <c r="B72" s="233"/>
      <c r="C72" s="233"/>
      <c r="D72" s="351"/>
      <c r="E72" s="233"/>
      <c r="F72" s="233"/>
      <c r="G72" s="233"/>
      <c r="H72" s="247"/>
      <c r="I72" s="247"/>
    </row>
    <row r="73" spans="1:9" ht="18">
      <c r="A73" s="233"/>
      <c r="B73" s="233"/>
      <c r="C73" s="233"/>
      <c r="D73" s="351"/>
      <c r="E73" s="233"/>
      <c r="F73" s="233"/>
      <c r="G73" s="233"/>
      <c r="H73" s="247"/>
      <c r="I73" s="247"/>
    </row>
    <row r="74" spans="1:9" ht="18">
      <c r="A74" s="233"/>
      <c r="B74" s="233"/>
      <c r="C74" s="233"/>
      <c r="D74" s="351"/>
      <c r="E74" s="233"/>
      <c r="F74" s="233"/>
      <c r="G74" s="233"/>
      <c r="H74" s="247"/>
      <c r="I74" s="247"/>
    </row>
    <row r="75" spans="1:9" ht="18">
      <c r="A75" s="233"/>
      <c r="B75" s="233"/>
      <c r="C75" s="233"/>
      <c r="D75" s="351"/>
      <c r="E75" s="233"/>
      <c r="F75" s="233"/>
      <c r="G75" s="233"/>
      <c r="H75" s="247"/>
      <c r="I75" s="247"/>
    </row>
    <row r="76" spans="1:9" ht="18">
      <c r="A76" s="233"/>
      <c r="B76" s="233"/>
      <c r="C76" s="233"/>
      <c r="D76" s="351"/>
      <c r="E76" s="233"/>
      <c r="F76" s="233"/>
      <c r="G76" s="233"/>
      <c r="H76" s="247"/>
      <c r="I76" s="247"/>
    </row>
    <row r="77" spans="1:9" ht="18">
      <c r="A77" s="233"/>
      <c r="B77" s="233"/>
      <c r="C77" s="233"/>
      <c r="D77" s="351"/>
      <c r="E77" s="233"/>
      <c r="F77" s="233"/>
      <c r="G77" s="233"/>
      <c r="H77" s="247"/>
      <c r="I77" s="247"/>
    </row>
    <row r="78" spans="1:9" ht="18">
      <c r="A78" s="233"/>
      <c r="B78" s="233"/>
      <c r="C78" s="233"/>
      <c r="D78" s="351"/>
      <c r="E78" s="233"/>
      <c r="F78" s="233"/>
      <c r="G78" s="233"/>
      <c r="H78" s="247"/>
      <c r="I78" s="247"/>
    </row>
    <row r="79" spans="1:9" ht="18">
      <c r="A79" s="233"/>
      <c r="B79" s="233"/>
      <c r="C79" s="233"/>
      <c r="D79" s="351"/>
      <c r="E79" s="233"/>
      <c r="F79" s="233"/>
      <c r="G79" s="233"/>
      <c r="H79" s="247"/>
      <c r="I79" s="247"/>
    </row>
    <row r="80" spans="1:9" ht="18">
      <c r="A80" s="233"/>
      <c r="B80" s="233"/>
      <c r="C80" s="233"/>
      <c r="D80" s="351"/>
      <c r="E80" s="233"/>
      <c r="F80" s="233"/>
      <c r="G80" s="233"/>
      <c r="H80" s="247"/>
      <c r="I80" s="247"/>
    </row>
    <row r="81" spans="1:9" ht="18">
      <c r="A81" s="233"/>
      <c r="B81" s="233"/>
      <c r="C81" s="233"/>
      <c r="D81" s="351"/>
      <c r="E81" s="233"/>
      <c r="F81" s="233"/>
      <c r="G81" s="233"/>
      <c r="H81" s="247"/>
      <c r="I81" s="247"/>
    </row>
    <row r="82" spans="1:9" ht="18">
      <c r="A82" s="233"/>
      <c r="B82" s="233"/>
      <c r="C82" s="233"/>
      <c r="D82" s="351"/>
      <c r="E82" s="233"/>
      <c r="F82" s="233"/>
      <c r="G82" s="233"/>
      <c r="H82" s="247"/>
      <c r="I82" s="247"/>
    </row>
    <row r="83" spans="1:9" ht="18">
      <c r="A83" s="233"/>
      <c r="B83" s="233"/>
      <c r="C83" s="233"/>
      <c r="D83" s="351"/>
      <c r="E83" s="233"/>
      <c r="F83" s="233"/>
      <c r="G83" s="233"/>
      <c r="H83" s="247"/>
      <c r="I83" s="247"/>
    </row>
    <row r="84" spans="1:9" ht="18">
      <c r="A84" s="233"/>
      <c r="B84" s="233"/>
      <c r="C84" s="233"/>
      <c r="D84" s="351"/>
      <c r="E84" s="233"/>
      <c r="F84" s="233"/>
      <c r="G84" s="233"/>
      <c r="H84" s="247"/>
      <c r="I84" s="247"/>
    </row>
    <row r="85" spans="1:9" ht="18">
      <c r="A85" s="233"/>
      <c r="B85" s="233"/>
      <c r="C85" s="233"/>
      <c r="D85" s="351"/>
      <c r="E85" s="233"/>
      <c r="F85" s="233"/>
      <c r="G85" s="233"/>
      <c r="H85" s="247"/>
      <c r="I85" s="247"/>
    </row>
    <row r="86" spans="1:9" ht="18">
      <c r="A86" s="233"/>
      <c r="B86" s="233"/>
      <c r="C86" s="233"/>
      <c r="D86" s="351"/>
      <c r="E86" s="233"/>
      <c r="F86" s="233"/>
      <c r="G86" s="233"/>
      <c r="H86" s="247"/>
      <c r="I86" s="247"/>
    </row>
    <row r="87" spans="1:9" ht="18">
      <c r="A87" s="233"/>
      <c r="B87" s="233"/>
      <c r="C87" s="233"/>
      <c r="D87" s="351"/>
      <c r="E87" s="233"/>
      <c r="F87" s="233"/>
      <c r="G87" s="233"/>
      <c r="H87" s="247"/>
      <c r="I87" s="247"/>
    </row>
    <row r="88" spans="1:9" ht="18">
      <c r="A88" s="233"/>
      <c r="B88" s="233"/>
      <c r="C88" s="233"/>
      <c r="D88" s="351"/>
      <c r="E88" s="233"/>
      <c r="F88" s="233"/>
      <c r="G88" s="233"/>
      <c r="H88" s="247"/>
      <c r="I88" s="247"/>
    </row>
    <row r="89" spans="1:9" ht="18">
      <c r="A89" s="233"/>
      <c r="B89" s="233"/>
      <c r="C89" s="233"/>
      <c r="D89" s="351"/>
      <c r="E89" s="233"/>
      <c r="F89" s="233"/>
      <c r="G89" s="233"/>
      <c r="H89" s="247"/>
      <c r="I89" s="247"/>
    </row>
    <row r="90" spans="1:9" ht="18">
      <c r="A90" s="233"/>
      <c r="B90" s="233"/>
      <c r="C90" s="233"/>
      <c r="D90" s="351"/>
      <c r="E90" s="233"/>
      <c r="F90" s="233"/>
      <c r="G90" s="233"/>
      <c r="H90" s="247"/>
      <c r="I90" s="247"/>
    </row>
    <row r="91" spans="1:9" ht="18">
      <c r="A91" s="233"/>
      <c r="B91" s="233"/>
      <c r="C91" s="233"/>
      <c r="D91" s="351"/>
      <c r="E91" s="233"/>
      <c r="F91" s="233"/>
      <c r="G91" s="233"/>
      <c r="H91" s="247"/>
      <c r="I91" s="247"/>
    </row>
    <row r="92" spans="1:9" ht="18">
      <c r="A92" s="233"/>
      <c r="B92" s="233"/>
      <c r="C92" s="233"/>
      <c r="D92" s="351"/>
      <c r="E92" s="233"/>
      <c r="F92" s="233"/>
      <c r="G92" s="233"/>
      <c r="H92" s="247"/>
      <c r="I92" s="247"/>
    </row>
    <row r="93" spans="1:9" ht="18">
      <c r="A93" s="233"/>
      <c r="B93" s="233"/>
      <c r="C93" s="233"/>
      <c r="D93" s="351"/>
      <c r="E93" s="233"/>
      <c r="F93" s="233"/>
      <c r="G93" s="233"/>
      <c r="H93" s="247"/>
      <c r="I93" s="247"/>
    </row>
    <row r="94" spans="1:9" ht="18">
      <c r="A94" s="233"/>
      <c r="B94" s="233"/>
      <c r="C94" s="233"/>
      <c r="D94" s="351"/>
      <c r="E94" s="233"/>
      <c r="F94" s="233"/>
      <c r="G94" s="233"/>
      <c r="H94" s="247"/>
      <c r="I94" s="247"/>
    </row>
    <row r="95" spans="1:9" ht="18">
      <c r="A95" s="233"/>
      <c r="B95" s="233"/>
      <c r="C95" s="233"/>
      <c r="D95" s="351"/>
      <c r="E95" s="233"/>
      <c r="F95" s="233"/>
      <c r="G95" s="233"/>
      <c r="H95" s="247"/>
      <c r="I95" s="247"/>
    </row>
    <row r="96" spans="1:9" ht="18">
      <c r="A96" s="233"/>
      <c r="B96" s="233"/>
      <c r="C96" s="233"/>
      <c r="D96" s="351"/>
      <c r="E96" s="233"/>
      <c r="F96" s="233"/>
      <c r="G96" s="233"/>
      <c r="H96" s="247"/>
      <c r="I96" s="247"/>
    </row>
    <row r="97" spans="1:9" ht="18">
      <c r="A97" s="233"/>
      <c r="B97" s="233"/>
      <c r="C97" s="233"/>
      <c r="D97" s="351"/>
      <c r="E97" s="233"/>
      <c r="F97" s="233"/>
      <c r="G97" s="233"/>
      <c r="H97" s="247"/>
      <c r="I97" s="247"/>
    </row>
    <row r="98" spans="1:9" ht="18">
      <c r="A98" s="233"/>
      <c r="B98" s="233"/>
      <c r="C98" s="233"/>
      <c r="D98" s="351"/>
      <c r="E98" s="233"/>
      <c r="F98" s="233"/>
      <c r="G98" s="233"/>
      <c r="H98" s="247"/>
      <c r="I98" s="247"/>
    </row>
    <row r="99" spans="1:9" ht="18">
      <c r="A99" s="233"/>
      <c r="B99" s="233"/>
      <c r="C99" s="233"/>
      <c r="D99" s="351"/>
      <c r="E99" s="233"/>
      <c r="F99" s="233"/>
      <c r="G99" s="233"/>
      <c r="H99" s="247"/>
      <c r="I99" s="247"/>
    </row>
    <row r="100" spans="1:9" ht="18">
      <c r="A100" s="233"/>
      <c r="B100" s="233"/>
      <c r="C100" s="233"/>
      <c r="D100" s="351"/>
      <c r="E100" s="233"/>
      <c r="F100" s="233"/>
      <c r="G100" s="233"/>
      <c r="H100" s="247"/>
      <c r="I100" s="247"/>
    </row>
    <row r="101" spans="1:9" ht="18">
      <c r="A101" s="233"/>
      <c r="B101" s="233"/>
      <c r="C101" s="233"/>
      <c r="D101" s="351"/>
      <c r="E101" s="233"/>
      <c r="F101" s="233"/>
      <c r="G101" s="233"/>
      <c r="H101" s="247"/>
      <c r="I101" s="247"/>
    </row>
    <row r="102" spans="1:9" ht="18">
      <c r="A102" s="233"/>
      <c r="B102" s="233"/>
      <c r="C102" s="233"/>
      <c r="D102" s="351"/>
      <c r="E102" s="233"/>
      <c r="F102" s="233"/>
      <c r="G102" s="233"/>
      <c r="H102" s="247"/>
      <c r="I102" s="247"/>
    </row>
    <row r="103" spans="1:9" ht="18">
      <c r="A103" s="233"/>
      <c r="B103" s="233"/>
      <c r="C103" s="233"/>
      <c r="D103" s="351"/>
      <c r="E103" s="233"/>
      <c r="F103" s="233"/>
      <c r="G103" s="233"/>
      <c r="H103" s="247"/>
      <c r="I103" s="247"/>
    </row>
    <row r="104" spans="1:9" ht="18">
      <c r="A104" s="233"/>
      <c r="B104" s="233"/>
      <c r="C104" s="233"/>
      <c r="D104" s="351"/>
      <c r="E104" s="233"/>
      <c r="F104" s="233"/>
      <c r="G104" s="233"/>
      <c r="H104" s="247"/>
      <c r="I104" s="247"/>
    </row>
    <row r="105" spans="1:9" ht="18">
      <c r="A105" s="233"/>
      <c r="B105" s="233"/>
      <c r="C105" s="233"/>
      <c r="D105" s="351"/>
      <c r="E105" s="233"/>
      <c r="F105" s="233"/>
      <c r="G105" s="233"/>
      <c r="H105" s="247"/>
      <c r="I105" s="247"/>
    </row>
    <row r="106" spans="1:9" ht="18">
      <c r="A106" s="233"/>
      <c r="B106" s="233"/>
      <c r="C106" s="233"/>
      <c r="D106" s="351"/>
      <c r="E106" s="233"/>
      <c r="F106" s="233"/>
      <c r="G106" s="233"/>
      <c r="H106" s="247"/>
      <c r="I106" s="247"/>
    </row>
    <row r="107" spans="1:9" ht="18">
      <c r="A107" s="233"/>
      <c r="B107" s="233"/>
      <c r="C107" s="233"/>
      <c r="D107" s="351"/>
      <c r="E107" s="233"/>
      <c r="F107" s="233"/>
      <c r="G107" s="233"/>
      <c r="H107" s="247"/>
      <c r="I107" s="247"/>
    </row>
    <row r="108" spans="1:9" ht="18">
      <c r="A108" s="233"/>
      <c r="B108" s="233"/>
      <c r="C108" s="233"/>
      <c r="D108" s="351"/>
      <c r="E108" s="233"/>
      <c r="F108" s="233"/>
      <c r="G108" s="233"/>
      <c r="H108" s="247"/>
      <c r="I108" s="247"/>
    </row>
    <row r="109" spans="1:9" ht="18">
      <c r="A109" s="233"/>
      <c r="B109" s="233"/>
      <c r="C109" s="233"/>
      <c r="D109" s="351"/>
      <c r="E109" s="233"/>
      <c r="F109" s="233"/>
      <c r="G109" s="233"/>
      <c r="H109" s="247"/>
      <c r="I109" s="247"/>
    </row>
    <row r="110" spans="1:9" ht="18">
      <c r="A110" s="233"/>
      <c r="B110" s="233"/>
      <c r="C110" s="233"/>
      <c r="D110" s="351"/>
      <c r="E110" s="233"/>
      <c r="F110" s="233"/>
      <c r="G110" s="233"/>
      <c r="H110" s="247"/>
      <c r="I110" s="247"/>
    </row>
    <row r="111" spans="1:9" ht="18">
      <c r="A111" s="233"/>
      <c r="B111" s="233"/>
      <c r="C111" s="233"/>
      <c r="D111" s="351"/>
      <c r="E111" s="233"/>
      <c r="F111" s="233"/>
      <c r="G111" s="233"/>
      <c r="H111" s="247"/>
      <c r="I111" s="247"/>
    </row>
    <row r="112" spans="1:9" ht="18">
      <c r="A112" s="233"/>
      <c r="B112" s="233"/>
      <c r="C112" s="233"/>
      <c r="D112" s="351"/>
      <c r="E112" s="233"/>
      <c r="F112" s="233"/>
      <c r="G112" s="233"/>
      <c r="H112" s="247"/>
      <c r="I112" s="247"/>
    </row>
    <row r="113" spans="1:9" ht="18">
      <c r="A113" s="233"/>
      <c r="B113" s="233"/>
      <c r="C113" s="233"/>
      <c r="D113" s="351"/>
      <c r="E113" s="233"/>
      <c r="F113" s="233"/>
      <c r="G113" s="233"/>
      <c r="H113" s="247"/>
      <c r="I113" s="247"/>
    </row>
    <row r="114" spans="1:9" ht="18">
      <c r="A114" s="233"/>
      <c r="B114" s="233"/>
      <c r="C114" s="233"/>
      <c r="D114" s="351"/>
      <c r="E114" s="233"/>
      <c r="F114" s="233"/>
      <c r="G114" s="233"/>
      <c r="H114" s="247"/>
      <c r="I114" s="247"/>
    </row>
    <row r="115" spans="1:9" ht="18">
      <c r="A115" s="233"/>
      <c r="B115" s="233"/>
      <c r="C115" s="233"/>
      <c r="D115" s="351"/>
      <c r="E115" s="233"/>
      <c r="F115" s="233"/>
      <c r="G115" s="233"/>
      <c r="H115" s="247"/>
      <c r="I115" s="247"/>
    </row>
    <row r="116" spans="1:9" ht="18">
      <c r="A116" s="233"/>
      <c r="B116" s="233"/>
      <c r="C116" s="233"/>
      <c r="D116" s="351"/>
      <c r="E116" s="233"/>
      <c r="F116" s="233"/>
      <c r="G116" s="233"/>
      <c r="H116" s="247"/>
      <c r="I116" s="247"/>
    </row>
    <row r="117" spans="1:9" ht="18">
      <c r="A117" s="233"/>
      <c r="B117" s="233"/>
      <c r="C117" s="233"/>
      <c r="D117" s="351"/>
      <c r="E117" s="233"/>
      <c r="F117" s="233"/>
      <c r="G117" s="233"/>
      <c r="H117" s="247"/>
      <c r="I117" s="247"/>
    </row>
    <row r="118" spans="1:9" ht="18">
      <c r="A118" s="233"/>
      <c r="B118" s="233"/>
      <c r="C118" s="233"/>
      <c r="D118" s="351"/>
      <c r="E118" s="233"/>
      <c r="F118" s="233"/>
      <c r="G118" s="233"/>
      <c r="H118" s="247"/>
      <c r="I118" s="247"/>
    </row>
    <row r="119" spans="1:9" ht="18">
      <c r="A119" s="233"/>
      <c r="B119" s="233"/>
      <c r="C119" s="233"/>
      <c r="D119" s="351"/>
      <c r="E119" s="233"/>
      <c r="F119" s="233"/>
      <c r="G119" s="233"/>
      <c r="H119" s="247"/>
      <c r="I119" s="247"/>
    </row>
    <row r="120" spans="1:9" ht="18">
      <c r="A120" s="233"/>
      <c r="B120" s="233"/>
      <c r="C120" s="233"/>
      <c r="D120" s="351"/>
      <c r="E120" s="233"/>
      <c r="F120" s="233"/>
      <c r="G120" s="233"/>
      <c r="H120" s="247"/>
      <c r="I120" s="247"/>
    </row>
    <row r="121" spans="1:9" ht="18">
      <c r="A121" s="233"/>
      <c r="B121" s="233"/>
      <c r="C121" s="233"/>
      <c r="D121" s="351"/>
      <c r="E121" s="233"/>
      <c r="F121" s="233"/>
      <c r="G121" s="233"/>
      <c r="H121" s="247"/>
      <c r="I121" s="247"/>
    </row>
    <row r="122" spans="1:9" ht="18">
      <c r="A122" s="233"/>
      <c r="B122" s="233"/>
      <c r="C122" s="233"/>
      <c r="D122" s="351"/>
      <c r="E122" s="233"/>
      <c r="F122" s="233"/>
      <c r="G122" s="233"/>
      <c r="H122" s="247"/>
      <c r="I122" s="247"/>
    </row>
    <row r="123" spans="1:9" ht="18">
      <c r="A123" s="233"/>
      <c r="B123" s="233"/>
      <c r="C123" s="233"/>
      <c r="D123" s="351"/>
      <c r="E123" s="233"/>
      <c r="F123" s="233"/>
      <c r="G123" s="233"/>
      <c r="H123" s="247"/>
      <c r="I123" s="247"/>
    </row>
    <row r="124" spans="1:9" ht="18">
      <c r="A124" s="233"/>
      <c r="B124" s="233"/>
      <c r="C124" s="233"/>
      <c r="D124" s="351"/>
      <c r="E124" s="233"/>
      <c r="F124" s="233"/>
      <c r="G124" s="233"/>
      <c r="H124" s="247"/>
      <c r="I124" s="247"/>
    </row>
    <row r="125" spans="1:9" ht="18">
      <c r="A125" s="233"/>
      <c r="B125" s="233"/>
      <c r="C125" s="233"/>
      <c r="D125" s="351"/>
      <c r="E125" s="233"/>
      <c r="F125" s="233"/>
      <c r="G125" s="233"/>
      <c r="H125" s="247"/>
      <c r="I125" s="247"/>
    </row>
    <row r="126" spans="1:9" ht="18">
      <c r="A126" s="233"/>
      <c r="B126" s="233"/>
      <c r="C126" s="233"/>
      <c r="D126" s="351"/>
      <c r="E126" s="233"/>
      <c r="F126" s="233"/>
      <c r="G126" s="233"/>
      <c r="H126" s="247"/>
      <c r="I126" s="247"/>
    </row>
    <row r="127" spans="1:9" ht="18">
      <c r="A127" s="233"/>
      <c r="B127" s="233"/>
      <c r="C127" s="233"/>
      <c r="D127" s="351"/>
      <c r="E127" s="233"/>
      <c r="F127" s="233"/>
      <c r="G127" s="233"/>
      <c r="H127" s="247"/>
      <c r="I127" s="247"/>
    </row>
    <row r="128" spans="1:9" ht="18">
      <c r="A128" s="233"/>
      <c r="B128" s="233"/>
      <c r="C128" s="233"/>
      <c r="D128" s="351"/>
      <c r="E128" s="233"/>
      <c r="F128" s="233"/>
      <c r="G128" s="233"/>
      <c r="H128" s="247"/>
      <c r="I128" s="247"/>
    </row>
    <row r="129" spans="1:9" ht="18">
      <c r="A129" s="233"/>
      <c r="B129" s="233"/>
      <c r="C129" s="233"/>
      <c r="D129" s="351"/>
      <c r="E129" s="233"/>
      <c r="F129" s="233"/>
      <c r="G129" s="233"/>
      <c r="H129" s="247"/>
      <c r="I129" s="247"/>
    </row>
    <row r="130" spans="1:9" ht="18">
      <c r="A130" s="233"/>
      <c r="B130" s="233"/>
      <c r="C130" s="233"/>
      <c r="D130" s="351"/>
      <c r="E130" s="233"/>
      <c r="F130" s="233"/>
      <c r="G130" s="233"/>
      <c r="H130" s="247"/>
      <c r="I130" s="247"/>
    </row>
    <row r="131" spans="1:9" ht="18">
      <c r="A131" s="233"/>
      <c r="B131" s="233"/>
      <c r="C131" s="233"/>
      <c r="D131" s="351"/>
      <c r="E131" s="233"/>
      <c r="F131" s="233"/>
      <c r="G131" s="233"/>
      <c r="H131" s="247"/>
      <c r="I131" s="247"/>
    </row>
    <row r="132" spans="1:9" ht="18">
      <c r="A132" s="233"/>
      <c r="B132" s="233"/>
      <c r="C132" s="233"/>
      <c r="D132" s="351"/>
      <c r="E132" s="233"/>
      <c r="F132" s="233"/>
      <c r="G132" s="233"/>
      <c r="H132" s="247"/>
      <c r="I132" s="247"/>
    </row>
    <row r="133" spans="1:9" ht="18">
      <c r="A133" s="233"/>
      <c r="B133" s="233"/>
      <c r="C133" s="233"/>
      <c r="D133" s="351"/>
      <c r="E133" s="233"/>
      <c r="F133" s="233"/>
      <c r="G133" s="233"/>
      <c r="H133" s="247"/>
      <c r="I133" s="247"/>
    </row>
    <row r="134" spans="1:9" ht="18">
      <c r="A134" s="233"/>
      <c r="B134" s="233"/>
      <c r="C134" s="233"/>
      <c r="D134" s="351"/>
      <c r="E134" s="233"/>
      <c r="F134" s="233"/>
      <c r="G134" s="233"/>
      <c r="H134" s="247"/>
      <c r="I134" s="247"/>
    </row>
    <row r="135" spans="1:9" ht="18">
      <c r="A135" s="233"/>
      <c r="B135" s="233"/>
      <c r="C135" s="233"/>
      <c r="D135" s="351"/>
      <c r="E135" s="233"/>
      <c r="F135" s="233"/>
      <c r="G135" s="233"/>
      <c r="H135" s="247"/>
      <c r="I135" s="247"/>
    </row>
    <row r="136" spans="1:9" ht="18">
      <c r="A136" s="233"/>
      <c r="B136" s="233"/>
      <c r="C136" s="233"/>
      <c r="D136" s="351"/>
      <c r="E136" s="233"/>
      <c r="F136" s="233"/>
      <c r="G136" s="233"/>
      <c r="H136" s="247"/>
      <c r="I136" s="247"/>
    </row>
    <row r="137" spans="1:9" ht="18">
      <c r="A137" s="233"/>
      <c r="B137" s="233"/>
      <c r="C137" s="233"/>
      <c r="D137" s="351"/>
      <c r="E137" s="233"/>
      <c r="F137" s="233"/>
      <c r="G137" s="233"/>
      <c r="H137" s="247"/>
      <c r="I137" s="247"/>
    </row>
    <row r="138" spans="1:9" ht="18">
      <c r="A138" s="233"/>
      <c r="B138" s="233"/>
      <c r="C138" s="233"/>
      <c r="D138" s="351"/>
      <c r="E138" s="233"/>
      <c r="F138" s="233"/>
      <c r="G138" s="233"/>
      <c r="H138" s="247"/>
      <c r="I138" s="247"/>
    </row>
    <row r="139" spans="1:9" ht="18">
      <c r="A139" s="233"/>
      <c r="B139" s="233"/>
      <c r="C139" s="233"/>
      <c r="D139" s="351"/>
      <c r="E139" s="233"/>
      <c r="F139" s="233"/>
      <c r="G139" s="233"/>
      <c r="H139" s="247"/>
      <c r="I139" s="247"/>
    </row>
    <row r="140" spans="1:9" ht="18">
      <c r="A140" s="233"/>
      <c r="B140" s="233"/>
      <c r="C140" s="233"/>
      <c r="D140" s="351"/>
      <c r="E140" s="233"/>
      <c r="F140" s="233"/>
      <c r="G140" s="233"/>
      <c r="H140" s="247"/>
      <c r="I140" s="247"/>
    </row>
    <row r="141" spans="1:9" ht="18">
      <c r="A141" s="233"/>
      <c r="B141" s="233"/>
      <c r="C141" s="233"/>
      <c r="D141" s="351"/>
      <c r="E141" s="233"/>
      <c r="F141" s="233"/>
      <c r="G141" s="233"/>
      <c r="H141" s="247"/>
      <c r="I141" s="247"/>
    </row>
    <row r="142" spans="1:9" ht="18">
      <c r="A142" s="233"/>
      <c r="B142" s="233"/>
      <c r="C142" s="233"/>
      <c r="D142" s="351"/>
      <c r="E142" s="233"/>
      <c r="F142" s="233"/>
      <c r="G142" s="233"/>
      <c r="H142" s="247"/>
      <c r="I142" s="247"/>
    </row>
    <row r="143" spans="1:9" ht="18">
      <c r="A143" s="233"/>
      <c r="B143" s="233"/>
      <c r="C143" s="233"/>
      <c r="D143" s="351"/>
      <c r="E143" s="233"/>
      <c r="F143" s="233"/>
      <c r="G143" s="233"/>
      <c r="H143" s="247"/>
      <c r="I143" s="247"/>
    </row>
    <row r="144" spans="1:9" ht="18">
      <c r="A144" s="233"/>
      <c r="B144" s="233"/>
      <c r="C144" s="233"/>
      <c r="D144" s="351"/>
      <c r="E144" s="233"/>
      <c r="F144" s="233"/>
      <c r="G144" s="233"/>
      <c r="H144" s="247"/>
      <c r="I144" s="247"/>
    </row>
    <row r="145" spans="1:9" ht="18">
      <c r="A145" s="233"/>
      <c r="B145" s="233"/>
      <c r="C145" s="233"/>
      <c r="D145" s="351"/>
      <c r="E145" s="233"/>
      <c r="F145" s="233"/>
      <c r="G145" s="233"/>
      <c r="H145" s="247"/>
      <c r="I145" s="247"/>
    </row>
    <row r="146" spans="1:9" ht="18">
      <c r="A146" s="233"/>
      <c r="B146" s="233"/>
      <c r="C146" s="233"/>
      <c r="D146" s="351"/>
      <c r="E146" s="233"/>
      <c r="F146" s="233"/>
      <c r="G146" s="233"/>
      <c r="H146" s="247"/>
      <c r="I146" s="247"/>
    </row>
    <row r="147" spans="1:9" ht="18">
      <c r="A147" s="233"/>
      <c r="B147" s="233"/>
      <c r="C147" s="233"/>
      <c r="D147" s="351"/>
      <c r="E147" s="233"/>
      <c r="F147" s="233"/>
      <c r="G147" s="233"/>
      <c r="H147" s="247"/>
      <c r="I147" s="247"/>
    </row>
    <row r="148" spans="1:9" ht="18">
      <c r="A148" s="233"/>
      <c r="B148" s="233"/>
      <c r="C148" s="233"/>
      <c r="D148" s="351"/>
      <c r="E148" s="233"/>
      <c r="F148" s="233"/>
      <c r="G148" s="233"/>
      <c r="H148" s="247"/>
      <c r="I148" s="247"/>
    </row>
    <row r="149" spans="1:9" ht="18">
      <c r="A149" s="233"/>
      <c r="B149" s="233"/>
      <c r="C149" s="233"/>
      <c r="D149" s="351"/>
      <c r="E149" s="233"/>
      <c r="F149" s="233"/>
      <c r="G149" s="233"/>
      <c r="H149" s="247"/>
      <c r="I149" s="247"/>
    </row>
    <row r="150" spans="1:9" ht="18">
      <c r="A150" s="233"/>
      <c r="B150" s="233"/>
      <c r="C150" s="233"/>
      <c r="D150" s="351"/>
      <c r="E150" s="233"/>
      <c r="F150" s="233"/>
      <c r="G150" s="233"/>
      <c r="H150" s="247"/>
      <c r="I150" s="247"/>
    </row>
    <row r="151" spans="1:9" ht="18">
      <c r="A151" s="233"/>
      <c r="B151" s="233"/>
      <c r="C151" s="233"/>
      <c r="D151" s="351"/>
      <c r="E151" s="233"/>
      <c r="F151" s="233"/>
      <c r="G151" s="233"/>
      <c r="H151" s="247"/>
      <c r="I151" s="247"/>
    </row>
    <row r="152" spans="1:9" ht="18">
      <c r="A152" s="233"/>
      <c r="B152" s="233"/>
      <c r="C152" s="233"/>
      <c r="D152" s="351"/>
      <c r="E152" s="233"/>
      <c r="F152" s="233"/>
      <c r="G152" s="233"/>
      <c r="H152" s="247"/>
      <c r="I152" s="247"/>
    </row>
    <row r="153" spans="1:9" ht="18">
      <c r="A153" s="233"/>
      <c r="B153" s="233"/>
      <c r="C153" s="233"/>
      <c r="D153" s="351"/>
      <c r="E153" s="233"/>
      <c r="F153" s="233"/>
      <c r="G153" s="233"/>
      <c r="H153" s="247"/>
      <c r="I153" s="247"/>
    </row>
    <row r="154" spans="1:9" ht="18">
      <c r="A154" s="233"/>
      <c r="B154" s="233"/>
      <c r="C154" s="233"/>
      <c r="D154" s="351"/>
      <c r="E154" s="233"/>
      <c r="F154" s="233"/>
      <c r="G154" s="233"/>
      <c r="H154" s="247"/>
      <c r="I154" s="247"/>
    </row>
    <row r="155" spans="1:9" ht="18">
      <c r="A155" s="233"/>
      <c r="B155" s="233"/>
      <c r="C155" s="233"/>
      <c r="D155" s="351"/>
      <c r="E155" s="233"/>
      <c r="F155" s="233"/>
      <c r="G155" s="233"/>
      <c r="H155" s="247"/>
      <c r="I155" s="247"/>
    </row>
    <row r="156" spans="1:9" ht="18">
      <c r="A156" s="233"/>
      <c r="B156" s="233"/>
      <c r="C156" s="233"/>
      <c r="D156" s="351"/>
      <c r="E156" s="233"/>
      <c r="F156" s="233"/>
      <c r="G156" s="233"/>
      <c r="H156" s="247"/>
      <c r="I156" s="247"/>
    </row>
    <row r="157" spans="1:9" ht="18">
      <c r="A157" s="233"/>
      <c r="B157" s="233"/>
      <c r="C157" s="233"/>
      <c r="D157" s="351"/>
      <c r="E157" s="233"/>
      <c r="F157" s="233"/>
      <c r="G157" s="233"/>
      <c r="H157" s="247"/>
      <c r="I157" s="247"/>
    </row>
    <row r="158" spans="1:9" ht="18">
      <c r="A158" s="233"/>
      <c r="B158" s="233"/>
      <c r="C158" s="233"/>
      <c r="D158" s="351"/>
      <c r="E158" s="233"/>
      <c r="F158" s="233"/>
      <c r="G158" s="233"/>
      <c r="H158" s="247"/>
      <c r="I158" s="247"/>
    </row>
    <row r="159" spans="1:9" ht="18">
      <c r="A159" s="233"/>
      <c r="B159" s="233"/>
      <c r="C159" s="233"/>
      <c r="D159" s="351"/>
      <c r="E159" s="233"/>
      <c r="F159" s="233"/>
      <c r="G159" s="233"/>
      <c r="H159" s="247"/>
      <c r="I159" s="247"/>
    </row>
    <row r="160" spans="1:9" ht="18">
      <c r="A160" s="233"/>
      <c r="B160" s="233"/>
      <c r="C160" s="233"/>
      <c r="D160" s="351"/>
      <c r="E160" s="233"/>
      <c r="F160" s="233"/>
      <c r="G160" s="233"/>
      <c r="H160" s="247"/>
      <c r="I160" s="247"/>
    </row>
    <row r="161" spans="1:9" ht="18">
      <c r="A161" s="233"/>
      <c r="B161" s="233"/>
      <c r="C161" s="233"/>
      <c r="D161" s="351"/>
      <c r="E161" s="233"/>
      <c r="F161" s="233"/>
      <c r="G161" s="233"/>
      <c r="H161" s="247"/>
      <c r="I161" s="247"/>
    </row>
    <row r="162" spans="1:9" ht="18">
      <c r="A162" s="233"/>
      <c r="B162" s="233"/>
      <c r="C162" s="233"/>
      <c r="D162" s="351"/>
      <c r="E162" s="233"/>
      <c r="F162" s="233"/>
      <c r="G162" s="233"/>
      <c r="H162" s="247"/>
      <c r="I162" s="247"/>
    </row>
    <row r="163" spans="1:9" ht="18">
      <c r="A163" s="233"/>
      <c r="B163" s="233"/>
      <c r="C163" s="233"/>
      <c r="D163" s="351"/>
      <c r="E163" s="233"/>
      <c r="F163" s="233"/>
      <c r="G163" s="233"/>
      <c r="H163" s="247"/>
      <c r="I163" s="247"/>
    </row>
    <row r="164" spans="1:9" ht="18">
      <c r="A164" s="233"/>
      <c r="B164" s="233"/>
      <c r="C164" s="233"/>
      <c r="D164" s="351"/>
      <c r="E164" s="233"/>
      <c r="F164" s="233"/>
      <c r="G164" s="233"/>
      <c r="H164" s="247"/>
      <c r="I164" s="247"/>
    </row>
    <row r="165" spans="1:9" ht="18">
      <c r="A165" s="233"/>
      <c r="B165" s="233"/>
      <c r="C165" s="233"/>
      <c r="D165" s="351"/>
      <c r="E165" s="233"/>
      <c r="F165" s="233"/>
      <c r="G165" s="233"/>
      <c r="H165" s="247"/>
      <c r="I165" s="247"/>
    </row>
    <row r="166" spans="1:9" ht="18">
      <c r="A166" s="233"/>
      <c r="B166" s="233"/>
      <c r="C166" s="233"/>
      <c r="D166" s="351"/>
      <c r="E166" s="233"/>
      <c r="F166" s="233"/>
      <c r="G166" s="233"/>
      <c r="H166" s="247"/>
      <c r="I166" s="247"/>
    </row>
    <row r="167" spans="1:9" ht="18">
      <c r="A167" s="233"/>
      <c r="B167" s="233"/>
      <c r="C167" s="233"/>
      <c r="D167" s="351"/>
      <c r="E167" s="233"/>
      <c r="F167" s="233"/>
      <c r="G167" s="233"/>
      <c r="H167" s="247"/>
      <c r="I167" s="247"/>
    </row>
    <row r="168" spans="1:9" ht="18">
      <c r="A168" s="233"/>
      <c r="B168" s="233"/>
      <c r="C168" s="233"/>
      <c r="D168" s="351"/>
      <c r="E168" s="233"/>
      <c r="F168" s="233"/>
      <c r="G168" s="233"/>
      <c r="H168" s="247"/>
      <c r="I168" s="247"/>
    </row>
    <row r="169" spans="1:9" ht="18">
      <c r="A169" s="233"/>
      <c r="B169" s="233"/>
      <c r="C169" s="233"/>
      <c r="D169" s="351"/>
      <c r="E169" s="233"/>
      <c r="F169" s="233"/>
      <c r="G169" s="233"/>
      <c r="H169" s="247"/>
      <c r="I169" s="247"/>
    </row>
    <row r="170" spans="1:9" ht="18">
      <c r="A170" s="233"/>
      <c r="B170" s="233"/>
      <c r="C170" s="233"/>
      <c r="D170" s="351"/>
      <c r="E170" s="233"/>
      <c r="F170" s="233"/>
      <c r="G170" s="233"/>
      <c r="H170" s="247"/>
      <c r="I170" s="247"/>
    </row>
    <row r="171" spans="1:9" ht="18">
      <c r="A171" s="233"/>
      <c r="B171" s="233"/>
      <c r="C171" s="233"/>
      <c r="D171" s="351"/>
      <c r="E171" s="233"/>
      <c r="F171" s="233"/>
      <c r="G171" s="233"/>
      <c r="H171" s="247"/>
      <c r="I171" s="247"/>
    </row>
    <row r="172" spans="1:9" ht="18">
      <c r="A172" s="233"/>
      <c r="B172" s="233"/>
      <c r="C172" s="233"/>
      <c r="D172" s="351"/>
      <c r="E172" s="233"/>
      <c r="F172" s="233"/>
      <c r="G172" s="233"/>
      <c r="H172" s="247"/>
      <c r="I172" s="247"/>
    </row>
    <row r="173" spans="1:9" ht="18">
      <c r="A173" s="233"/>
      <c r="B173" s="233"/>
      <c r="C173" s="233"/>
      <c r="D173" s="351"/>
      <c r="E173" s="233"/>
      <c r="F173" s="233"/>
      <c r="G173" s="233"/>
      <c r="H173" s="247"/>
      <c r="I173" s="247"/>
    </row>
    <row r="174" spans="1:9" ht="18">
      <c r="A174" s="233"/>
      <c r="B174" s="233"/>
      <c r="C174" s="233"/>
      <c r="D174" s="351"/>
      <c r="E174" s="233"/>
      <c r="F174" s="233"/>
      <c r="G174" s="233"/>
      <c r="H174" s="247"/>
      <c r="I174" s="247"/>
    </row>
    <row r="175" spans="1:9" ht="18">
      <c r="A175" s="233"/>
      <c r="B175" s="233"/>
      <c r="C175" s="233"/>
      <c r="D175" s="351"/>
      <c r="E175" s="233"/>
      <c r="F175" s="233"/>
      <c r="G175" s="233"/>
      <c r="H175" s="247"/>
      <c r="I175" s="247"/>
    </row>
    <row r="176" spans="1:9" ht="18">
      <c r="A176" s="233"/>
      <c r="B176" s="233"/>
      <c r="C176" s="233"/>
      <c r="D176" s="351"/>
      <c r="E176" s="233"/>
      <c r="F176" s="233"/>
      <c r="G176" s="233"/>
      <c r="H176" s="247"/>
      <c r="I176" s="247"/>
    </row>
    <row r="177" spans="1:9" ht="18">
      <c r="A177" s="233"/>
      <c r="B177" s="233"/>
      <c r="C177" s="233"/>
      <c r="D177" s="351"/>
      <c r="E177" s="233"/>
      <c r="F177" s="233"/>
      <c r="G177" s="233"/>
      <c r="H177" s="247"/>
      <c r="I177" s="247"/>
    </row>
    <row r="178" spans="1:9" ht="18">
      <c r="A178" s="233"/>
      <c r="B178" s="233"/>
      <c r="C178" s="233"/>
      <c r="D178" s="351"/>
      <c r="E178" s="233"/>
      <c r="F178" s="233"/>
      <c r="G178" s="233"/>
      <c r="H178" s="247"/>
      <c r="I178" s="247"/>
    </row>
    <row r="179" spans="1:9" ht="18">
      <c r="A179" s="233"/>
      <c r="B179" s="233"/>
      <c r="C179" s="233"/>
      <c r="D179" s="351"/>
      <c r="E179" s="233"/>
      <c r="F179" s="233"/>
      <c r="G179" s="233"/>
      <c r="H179" s="247"/>
      <c r="I179" s="247"/>
    </row>
    <row r="180" spans="1:9" ht="18">
      <c r="A180" s="233"/>
      <c r="B180" s="233"/>
      <c r="C180" s="233"/>
      <c r="D180" s="351"/>
      <c r="E180" s="233"/>
      <c r="F180" s="233"/>
      <c r="G180" s="233"/>
      <c r="H180" s="247"/>
      <c r="I180" s="247"/>
    </row>
    <row r="181" spans="1:9" ht="18">
      <c r="A181" s="233"/>
      <c r="B181" s="233"/>
      <c r="C181" s="233"/>
      <c r="D181" s="351"/>
      <c r="E181" s="233"/>
      <c r="F181" s="233"/>
      <c r="G181" s="233"/>
      <c r="H181" s="247"/>
      <c r="I181" s="247"/>
    </row>
    <row r="182" spans="1:9" ht="18">
      <c r="A182" s="233"/>
      <c r="B182" s="233"/>
      <c r="C182" s="233"/>
      <c r="D182" s="351"/>
      <c r="E182" s="233"/>
      <c r="F182" s="233"/>
      <c r="G182" s="233"/>
      <c r="H182" s="247"/>
      <c r="I182" s="247"/>
    </row>
    <row r="183" spans="1:9" ht="18">
      <c r="A183" s="233"/>
      <c r="B183" s="233"/>
      <c r="C183" s="233"/>
      <c r="D183" s="351"/>
      <c r="E183" s="233"/>
      <c r="F183" s="233"/>
      <c r="G183" s="233"/>
      <c r="H183" s="247"/>
      <c r="I183" s="247"/>
    </row>
    <row r="184" spans="1:9" ht="18">
      <c r="A184" s="233"/>
      <c r="B184" s="233"/>
      <c r="C184" s="233"/>
      <c r="D184" s="351"/>
      <c r="E184" s="233"/>
      <c r="F184" s="233"/>
      <c r="G184" s="233"/>
      <c r="H184" s="247"/>
      <c r="I184" s="247"/>
    </row>
    <row r="185" spans="1:9" ht="18">
      <c r="A185" s="233"/>
      <c r="B185" s="233"/>
      <c r="C185" s="233"/>
      <c r="D185" s="351"/>
      <c r="E185" s="233"/>
      <c r="F185" s="233"/>
      <c r="G185" s="233"/>
      <c r="H185" s="247"/>
      <c r="I185" s="247"/>
    </row>
    <row r="186" spans="1:9" ht="18">
      <c r="A186" s="233"/>
      <c r="B186" s="233"/>
      <c r="C186" s="233"/>
      <c r="D186" s="351"/>
      <c r="E186" s="233"/>
      <c r="F186" s="233"/>
      <c r="G186" s="233"/>
      <c r="H186" s="247"/>
      <c r="I186" s="247"/>
    </row>
    <row r="187" spans="1:9" ht="18">
      <c r="A187" s="233"/>
      <c r="B187" s="233"/>
      <c r="C187" s="233"/>
      <c r="D187" s="351"/>
      <c r="E187" s="233"/>
      <c r="F187" s="233"/>
      <c r="G187" s="233"/>
      <c r="H187" s="247"/>
      <c r="I187" s="247"/>
    </row>
    <row r="188" spans="1:9" ht="18">
      <c r="A188" s="233"/>
      <c r="B188" s="233"/>
      <c r="C188" s="233"/>
      <c r="D188" s="351"/>
      <c r="E188" s="233"/>
      <c r="F188" s="233"/>
      <c r="G188" s="233"/>
      <c r="H188" s="247"/>
      <c r="I188" s="247"/>
    </row>
    <row r="189" spans="1:9" ht="18">
      <c r="A189" s="233"/>
      <c r="B189" s="233"/>
      <c r="C189" s="233"/>
      <c r="D189" s="351"/>
      <c r="E189" s="233"/>
      <c r="F189" s="233"/>
      <c r="G189" s="233"/>
      <c r="H189" s="247"/>
      <c r="I189" s="247"/>
    </row>
    <row r="190" spans="1:9" ht="18">
      <c r="A190" s="233"/>
      <c r="B190" s="233"/>
      <c r="C190" s="233"/>
      <c r="D190" s="351"/>
      <c r="E190" s="233"/>
      <c r="F190" s="233"/>
      <c r="G190" s="233"/>
      <c r="H190" s="247"/>
      <c r="I190" s="247"/>
    </row>
    <row r="191" spans="1:9" ht="18">
      <c r="A191" s="233"/>
      <c r="B191" s="233"/>
      <c r="C191" s="233"/>
      <c r="D191" s="351"/>
      <c r="E191" s="233"/>
      <c r="F191" s="233"/>
      <c r="G191" s="233"/>
      <c r="H191" s="247"/>
      <c r="I191" s="247"/>
    </row>
    <row r="192" spans="1:9" ht="18">
      <c r="A192" s="233"/>
      <c r="B192" s="233"/>
      <c r="C192" s="233"/>
      <c r="D192" s="351"/>
      <c r="E192" s="233"/>
      <c r="F192" s="233"/>
      <c r="G192" s="233"/>
      <c r="H192" s="247"/>
      <c r="I192" s="247"/>
    </row>
    <row r="193" spans="1:9" ht="18">
      <c r="A193" s="233"/>
      <c r="B193" s="233"/>
      <c r="C193" s="233"/>
      <c r="D193" s="351"/>
      <c r="E193" s="233"/>
      <c r="F193" s="233"/>
      <c r="G193" s="233"/>
      <c r="H193" s="247"/>
      <c r="I193" s="247"/>
    </row>
    <row r="194" spans="1:9" ht="18">
      <c r="A194" s="233"/>
      <c r="B194" s="233"/>
      <c r="C194" s="233"/>
      <c r="D194" s="351"/>
      <c r="E194" s="233"/>
      <c r="F194" s="233"/>
      <c r="G194" s="233"/>
      <c r="H194" s="247"/>
      <c r="I194" s="247"/>
    </row>
    <row r="195" spans="1:9" ht="18">
      <c r="A195" s="233"/>
      <c r="B195" s="233"/>
      <c r="C195" s="233"/>
      <c r="D195" s="351"/>
      <c r="E195" s="233"/>
      <c r="F195" s="233"/>
      <c r="G195" s="233"/>
      <c r="H195" s="247"/>
      <c r="I195" s="247"/>
    </row>
    <row r="196" spans="1:9" ht="18">
      <c r="A196" s="247"/>
      <c r="B196" s="247"/>
      <c r="C196" s="247"/>
      <c r="D196" s="248"/>
      <c r="E196" s="247"/>
      <c r="F196" s="247"/>
      <c r="G196" s="247"/>
      <c r="H196" s="247"/>
      <c r="I196" s="247"/>
    </row>
    <row r="197" spans="1:9" ht="18">
      <c r="A197" s="247"/>
      <c r="B197" s="247"/>
      <c r="C197" s="247"/>
      <c r="D197" s="248"/>
      <c r="E197" s="247"/>
      <c r="F197" s="247"/>
      <c r="G197" s="247"/>
      <c r="H197" s="247"/>
      <c r="I197" s="247"/>
    </row>
    <row r="198" spans="1:9" ht="18">
      <c r="A198" s="247"/>
      <c r="B198" s="247"/>
      <c r="C198" s="247"/>
      <c r="D198" s="248"/>
      <c r="E198" s="247"/>
      <c r="F198" s="247"/>
      <c r="G198" s="247"/>
      <c r="H198" s="247"/>
      <c r="I198" s="247"/>
    </row>
    <row r="199" spans="1:9" ht="18">
      <c r="A199" s="247"/>
      <c r="B199" s="247"/>
      <c r="C199" s="247"/>
      <c r="D199" s="248"/>
      <c r="E199" s="247"/>
      <c r="F199" s="247"/>
      <c r="G199" s="247"/>
      <c r="H199" s="247"/>
      <c r="I199" s="247"/>
    </row>
    <row r="200" spans="1:9" ht="18">
      <c r="A200" s="247"/>
      <c r="B200" s="247"/>
      <c r="C200" s="247"/>
      <c r="D200" s="248"/>
      <c r="E200" s="247"/>
      <c r="F200" s="247"/>
      <c r="G200" s="247"/>
      <c r="H200" s="247"/>
      <c r="I200" s="247"/>
    </row>
    <row r="201" spans="1:9" ht="18">
      <c r="A201" s="247"/>
      <c r="B201" s="247"/>
      <c r="C201" s="247"/>
      <c r="D201" s="248"/>
      <c r="E201" s="247"/>
      <c r="F201" s="247"/>
      <c r="G201" s="247"/>
      <c r="H201" s="247"/>
      <c r="I201" s="247"/>
    </row>
    <row r="202" spans="1:9" ht="18">
      <c r="A202" s="247"/>
      <c r="B202" s="247"/>
      <c r="C202" s="247"/>
      <c r="D202" s="248"/>
      <c r="E202" s="247"/>
      <c r="F202" s="247"/>
      <c r="G202" s="247"/>
      <c r="H202" s="247"/>
      <c r="I202" s="247"/>
    </row>
    <row r="203" spans="1:9" ht="18">
      <c r="A203" s="247"/>
      <c r="B203" s="247"/>
      <c r="C203" s="247"/>
      <c r="D203" s="248"/>
      <c r="E203" s="247"/>
      <c r="F203" s="247"/>
      <c r="G203" s="247"/>
      <c r="H203" s="247"/>
      <c r="I203" s="247"/>
    </row>
    <row r="204" spans="1:9" ht="18">
      <c r="A204" s="247"/>
      <c r="B204" s="247"/>
      <c r="C204" s="247"/>
      <c r="D204" s="248"/>
      <c r="E204" s="247"/>
      <c r="F204" s="247"/>
      <c r="G204" s="247"/>
      <c r="H204" s="247"/>
      <c r="I204" s="247"/>
    </row>
    <row r="205" spans="1:9" ht="18">
      <c r="A205" s="247"/>
      <c r="B205" s="247"/>
      <c r="C205" s="247"/>
      <c r="D205" s="248"/>
      <c r="E205" s="247"/>
      <c r="F205" s="247"/>
      <c r="G205" s="247"/>
      <c r="H205" s="247"/>
      <c r="I205" s="247"/>
    </row>
    <row r="206" spans="1:9" ht="18">
      <c r="A206" s="247"/>
      <c r="B206" s="247"/>
      <c r="C206" s="247"/>
      <c r="D206" s="248"/>
      <c r="E206" s="247"/>
      <c r="F206" s="247"/>
      <c r="G206" s="247"/>
      <c r="H206" s="247"/>
      <c r="I206" s="247"/>
    </row>
    <row r="207" spans="1:9" ht="18">
      <c r="A207" s="247"/>
      <c r="B207" s="247"/>
      <c r="C207" s="247"/>
      <c r="D207" s="248"/>
      <c r="E207" s="247"/>
      <c r="F207" s="247"/>
      <c r="G207" s="247"/>
      <c r="H207" s="247"/>
      <c r="I207" s="247"/>
    </row>
    <row r="208" spans="1:9" ht="18">
      <c r="A208" s="247"/>
      <c r="B208" s="247"/>
      <c r="C208" s="247"/>
      <c r="D208" s="248"/>
      <c r="E208" s="247"/>
      <c r="F208" s="247"/>
      <c r="G208" s="247"/>
      <c r="H208" s="247"/>
      <c r="I208" s="247"/>
    </row>
    <row r="209" spans="1:9" ht="18">
      <c r="A209" s="247"/>
      <c r="B209" s="247"/>
      <c r="C209" s="247"/>
      <c r="D209" s="248"/>
      <c r="E209" s="247"/>
      <c r="F209" s="247"/>
      <c r="G209" s="247"/>
      <c r="H209" s="247"/>
      <c r="I209" s="247"/>
    </row>
    <row r="210" spans="1:9" ht="18">
      <c r="A210" s="247"/>
      <c r="B210" s="247"/>
      <c r="C210" s="247"/>
      <c r="D210" s="248"/>
      <c r="E210" s="247"/>
      <c r="F210" s="247"/>
      <c r="G210" s="247"/>
      <c r="H210" s="247"/>
      <c r="I210" s="247"/>
    </row>
    <row r="211" spans="1:9" ht="18">
      <c r="A211" s="247"/>
      <c r="B211" s="247"/>
      <c r="C211" s="247"/>
      <c r="D211" s="248"/>
      <c r="E211" s="247"/>
      <c r="F211" s="247"/>
      <c r="G211" s="247"/>
      <c r="H211" s="247"/>
      <c r="I211" s="247"/>
    </row>
    <row r="212" spans="1:9" ht="18">
      <c r="A212" s="247"/>
      <c r="B212" s="247"/>
      <c r="C212" s="247"/>
      <c r="D212" s="248"/>
      <c r="E212" s="247"/>
      <c r="F212" s="247"/>
      <c r="G212" s="247"/>
      <c r="H212" s="247"/>
      <c r="I212" s="247"/>
    </row>
    <row r="213" spans="1:9" ht="18">
      <c r="A213" s="247"/>
      <c r="B213" s="247"/>
      <c r="C213" s="247"/>
      <c r="D213" s="248"/>
      <c r="E213" s="247"/>
      <c r="F213" s="247"/>
      <c r="G213" s="247"/>
      <c r="H213" s="247"/>
      <c r="I213" s="247"/>
    </row>
    <row r="214" spans="1:9" ht="18">
      <c r="A214" s="247"/>
      <c r="B214" s="247"/>
      <c r="C214" s="247"/>
      <c r="D214" s="248"/>
      <c r="E214" s="247"/>
      <c r="F214" s="247"/>
      <c r="G214" s="247"/>
      <c r="H214" s="247"/>
      <c r="I214" s="247"/>
    </row>
    <row r="215" spans="1:9" ht="18">
      <c r="A215" s="247"/>
      <c r="B215" s="247"/>
      <c r="C215" s="247"/>
      <c r="D215" s="248"/>
      <c r="E215" s="247"/>
      <c r="F215" s="247"/>
      <c r="G215" s="247"/>
      <c r="H215" s="247"/>
      <c r="I215" s="247"/>
    </row>
    <row r="216" spans="1:9" ht="18">
      <c r="A216" s="247"/>
      <c r="B216" s="247"/>
      <c r="C216" s="247"/>
      <c r="D216" s="248"/>
      <c r="E216" s="247"/>
      <c r="F216" s="247"/>
      <c r="G216" s="247"/>
      <c r="H216" s="247"/>
      <c r="I216" s="247"/>
    </row>
    <row r="217" spans="1:9" ht="18">
      <c r="A217" s="247"/>
      <c r="B217" s="247"/>
      <c r="C217" s="247"/>
      <c r="D217" s="248"/>
      <c r="E217" s="247"/>
      <c r="F217" s="247"/>
      <c r="G217" s="247"/>
      <c r="H217" s="247"/>
      <c r="I217" s="247"/>
    </row>
    <row r="218" spans="1:9" ht="18">
      <c r="A218" s="247"/>
      <c r="B218" s="247"/>
      <c r="C218" s="247"/>
      <c r="D218" s="248"/>
      <c r="E218" s="247"/>
      <c r="F218" s="247"/>
      <c r="G218" s="247"/>
      <c r="H218" s="247"/>
      <c r="I218" s="247"/>
    </row>
    <row r="219" spans="1:9" ht="18">
      <c r="A219" s="247"/>
      <c r="B219" s="247"/>
      <c r="C219" s="247"/>
      <c r="D219" s="248"/>
      <c r="E219" s="247"/>
      <c r="F219" s="247"/>
      <c r="G219" s="247"/>
      <c r="H219" s="247"/>
      <c r="I219" s="247"/>
    </row>
    <row r="220" spans="1:9" ht="18">
      <c r="A220" s="247"/>
      <c r="B220" s="247"/>
      <c r="C220" s="247"/>
      <c r="D220" s="248"/>
      <c r="E220" s="247"/>
      <c r="F220" s="247"/>
      <c r="G220" s="247"/>
      <c r="H220" s="247"/>
      <c r="I220" s="247"/>
    </row>
    <row r="221" spans="1:9" ht="18">
      <c r="A221" s="247"/>
      <c r="B221" s="247"/>
      <c r="C221" s="247"/>
      <c r="D221" s="248"/>
      <c r="E221" s="247"/>
      <c r="F221" s="247"/>
      <c r="G221" s="247"/>
      <c r="H221" s="247"/>
      <c r="I221" s="247"/>
    </row>
    <row r="222" spans="1:9" ht="18">
      <c r="A222" s="247"/>
      <c r="B222" s="247"/>
      <c r="C222" s="247"/>
      <c r="D222" s="248"/>
      <c r="E222" s="247"/>
      <c r="F222" s="247"/>
      <c r="G222" s="247"/>
      <c r="H222" s="247"/>
      <c r="I222" s="247"/>
    </row>
    <row r="223" spans="1:9" ht="18">
      <c r="A223" s="247"/>
      <c r="B223" s="247"/>
      <c r="C223" s="247"/>
      <c r="D223" s="248"/>
      <c r="E223" s="247"/>
      <c r="F223" s="247"/>
      <c r="G223" s="247"/>
      <c r="H223" s="247"/>
      <c r="I223" s="247"/>
    </row>
    <row r="224" spans="1:9" ht="18">
      <c r="A224" s="247"/>
      <c r="B224" s="247"/>
      <c r="C224" s="247"/>
      <c r="D224" s="248"/>
      <c r="E224" s="247"/>
      <c r="F224" s="247"/>
      <c r="G224" s="247"/>
      <c r="H224" s="247"/>
      <c r="I224" s="247"/>
    </row>
    <row r="225" spans="1:9" ht="18">
      <c r="A225" s="247"/>
      <c r="B225" s="247"/>
      <c r="C225" s="247"/>
      <c r="D225" s="248"/>
      <c r="E225" s="247"/>
      <c r="F225" s="247"/>
      <c r="G225" s="247"/>
      <c r="H225" s="247"/>
      <c r="I225" s="247"/>
    </row>
    <row r="226" spans="1:9" ht="18">
      <c r="A226" s="247"/>
      <c r="B226" s="247"/>
      <c r="C226" s="247"/>
      <c r="D226" s="248"/>
      <c r="E226" s="247"/>
      <c r="F226" s="247"/>
      <c r="G226" s="247"/>
      <c r="H226" s="247"/>
      <c r="I226" s="247"/>
    </row>
    <row r="227" spans="1:9" ht="18">
      <c r="A227" s="247"/>
      <c r="B227" s="247"/>
      <c r="C227" s="247"/>
      <c r="D227" s="248"/>
      <c r="E227" s="247"/>
      <c r="F227" s="247"/>
      <c r="G227" s="247"/>
      <c r="H227" s="247"/>
      <c r="I227" s="247"/>
    </row>
    <row r="228" spans="1:9" ht="18">
      <c r="A228" s="247"/>
      <c r="B228" s="247"/>
      <c r="C228" s="247"/>
      <c r="D228" s="248"/>
      <c r="E228" s="247"/>
      <c r="F228" s="247"/>
      <c r="G228" s="247"/>
      <c r="H228" s="247"/>
      <c r="I228" s="247"/>
    </row>
    <row r="229" spans="1:9" ht="18">
      <c r="A229" s="247"/>
      <c r="B229" s="247"/>
      <c r="C229" s="247"/>
      <c r="D229" s="248"/>
      <c r="E229" s="247"/>
      <c r="F229" s="247"/>
      <c r="G229" s="247"/>
      <c r="H229" s="247"/>
      <c r="I229" s="247"/>
    </row>
    <row r="230" spans="1:9" ht="18">
      <c r="A230" s="247"/>
      <c r="B230" s="247"/>
      <c r="C230" s="247"/>
      <c r="D230" s="248"/>
      <c r="E230" s="247"/>
      <c r="F230" s="247"/>
      <c r="G230" s="247"/>
      <c r="H230" s="247"/>
      <c r="I230" s="247"/>
    </row>
    <row r="231" spans="1:9" ht="18">
      <c r="A231" s="247"/>
      <c r="B231" s="247"/>
      <c r="C231" s="247"/>
      <c r="D231" s="248"/>
      <c r="E231" s="247"/>
      <c r="F231" s="247"/>
      <c r="G231" s="247"/>
      <c r="H231" s="247"/>
      <c r="I231" s="247"/>
    </row>
    <row r="232" spans="1:9" ht="18">
      <c r="A232" s="247"/>
      <c r="B232" s="247"/>
      <c r="C232" s="247"/>
      <c r="D232" s="248"/>
      <c r="E232" s="247"/>
      <c r="F232" s="247"/>
      <c r="G232" s="247"/>
      <c r="H232" s="247"/>
      <c r="I232" s="247"/>
    </row>
    <row r="233" spans="1:9" ht="18">
      <c r="A233" s="247"/>
      <c r="B233" s="247"/>
      <c r="C233" s="247"/>
      <c r="D233" s="248"/>
      <c r="E233" s="247"/>
      <c r="F233" s="247"/>
      <c r="G233" s="247"/>
      <c r="H233" s="247"/>
      <c r="I233" s="247"/>
    </row>
    <row r="234" spans="1:9" ht="18">
      <c r="A234" s="247"/>
      <c r="B234" s="247"/>
      <c r="C234" s="247"/>
      <c r="D234" s="248"/>
      <c r="E234" s="247"/>
      <c r="F234" s="247"/>
      <c r="G234" s="247"/>
      <c r="H234" s="247"/>
      <c r="I234" s="247"/>
    </row>
    <row r="235" spans="1:9" ht="18">
      <c r="A235" s="247"/>
      <c r="B235" s="247"/>
      <c r="C235" s="247"/>
      <c r="D235" s="248"/>
      <c r="E235" s="247"/>
      <c r="F235" s="247"/>
      <c r="G235" s="247"/>
      <c r="H235" s="247"/>
      <c r="I235" s="247"/>
    </row>
    <row r="236" spans="1:9" ht="18">
      <c r="A236" s="247"/>
      <c r="B236" s="247"/>
      <c r="C236" s="247"/>
      <c r="D236" s="248"/>
      <c r="E236" s="247"/>
      <c r="F236" s="247"/>
      <c r="G236" s="247"/>
      <c r="H236" s="247"/>
      <c r="I236" s="247"/>
    </row>
    <row r="237" spans="1:9" ht="18">
      <c r="A237" s="247"/>
      <c r="B237" s="247"/>
      <c r="C237" s="247"/>
      <c r="D237" s="248"/>
      <c r="E237" s="247"/>
      <c r="F237" s="247"/>
      <c r="G237" s="247"/>
      <c r="H237" s="247"/>
      <c r="I237" s="247"/>
    </row>
    <row r="238" spans="1:9" ht="18">
      <c r="A238" s="247"/>
      <c r="B238" s="247"/>
      <c r="C238" s="247"/>
      <c r="D238" s="248"/>
      <c r="E238" s="247"/>
      <c r="F238" s="247"/>
      <c r="G238" s="247"/>
      <c r="H238" s="247"/>
      <c r="I238" s="247"/>
    </row>
    <row r="239" spans="1:9" ht="18">
      <c r="A239" s="247"/>
      <c r="B239" s="247"/>
      <c r="C239" s="247"/>
      <c r="D239" s="248"/>
      <c r="E239" s="247"/>
      <c r="F239" s="247"/>
      <c r="G239" s="247"/>
      <c r="H239" s="247"/>
      <c r="I239" s="247"/>
    </row>
    <row r="240" spans="1:9" ht="18">
      <c r="A240" s="247"/>
      <c r="B240" s="247"/>
      <c r="C240" s="247"/>
      <c r="D240" s="248"/>
      <c r="E240" s="247"/>
      <c r="F240" s="247"/>
      <c r="G240" s="247"/>
      <c r="H240" s="247"/>
      <c r="I240" s="247"/>
    </row>
    <row r="241" spans="1:9" ht="18">
      <c r="A241" s="247"/>
      <c r="B241" s="247"/>
      <c r="C241" s="247"/>
      <c r="D241" s="248"/>
      <c r="E241" s="247"/>
      <c r="F241" s="247"/>
      <c r="G241" s="247"/>
      <c r="H241" s="247"/>
      <c r="I241" s="247"/>
    </row>
    <row r="242" spans="1:9" ht="18">
      <c r="A242" s="247"/>
      <c r="B242" s="247"/>
      <c r="C242" s="247"/>
      <c r="D242" s="248"/>
      <c r="E242" s="247"/>
      <c r="F242" s="247"/>
      <c r="G242" s="247"/>
      <c r="H242" s="247"/>
      <c r="I242" s="247"/>
    </row>
    <row r="243" spans="1:9" ht="18">
      <c r="A243" s="247"/>
      <c r="B243" s="247"/>
      <c r="C243" s="247"/>
      <c r="D243" s="248"/>
      <c r="E243" s="247"/>
      <c r="F243" s="247"/>
      <c r="G243" s="247"/>
      <c r="H243" s="247"/>
      <c r="I243" s="247"/>
    </row>
    <row r="244" spans="1:9" ht="18">
      <c r="A244" s="247"/>
      <c r="B244" s="247"/>
      <c r="C244" s="247"/>
      <c r="D244" s="248"/>
      <c r="E244" s="247"/>
      <c r="F244" s="247"/>
      <c r="G244" s="247"/>
      <c r="H244" s="247"/>
      <c r="I244" s="247"/>
    </row>
    <row r="245" spans="1:9" ht="18">
      <c r="A245" s="247"/>
      <c r="B245" s="247"/>
      <c r="C245" s="247"/>
      <c r="D245" s="248"/>
      <c r="E245" s="247"/>
      <c r="F245" s="247"/>
      <c r="G245" s="247"/>
      <c r="H245" s="247"/>
      <c r="I245" s="247"/>
    </row>
    <row r="246" spans="1:9" ht="18">
      <c r="A246" s="247"/>
      <c r="B246" s="247"/>
      <c r="C246" s="247"/>
      <c r="D246" s="248"/>
      <c r="E246" s="247"/>
      <c r="F246" s="247"/>
      <c r="G246" s="247"/>
      <c r="H246" s="247"/>
      <c r="I246" s="247"/>
    </row>
    <row r="247" spans="1:9" ht="18">
      <c r="A247" s="247"/>
      <c r="B247" s="247"/>
      <c r="C247" s="247"/>
      <c r="D247" s="248"/>
      <c r="E247" s="247"/>
      <c r="F247" s="247"/>
      <c r="G247" s="247"/>
      <c r="H247" s="247"/>
      <c r="I247" s="247"/>
    </row>
    <row r="248" spans="1:9" ht="18">
      <c r="A248" s="247"/>
      <c r="B248" s="247"/>
      <c r="C248" s="247"/>
      <c r="D248" s="248"/>
      <c r="E248" s="247"/>
      <c r="F248" s="247"/>
      <c r="G248" s="247"/>
      <c r="H248" s="247"/>
      <c r="I248" s="247"/>
    </row>
    <row r="249" spans="1:9" ht="18">
      <c r="A249" s="247"/>
      <c r="B249" s="247"/>
      <c r="C249" s="247"/>
      <c r="D249" s="248"/>
      <c r="E249" s="247"/>
      <c r="F249" s="247"/>
      <c r="G249" s="247"/>
      <c r="H249" s="247"/>
      <c r="I249" s="247"/>
    </row>
    <row r="250" spans="1:9" ht="18">
      <c r="A250" s="247"/>
      <c r="B250" s="247"/>
      <c r="C250" s="247"/>
      <c r="D250" s="248"/>
      <c r="E250" s="247"/>
      <c r="F250" s="247"/>
      <c r="G250" s="247"/>
      <c r="H250" s="247"/>
      <c r="I250" s="247"/>
    </row>
    <row r="251" spans="1:9" ht="18">
      <c r="A251" s="247"/>
      <c r="B251" s="247"/>
      <c r="C251" s="247"/>
      <c r="D251" s="248"/>
      <c r="E251" s="247"/>
      <c r="F251" s="247"/>
      <c r="G251" s="247"/>
      <c r="H251" s="247"/>
      <c r="I251" s="247"/>
    </row>
    <row r="252" spans="1:9" ht="18">
      <c r="A252" s="247"/>
      <c r="B252" s="247"/>
      <c r="C252" s="247"/>
      <c r="D252" s="248"/>
      <c r="E252" s="247"/>
      <c r="F252" s="247"/>
      <c r="G252" s="247"/>
      <c r="H252" s="247"/>
      <c r="I252" s="247"/>
    </row>
    <row r="253" spans="1:9" ht="18">
      <c r="A253" s="247"/>
      <c r="B253" s="247"/>
      <c r="C253" s="247"/>
      <c r="D253" s="248"/>
      <c r="E253" s="247"/>
      <c r="F253" s="247"/>
      <c r="G253" s="247"/>
      <c r="H253" s="247"/>
      <c r="I253" s="247"/>
    </row>
    <row r="254" spans="1:9" ht="18">
      <c r="A254" s="247"/>
      <c r="B254" s="247"/>
      <c r="C254" s="247"/>
      <c r="D254" s="248"/>
      <c r="E254" s="247"/>
      <c r="F254" s="247"/>
      <c r="G254" s="247"/>
      <c r="H254" s="247"/>
      <c r="I254" s="247"/>
    </row>
    <row r="255" spans="1:9" ht="18">
      <c r="A255" s="247"/>
      <c r="B255" s="247"/>
      <c r="C255" s="247"/>
      <c r="D255" s="248"/>
      <c r="E255" s="247"/>
      <c r="F255" s="247"/>
      <c r="G255" s="247"/>
      <c r="H255" s="247"/>
      <c r="I255" s="247"/>
    </row>
    <row r="256" spans="1:9" ht="18">
      <c r="A256" s="247"/>
      <c r="B256" s="247"/>
      <c r="C256" s="247"/>
      <c r="D256" s="248"/>
      <c r="E256" s="247"/>
      <c r="F256" s="247"/>
      <c r="G256" s="247"/>
      <c r="H256" s="247"/>
      <c r="I256" s="247"/>
    </row>
    <row r="257" spans="1:9" ht="18">
      <c r="A257" s="247"/>
      <c r="B257" s="247"/>
      <c r="C257" s="247"/>
      <c r="D257" s="248"/>
      <c r="E257" s="247"/>
      <c r="F257" s="247"/>
      <c r="G257" s="247"/>
      <c r="H257" s="247"/>
      <c r="I257" s="247"/>
    </row>
    <row r="258" spans="1:9" ht="18">
      <c r="A258" s="247"/>
      <c r="B258" s="247"/>
      <c r="C258" s="247"/>
      <c r="D258" s="248"/>
      <c r="E258" s="247"/>
      <c r="F258" s="247"/>
      <c r="G258" s="247"/>
      <c r="H258" s="247"/>
      <c r="I258" s="247"/>
    </row>
    <row r="259" spans="1:9" ht="18">
      <c r="A259" s="247"/>
      <c r="B259" s="247"/>
      <c r="C259" s="247"/>
      <c r="D259" s="248"/>
      <c r="E259" s="247"/>
      <c r="F259" s="247"/>
      <c r="G259" s="247"/>
      <c r="H259" s="247"/>
      <c r="I259" s="247"/>
    </row>
    <row r="260" spans="1:9" ht="18">
      <c r="A260" s="247"/>
      <c r="B260" s="247"/>
      <c r="C260" s="247"/>
      <c r="D260" s="248"/>
      <c r="E260" s="247"/>
      <c r="F260" s="247"/>
      <c r="G260" s="247"/>
      <c r="H260" s="247"/>
      <c r="I260" s="247"/>
    </row>
    <row r="261" spans="1:9" ht="18">
      <c r="A261" s="247"/>
      <c r="B261" s="247"/>
      <c r="C261" s="247"/>
      <c r="D261" s="248"/>
      <c r="E261" s="247"/>
      <c r="F261" s="247"/>
      <c r="G261" s="247"/>
      <c r="H261" s="247"/>
      <c r="I261" s="247"/>
    </row>
    <row r="262" spans="1:9" ht="18">
      <c r="A262" s="247"/>
      <c r="B262" s="247"/>
      <c r="C262" s="247"/>
      <c r="D262" s="248"/>
      <c r="E262" s="247"/>
      <c r="F262" s="247"/>
      <c r="G262" s="247"/>
      <c r="H262" s="247"/>
      <c r="I262" s="247"/>
    </row>
    <row r="263" spans="1:9" ht="18">
      <c r="A263" s="247"/>
      <c r="B263" s="247"/>
      <c r="C263" s="247"/>
      <c r="D263" s="248"/>
      <c r="E263" s="247"/>
      <c r="F263" s="247"/>
      <c r="G263" s="247"/>
      <c r="H263" s="247"/>
      <c r="I263" s="247"/>
    </row>
    <row r="264" spans="1:9" ht="18">
      <c r="A264" s="247"/>
      <c r="B264" s="247"/>
      <c r="C264" s="247"/>
      <c r="D264" s="248"/>
      <c r="E264" s="247"/>
      <c r="F264" s="247"/>
      <c r="G264" s="247"/>
      <c r="H264" s="247"/>
      <c r="I264" s="247"/>
    </row>
    <row r="265" spans="1:9" ht="18">
      <c r="A265" s="247"/>
      <c r="B265" s="247"/>
      <c r="C265" s="247"/>
      <c r="D265" s="248"/>
      <c r="E265" s="247"/>
      <c r="F265" s="247"/>
      <c r="G265" s="247"/>
      <c r="H265" s="247"/>
      <c r="I265" s="247"/>
    </row>
    <row r="266" spans="1:9" ht="18">
      <c r="A266" s="247"/>
      <c r="B266" s="247"/>
      <c r="C266" s="247"/>
      <c r="D266" s="248"/>
      <c r="E266" s="247"/>
      <c r="F266" s="247"/>
      <c r="G266" s="247"/>
      <c r="H266" s="247"/>
      <c r="I266" s="247"/>
    </row>
    <row r="267" spans="1:9" ht="18">
      <c r="A267" s="247"/>
      <c r="B267" s="247"/>
      <c r="C267" s="247"/>
      <c r="D267" s="248"/>
      <c r="E267" s="247"/>
      <c r="F267" s="247"/>
      <c r="G267" s="247"/>
      <c r="H267" s="247"/>
      <c r="I267" s="247"/>
    </row>
    <row r="268" spans="1:9" ht="18">
      <c r="A268" s="247"/>
      <c r="B268" s="247"/>
      <c r="C268" s="247"/>
      <c r="D268" s="248"/>
      <c r="E268" s="247"/>
      <c r="F268" s="247"/>
      <c r="G268" s="247"/>
      <c r="H268" s="247"/>
      <c r="I268" s="247"/>
    </row>
    <row r="269" spans="1:9" ht="18">
      <c r="A269" s="247"/>
      <c r="B269" s="247"/>
      <c r="C269" s="247"/>
      <c r="D269" s="248"/>
      <c r="E269" s="247"/>
      <c r="F269" s="247"/>
      <c r="G269" s="247"/>
      <c r="H269" s="247"/>
      <c r="I269" s="247"/>
    </row>
    <row r="270" spans="1:9" ht="18">
      <c r="A270" s="247"/>
      <c r="B270" s="247"/>
      <c r="C270" s="247"/>
      <c r="D270" s="248"/>
      <c r="E270" s="247"/>
      <c r="F270" s="247"/>
      <c r="G270" s="247"/>
      <c r="H270" s="247"/>
      <c r="I270" s="247"/>
    </row>
    <row r="271" spans="1:9" ht="18">
      <c r="A271" s="247"/>
      <c r="B271" s="247"/>
      <c r="C271" s="247"/>
      <c r="D271" s="248"/>
      <c r="E271" s="247"/>
      <c r="F271" s="247"/>
      <c r="G271" s="247"/>
      <c r="H271" s="247"/>
      <c r="I271" s="247"/>
    </row>
    <row r="272" spans="1:9" ht="18">
      <c r="A272" s="247"/>
      <c r="B272" s="247"/>
      <c r="C272" s="247"/>
      <c r="D272" s="248"/>
      <c r="E272" s="247"/>
      <c r="F272" s="247"/>
      <c r="G272" s="247"/>
      <c r="H272" s="247"/>
      <c r="I272" s="247"/>
    </row>
    <row r="273" spans="1:9" ht="18">
      <c r="A273" s="247"/>
      <c r="B273" s="247"/>
      <c r="C273" s="247"/>
      <c r="D273" s="248"/>
      <c r="E273" s="247"/>
      <c r="F273" s="247"/>
      <c r="G273" s="247"/>
      <c r="H273" s="247"/>
      <c r="I273" s="247"/>
    </row>
    <row r="274" spans="1:9" ht="18">
      <c r="A274" s="247"/>
      <c r="B274" s="247"/>
      <c r="C274" s="247"/>
      <c r="D274" s="248"/>
      <c r="E274" s="247"/>
      <c r="F274" s="247"/>
      <c r="G274" s="247"/>
      <c r="H274" s="247"/>
      <c r="I274" s="247"/>
    </row>
    <row r="275" spans="1:9" ht="18">
      <c r="A275" s="247"/>
      <c r="B275" s="247"/>
      <c r="C275" s="247"/>
      <c r="D275" s="248"/>
      <c r="E275" s="247"/>
      <c r="F275" s="247"/>
      <c r="G275" s="247"/>
      <c r="H275" s="247"/>
      <c r="I275" s="247"/>
    </row>
    <row r="276" spans="1:9" ht="18">
      <c r="A276" s="247"/>
      <c r="B276" s="247"/>
      <c r="C276" s="247"/>
      <c r="D276" s="248"/>
      <c r="E276" s="247"/>
      <c r="F276" s="247"/>
      <c r="G276" s="247"/>
      <c r="H276" s="247"/>
      <c r="I276" s="247"/>
    </row>
    <row r="277" spans="1:9" ht="18">
      <c r="A277" s="247"/>
      <c r="B277" s="247"/>
      <c r="C277" s="247"/>
      <c r="D277" s="248"/>
      <c r="E277" s="247"/>
      <c r="F277" s="247"/>
      <c r="G277" s="247"/>
      <c r="H277" s="247"/>
      <c r="I277" s="247"/>
    </row>
    <row r="278" spans="1:9" ht="18">
      <c r="A278" s="247"/>
      <c r="B278" s="247"/>
      <c r="C278" s="247"/>
      <c r="D278" s="248"/>
      <c r="E278" s="247"/>
      <c r="F278" s="247"/>
      <c r="G278" s="247"/>
      <c r="H278" s="247"/>
      <c r="I278" s="247"/>
    </row>
    <row r="279" spans="1:9" ht="18">
      <c r="A279" s="247"/>
      <c r="B279" s="247"/>
      <c r="C279" s="247"/>
      <c r="D279" s="248"/>
      <c r="E279" s="247"/>
      <c r="F279" s="247"/>
      <c r="G279" s="247"/>
      <c r="H279" s="247"/>
      <c r="I279" s="247"/>
    </row>
    <row r="280" spans="1:9" ht="18">
      <c r="A280" s="247"/>
      <c r="B280" s="247"/>
      <c r="C280" s="247"/>
      <c r="D280" s="248"/>
      <c r="E280" s="247"/>
      <c r="F280" s="247"/>
      <c r="G280" s="247"/>
      <c r="H280" s="247"/>
      <c r="I280" s="247"/>
    </row>
    <row r="281" spans="1:9" ht="18">
      <c r="A281" s="247"/>
      <c r="B281" s="247"/>
      <c r="C281" s="247"/>
      <c r="D281" s="248"/>
      <c r="E281" s="247"/>
      <c r="F281" s="247"/>
      <c r="G281" s="247"/>
      <c r="H281" s="247"/>
      <c r="I281" s="247"/>
    </row>
    <row r="282" spans="1:9" ht="18">
      <c r="A282" s="247"/>
      <c r="B282" s="247"/>
      <c r="C282" s="247"/>
      <c r="D282" s="248"/>
      <c r="E282" s="247"/>
      <c r="F282" s="247"/>
      <c r="G282" s="247"/>
      <c r="H282" s="247"/>
      <c r="I282" s="247"/>
    </row>
    <row r="283" spans="1:9" ht="18">
      <c r="A283" s="247"/>
      <c r="B283" s="247"/>
      <c r="C283" s="247"/>
      <c r="D283" s="248"/>
      <c r="E283" s="247"/>
      <c r="F283" s="247"/>
      <c r="G283" s="247"/>
      <c r="H283" s="247"/>
      <c r="I283" s="247"/>
    </row>
    <row r="284" spans="1:9" ht="18">
      <c r="A284" s="247"/>
      <c r="B284" s="247"/>
      <c r="C284" s="247"/>
      <c r="D284" s="248"/>
      <c r="E284" s="247"/>
      <c r="F284" s="247"/>
      <c r="G284" s="247"/>
      <c r="H284" s="247"/>
      <c r="I284" s="247"/>
    </row>
    <row r="285" spans="1:9" ht="18">
      <c r="A285" s="247"/>
      <c r="B285" s="247"/>
      <c r="C285" s="247"/>
      <c r="D285" s="248"/>
      <c r="E285" s="247"/>
      <c r="F285" s="247"/>
      <c r="G285" s="247"/>
      <c r="H285" s="247"/>
      <c r="I285" s="247"/>
    </row>
    <row r="286" spans="1:9" ht="18">
      <c r="A286" s="247"/>
      <c r="B286" s="247"/>
      <c r="C286" s="247"/>
      <c r="D286" s="248"/>
      <c r="E286" s="247"/>
      <c r="F286" s="247"/>
      <c r="G286" s="247"/>
      <c r="H286" s="247"/>
      <c r="I286" s="247"/>
    </row>
    <row r="287" spans="1:9" ht="18">
      <c r="A287" s="247"/>
      <c r="B287" s="247"/>
      <c r="C287" s="247"/>
      <c r="D287" s="248"/>
      <c r="E287" s="247"/>
      <c r="F287" s="247"/>
      <c r="G287" s="247"/>
      <c r="H287" s="247"/>
      <c r="I287" s="247"/>
    </row>
    <row r="288" spans="1:9" ht="18">
      <c r="A288" s="247"/>
      <c r="B288" s="247"/>
      <c r="C288" s="247"/>
      <c r="D288" s="248"/>
      <c r="E288" s="247"/>
      <c r="F288" s="247"/>
      <c r="G288" s="247"/>
      <c r="H288" s="247"/>
      <c r="I288" s="247"/>
    </row>
    <row r="289" spans="1:9" ht="18">
      <c r="A289" s="247"/>
      <c r="B289" s="247"/>
      <c r="C289" s="247"/>
      <c r="D289" s="248"/>
      <c r="E289" s="247"/>
      <c r="F289" s="247"/>
      <c r="G289" s="247"/>
      <c r="H289" s="247"/>
      <c r="I289" s="247"/>
    </row>
    <row r="290" spans="1:9" ht="18">
      <c r="A290" s="247"/>
      <c r="B290" s="247"/>
      <c r="C290" s="247"/>
      <c r="D290" s="248"/>
      <c r="E290" s="247"/>
      <c r="F290" s="247"/>
      <c r="G290" s="247"/>
      <c r="H290" s="247"/>
      <c r="I290" s="247"/>
    </row>
    <row r="291" spans="1:9" ht="18">
      <c r="A291" s="247"/>
      <c r="B291" s="247"/>
      <c r="C291" s="247"/>
      <c r="D291" s="248"/>
      <c r="E291" s="247"/>
      <c r="F291" s="247"/>
      <c r="G291" s="247"/>
      <c r="H291" s="247"/>
      <c r="I291" s="247"/>
    </row>
    <row r="292" spans="1:9" ht="18">
      <c r="A292" s="247"/>
      <c r="B292" s="247"/>
      <c r="C292" s="247"/>
      <c r="D292" s="248"/>
      <c r="E292" s="247"/>
      <c r="F292" s="247"/>
      <c r="G292" s="247"/>
      <c r="H292" s="247"/>
      <c r="I292" s="247"/>
    </row>
    <row r="293" spans="1:9" ht="18">
      <c r="A293" s="247"/>
      <c r="B293" s="247"/>
      <c r="C293" s="247"/>
      <c r="D293" s="248"/>
      <c r="E293" s="247"/>
      <c r="F293" s="247"/>
      <c r="G293" s="247"/>
      <c r="H293" s="247"/>
      <c r="I293" s="247"/>
    </row>
    <row r="294" spans="1:9" ht="18">
      <c r="A294" s="247"/>
      <c r="B294" s="247"/>
      <c r="C294" s="247"/>
      <c r="D294" s="248"/>
      <c r="E294" s="247"/>
      <c r="F294" s="247"/>
      <c r="G294" s="247"/>
      <c r="H294" s="247"/>
      <c r="I294" s="247"/>
    </row>
    <row r="295" spans="1:9" ht="18">
      <c r="A295" s="247"/>
      <c r="B295" s="247"/>
      <c r="C295" s="247"/>
      <c r="D295" s="248"/>
      <c r="E295" s="247"/>
      <c r="F295" s="247"/>
      <c r="G295" s="247"/>
      <c r="H295" s="247"/>
      <c r="I295" s="247"/>
    </row>
    <row r="296" spans="1:9" ht="18">
      <c r="A296" s="247"/>
      <c r="B296" s="247"/>
      <c r="C296" s="247"/>
      <c r="D296" s="248"/>
      <c r="E296" s="247"/>
      <c r="F296" s="247"/>
      <c r="G296" s="247"/>
      <c r="H296" s="247"/>
      <c r="I296" s="247"/>
    </row>
    <row r="297" spans="1:9" ht="18">
      <c r="A297" s="247"/>
      <c r="B297" s="247"/>
      <c r="C297" s="247"/>
      <c r="D297" s="248"/>
      <c r="E297" s="247"/>
      <c r="F297" s="247"/>
      <c r="G297" s="247"/>
      <c r="H297" s="247"/>
      <c r="I297" s="247"/>
    </row>
    <row r="298" spans="1:9" ht="18">
      <c r="A298" s="247"/>
      <c r="B298" s="247"/>
      <c r="C298" s="247"/>
      <c r="D298" s="248"/>
      <c r="E298" s="247"/>
      <c r="F298" s="247"/>
      <c r="G298" s="247"/>
      <c r="H298" s="247"/>
      <c r="I298" s="247"/>
    </row>
    <row r="299" spans="1:9" ht="18">
      <c r="A299" s="247"/>
      <c r="B299" s="247"/>
      <c r="C299" s="247"/>
      <c r="D299" s="248"/>
      <c r="E299" s="247"/>
      <c r="F299" s="247"/>
      <c r="G299" s="247"/>
      <c r="H299" s="247"/>
      <c r="I299" s="247"/>
    </row>
    <row r="300" spans="1:9" ht="18">
      <c r="A300" s="247"/>
      <c r="B300" s="247"/>
      <c r="C300" s="247"/>
      <c r="D300" s="248"/>
      <c r="E300" s="247"/>
      <c r="F300" s="247"/>
      <c r="G300" s="247"/>
      <c r="H300" s="247"/>
      <c r="I300" s="247"/>
    </row>
    <row r="301" spans="1:9" ht="18">
      <c r="A301" s="247"/>
      <c r="B301" s="247"/>
      <c r="C301" s="247"/>
      <c r="D301" s="248"/>
      <c r="E301" s="247"/>
      <c r="F301" s="247"/>
      <c r="G301" s="247"/>
      <c r="H301" s="247"/>
      <c r="I301" s="247"/>
    </row>
    <row r="302" spans="1:9" ht="18">
      <c r="A302" s="247"/>
      <c r="B302" s="247"/>
      <c r="C302" s="247"/>
      <c r="D302" s="248"/>
      <c r="E302" s="247"/>
      <c r="F302" s="247"/>
      <c r="G302" s="247"/>
      <c r="H302" s="247"/>
      <c r="I302" s="247"/>
    </row>
    <row r="303" spans="1:9" ht="18">
      <c r="A303" s="247"/>
      <c r="B303" s="247"/>
      <c r="C303" s="247"/>
      <c r="D303" s="248"/>
      <c r="E303" s="247"/>
      <c r="F303" s="247"/>
      <c r="G303" s="247"/>
      <c r="H303" s="247"/>
      <c r="I303" s="247"/>
    </row>
    <row r="304" spans="1:9" ht="18">
      <c r="A304" s="247"/>
      <c r="B304" s="247"/>
      <c r="C304" s="247"/>
      <c r="D304" s="248"/>
      <c r="E304" s="247"/>
      <c r="F304" s="247"/>
      <c r="G304" s="247"/>
      <c r="H304" s="247"/>
      <c r="I304" s="247"/>
    </row>
    <row r="305" spans="1:9" ht="18">
      <c r="A305" s="247"/>
      <c r="B305" s="247"/>
      <c r="C305" s="247"/>
      <c r="D305" s="248"/>
      <c r="E305" s="247"/>
      <c r="F305" s="247"/>
      <c r="G305" s="247"/>
      <c r="H305" s="247"/>
      <c r="I305" s="247"/>
    </row>
    <row r="306" spans="1:9" ht="18">
      <c r="A306" s="247"/>
      <c r="B306" s="247"/>
      <c r="C306" s="247"/>
      <c r="D306" s="248"/>
      <c r="E306" s="247"/>
      <c r="F306" s="247"/>
      <c r="G306" s="247"/>
      <c r="H306" s="247"/>
      <c r="I306" s="247"/>
    </row>
    <row r="307" spans="1:9" ht="18">
      <c r="A307" s="247"/>
      <c r="B307" s="247"/>
      <c r="C307" s="247"/>
      <c r="D307" s="248"/>
      <c r="E307" s="247"/>
      <c r="F307" s="247"/>
      <c r="G307" s="247"/>
      <c r="H307" s="247"/>
      <c r="I307" s="247"/>
    </row>
    <row r="308" spans="1:9" ht="18">
      <c r="A308" s="247"/>
      <c r="B308" s="247"/>
      <c r="C308" s="247"/>
      <c r="D308" s="248"/>
      <c r="E308" s="247"/>
      <c r="F308" s="247"/>
      <c r="G308" s="247"/>
      <c r="H308" s="247"/>
      <c r="I308" s="247"/>
    </row>
    <row r="309" spans="1:9" ht="18">
      <c r="A309" s="247"/>
      <c r="B309" s="247"/>
      <c r="C309" s="247"/>
      <c r="D309" s="248"/>
      <c r="E309" s="247"/>
      <c r="F309" s="247"/>
      <c r="G309" s="247"/>
      <c r="H309" s="247"/>
      <c r="I309" s="247"/>
    </row>
    <row r="310" spans="1:9" ht="18">
      <c r="A310" s="247"/>
      <c r="B310" s="247"/>
      <c r="C310" s="247"/>
      <c r="D310" s="248"/>
      <c r="E310" s="247"/>
      <c r="F310" s="247"/>
      <c r="G310" s="247"/>
      <c r="H310" s="247"/>
      <c r="I310" s="247"/>
    </row>
    <row r="311" spans="1:9" ht="18">
      <c r="A311" s="247"/>
      <c r="B311" s="247"/>
      <c r="C311" s="247"/>
      <c r="D311" s="248"/>
      <c r="E311" s="247"/>
      <c r="F311" s="247"/>
      <c r="G311" s="247"/>
      <c r="H311" s="247"/>
      <c r="I311" s="247"/>
    </row>
    <row r="312" spans="1:9" ht="18">
      <c r="A312" s="247"/>
      <c r="B312" s="247"/>
      <c r="C312" s="247"/>
      <c r="D312" s="248"/>
      <c r="E312" s="247"/>
      <c r="F312" s="247"/>
      <c r="G312" s="247"/>
      <c r="H312" s="247"/>
      <c r="I312" s="247"/>
    </row>
    <row r="313" spans="1:9" ht="18">
      <c r="A313" s="247"/>
      <c r="B313" s="247"/>
      <c r="C313" s="247"/>
      <c r="D313" s="248"/>
      <c r="E313" s="247"/>
      <c r="F313" s="247"/>
      <c r="G313" s="247"/>
      <c r="H313" s="247"/>
      <c r="I313" s="247"/>
    </row>
    <row r="314" spans="1:9" ht="18">
      <c r="A314" s="247"/>
      <c r="B314" s="247"/>
      <c r="C314" s="247"/>
      <c r="D314" s="248"/>
      <c r="E314" s="247"/>
      <c r="F314" s="247"/>
      <c r="G314" s="247"/>
      <c r="H314" s="247"/>
      <c r="I314" s="247"/>
    </row>
    <row r="315" spans="1:9" ht="18">
      <c r="A315" s="247"/>
      <c r="B315" s="247"/>
      <c r="C315" s="247"/>
      <c r="D315" s="248"/>
      <c r="E315" s="247"/>
      <c r="F315" s="247"/>
      <c r="G315" s="247"/>
      <c r="H315" s="247"/>
      <c r="I315" s="247"/>
    </row>
    <row r="316" spans="1:9" ht="18">
      <c r="A316" s="247"/>
      <c r="B316" s="247"/>
      <c r="C316" s="247"/>
      <c r="D316" s="248"/>
      <c r="E316" s="247"/>
      <c r="F316" s="247"/>
      <c r="G316" s="247"/>
      <c r="H316" s="247"/>
      <c r="I316" s="247"/>
    </row>
    <row r="317" spans="1:9" ht="18">
      <c r="A317" s="247"/>
      <c r="B317" s="247"/>
      <c r="C317" s="247"/>
      <c r="D317" s="248"/>
      <c r="E317" s="247"/>
      <c r="F317" s="247"/>
      <c r="G317" s="247"/>
      <c r="H317" s="247"/>
      <c r="I317" s="247"/>
    </row>
    <row r="318" spans="1:9" ht="18">
      <c r="A318" s="247"/>
      <c r="B318" s="247"/>
      <c r="C318" s="247"/>
      <c r="D318" s="248"/>
      <c r="E318" s="247"/>
      <c r="F318" s="247"/>
      <c r="G318" s="247"/>
      <c r="H318" s="247"/>
      <c r="I318" s="247"/>
    </row>
    <row r="319" spans="1:9" ht="18">
      <c r="A319" s="247"/>
      <c r="B319" s="247"/>
      <c r="C319" s="247"/>
      <c r="D319" s="248"/>
      <c r="E319" s="247"/>
      <c r="F319" s="247"/>
      <c r="G319" s="247"/>
      <c r="H319" s="247"/>
      <c r="I319" s="247"/>
    </row>
    <row r="320" spans="1:9" ht="18">
      <c r="A320" s="247"/>
      <c r="B320" s="247"/>
      <c r="C320" s="247"/>
      <c r="D320" s="248"/>
      <c r="E320" s="247"/>
      <c r="F320" s="247"/>
      <c r="G320" s="247"/>
      <c r="H320" s="247"/>
      <c r="I320" s="247"/>
    </row>
    <row r="321" spans="1:9" ht="18">
      <c r="A321" s="247"/>
      <c r="B321" s="247"/>
      <c r="C321" s="247"/>
      <c r="D321" s="248"/>
      <c r="E321" s="247"/>
      <c r="F321" s="247"/>
      <c r="G321" s="247"/>
      <c r="H321" s="247"/>
      <c r="I321" s="247"/>
    </row>
    <row r="322" spans="1:9" ht="18">
      <c r="A322" s="247"/>
      <c r="B322" s="247"/>
      <c r="C322" s="247"/>
      <c r="D322" s="248"/>
      <c r="E322" s="247"/>
      <c r="F322" s="247"/>
      <c r="G322" s="247"/>
      <c r="H322" s="247"/>
      <c r="I322" s="247"/>
    </row>
    <row r="323" spans="1:9" ht="18">
      <c r="A323" s="247"/>
      <c r="B323" s="247"/>
      <c r="C323" s="247"/>
      <c r="D323" s="248"/>
      <c r="E323" s="247"/>
      <c r="F323" s="247"/>
      <c r="G323" s="247"/>
      <c r="H323" s="247"/>
      <c r="I323" s="247"/>
    </row>
    <row r="324" spans="1:9" ht="18">
      <c r="A324" s="247"/>
      <c r="B324" s="247"/>
      <c r="C324" s="247"/>
      <c r="D324" s="248"/>
      <c r="E324" s="247"/>
      <c r="F324" s="247"/>
      <c r="G324" s="247"/>
      <c r="H324" s="247"/>
      <c r="I324" s="247"/>
    </row>
    <row r="325" spans="1:9" ht="18">
      <c r="A325" s="247"/>
      <c r="B325" s="247"/>
      <c r="C325" s="247"/>
      <c r="D325" s="248"/>
      <c r="E325" s="247"/>
      <c r="F325" s="247"/>
      <c r="G325" s="247"/>
      <c r="H325" s="247"/>
      <c r="I325" s="247"/>
    </row>
    <row r="326" spans="1:9" ht="18">
      <c r="A326" s="247"/>
      <c r="B326" s="247"/>
      <c r="C326" s="247"/>
      <c r="D326" s="248"/>
      <c r="E326" s="247"/>
      <c r="F326" s="247"/>
      <c r="G326" s="247"/>
      <c r="H326" s="247"/>
      <c r="I326" s="247"/>
    </row>
    <row r="327" spans="1:9" ht="18">
      <c r="A327" s="247"/>
      <c r="B327" s="247"/>
      <c r="C327" s="247"/>
      <c r="D327" s="248"/>
      <c r="E327" s="247"/>
      <c r="F327" s="247"/>
      <c r="G327" s="247"/>
      <c r="H327" s="247"/>
      <c r="I327" s="247"/>
    </row>
    <row r="328" spans="1:9" ht="18">
      <c r="A328" s="247"/>
      <c r="B328" s="247"/>
      <c r="C328" s="247"/>
      <c r="D328" s="248"/>
      <c r="E328" s="247"/>
      <c r="F328" s="247"/>
      <c r="G328" s="247"/>
      <c r="H328" s="247"/>
      <c r="I328" s="247"/>
    </row>
    <row r="329" spans="1:9" ht="18">
      <c r="A329" s="247"/>
      <c r="B329" s="247"/>
      <c r="C329" s="247"/>
      <c r="D329" s="248"/>
      <c r="E329" s="247"/>
      <c r="F329" s="247"/>
      <c r="G329" s="247"/>
      <c r="H329" s="247"/>
      <c r="I329" s="247"/>
    </row>
    <row r="330" spans="1:9" ht="18">
      <c r="A330" s="247"/>
      <c r="B330" s="247"/>
      <c r="C330" s="247"/>
      <c r="D330" s="248"/>
      <c r="E330" s="247"/>
      <c r="F330" s="247"/>
      <c r="G330" s="247"/>
      <c r="H330" s="247"/>
      <c r="I330" s="247"/>
    </row>
    <row r="331" spans="1:9" ht="18">
      <c r="A331" s="247"/>
      <c r="B331" s="247"/>
      <c r="C331" s="247"/>
      <c r="D331" s="248"/>
      <c r="E331" s="247"/>
      <c r="F331" s="247"/>
      <c r="G331" s="247"/>
      <c r="H331" s="247"/>
      <c r="I331" s="247"/>
    </row>
    <row r="332" spans="1:9" ht="18">
      <c r="A332" s="247"/>
      <c r="B332" s="247"/>
      <c r="C332" s="247"/>
      <c r="D332" s="248"/>
      <c r="E332" s="247"/>
      <c r="F332" s="247"/>
      <c r="G332" s="247"/>
      <c r="H332" s="247"/>
      <c r="I332" s="247"/>
    </row>
    <row r="333" spans="1:9" ht="18">
      <c r="A333" s="247"/>
      <c r="B333" s="247"/>
      <c r="C333" s="247"/>
      <c r="D333" s="248"/>
      <c r="E333" s="247"/>
      <c r="F333" s="247"/>
      <c r="G333" s="247"/>
      <c r="H333" s="247"/>
      <c r="I333" s="247"/>
    </row>
    <row r="334" spans="1:9" ht="18">
      <c r="A334" s="247"/>
      <c r="B334" s="247"/>
      <c r="C334" s="247"/>
      <c r="D334" s="248"/>
      <c r="E334" s="247"/>
      <c r="F334" s="247"/>
      <c r="G334" s="247"/>
      <c r="H334" s="247"/>
      <c r="I334" s="247"/>
    </row>
    <row r="335" spans="1:9" ht="18">
      <c r="A335" s="247"/>
      <c r="B335" s="247"/>
      <c r="C335" s="247"/>
      <c r="D335" s="248"/>
      <c r="E335" s="247"/>
      <c r="F335" s="247"/>
      <c r="G335" s="247"/>
      <c r="H335" s="247"/>
      <c r="I335" s="247"/>
    </row>
    <row r="336" spans="1:9" ht="18">
      <c r="A336" s="247"/>
      <c r="B336" s="247"/>
      <c r="C336" s="247"/>
      <c r="D336" s="248"/>
      <c r="E336" s="247"/>
      <c r="F336" s="247"/>
      <c r="G336" s="247"/>
      <c r="H336" s="247"/>
      <c r="I336" s="247"/>
    </row>
    <row r="337" spans="1:9" ht="18">
      <c r="A337" s="247"/>
      <c r="B337" s="247"/>
      <c r="C337" s="247"/>
      <c r="D337" s="248"/>
      <c r="E337" s="247"/>
      <c r="F337" s="247"/>
      <c r="G337" s="247"/>
      <c r="H337" s="247"/>
      <c r="I337" s="247"/>
    </row>
    <row r="338" spans="1:9" ht="18">
      <c r="A338" s="247"/>
      <c r="B338" s="247"/>
      <c r="C338" s="247"/>
      <c r="D338" s="248"/>
      <c r="E338" s="247"/>
      <c r="F338" s="247"/>
      <c r="G338" s="247"/>
      <c r="H338" s="247"/>
      <c r="I338" s="247"/>
    </row>
    <row r="339" spans="1:9" ht="18">
      <c r="A339" s="247"/>
      <c r="B339" s="247"/>
      <c r="C339" s="247"/>
      <c r="D339" s="248"/>
      <c r="E339" s="247"/>
      <c r="F339" s="247"/>
      <c r="G339" s="247"/>
      <c r="H339" s="247"/>
      <c r="I339" s="247"/>
    </row>
    <row r="340" spans="1:9" ht="18">
      <c r="A340" s="247"/>
      <c r="B340" s="247"/>
      <c r="C340" s="247"/>
      <c r="D340" s="248"/>
      <c r="E340" s="247"/>
      <c r="F340" s="247"/>
      <c r="G340" s="247"/>
      <c r="H340" s="247"/>
      <c r="I340" s="247"/>
    </row>
    <row r="341" spans="1:9" ht="18">
      <c r="A341" s="247"/>
      <c r="B341" s="247"/>
      <c r="C341" s="247"/>
      <c r="D341" s="248"/>
      <c r="E341" s="247"/>
      <c r="F341" s="247"/>
      <c r="G341" s="247"/>
      <c r="H341" s="247"/>
      <c r="I341" s="247"/>
    </row>
    <row r="342" spans="1:9" ht="18">
      <c r="A342" s="247"/>
      <c r="B342" s="247"/>
      <c r="C342" s="247"/>
      <c r="D342" s="248"/>
      <c r="E342" s="247"/>
      <c r="F342" s="247"/>
      <c r="G342" s="247"/>
      <c r="H342" s="247"/>
      <c r="I342" s="247"/>
    </row>
    <row r="343" spans="1:9" ht="18">
      <c r="A343" s="247"/>
      <c r="B343" s="247"/>
      <c r="C343" s="247"/>
      <c r="D343" s="248"/>
      <c r="E343" s="247"/>
      <c r="F343" s="247"/>
      <c r="G343" s="247"/>
      <c r="H343" s="247"/>
      <c r="I343" s="247"/>
    </row>
    <row r="344" spans="1:9" ht="18">
      <c r="A344" s="247"/>
      <c r="B344" s="247"/>
      <c r="C344" s="247"/>
      <c r="D344" s="248"/>
      <c r="E344" s="247"/>
      <c r="F344" s="247"/>
      <c r="G344" s="247"/>
      <c r="H344" s="247"/>
      <c r="I344" s="247"/>
    </row>
    <row r="345" spans="1:9" ht="18">
      <c r="A345" s="247"/>
      <c r="B345" s="247"/>
      <c r="C345" s="247"/>
      <c r="D345" s="248"/>
      <c r="E345" s="247"/>
      <c r="F345" s="247"/>
      <c r="G345" s="247"/>
      <c r="H345" s="247"/>
      <c r="I345" s="247"/>
    </row>
    <row r="346" spans="1:9" ht="18">
      <c r="A346" s="247"/>
      <c r="B346" s="247"/>
      <c r="C346" s="247"/>
      <c r="D346" s="248"/>
      <c r="E346" s="247"/>
      <c r="F346" s="247"/>
      <c r="G346" s="247"/>
      <c r="H346" s="247"/>
      <c r="I346" s="247"/>
    </row>
    <row r="347" spans="1:9" ht="18">
      <c r="A347" s="247"/>
      <c r="B347" s="247"/>
      <c r="C347" s="247"/>
      <c r="D347" s="248"/>
      <c r="E347" s="247"/>
      <c r="F347" s="247"/>
      <c r="G347" s="247"/>
      <c r="H347" s="247"/>
      <c r="I347" s="247"/>
    </row>
    <row r="348" spans="1:9" ht="18">
      <c r="A348" s="247"/>
      <c r="B348" s="247"/>
      <c r="C348" s="247"/>
      <c r="D348" s="248"/>
      <c r="E348" s="247"/>
      <c r="F348" s="247"/>
      <c r="G348" s="247"/>
      <c r="H348" s="247"/>
      <c r="I348" s="247"/>
    </row>
    <row r="349" spans="1:9" ht="18">
      <c r="A349" s="247"/>
      <c r="B349" s="247"/>
      <c r="C349" s="247"/>
      <c r="D349" s="248"/>
      <c r="E349" s="247"/>
      <c r="F349" s="247"/>
      <c r="G349" s="247"/>
      <c r="H349" s="247"/>
      <c r="I349" s="247"/>
    </row>
    <row r="350" spans="1:9" ht="18">
      <c r="A350" s="247"/>
      <c r="B350" s="247"/>
      <c r="C350" s="247"/>
      <c r="D350" s="248"/>
      <c r="E350" s="247"/>
      <c r="F350" s="247"/>
      <c r="G350" s="247"/>
      <c r="H350" s="247"/>
      <c r="I350" s="247"/>
    </row>
    <row r="351" spans="1:9" ht="18">
      <c r="A351" s="247"/>
      <c r="B351" s="247"/>
      <c r="C351" s="247"/>
      <c r="D351" s="248"/>
      <c r="E351" s="247"/>
      <c r="F351" s="247"/>
      <c r="G351" s="247"/>
      <c r="H351" s="247"/>
      <c r="I351" s="247"/>
    </row>
    <row r="352" spans="1:9" ht="18">
      <c r="A352" s="247"/>
      <c r="B352" s="247"/>
      <c r="C352" s="247"/>
      <c r="D352" s="248"/>
      <c r="E352" s="247"/>
      <c r="F352" s="247"/>
      <c r="G352" s="247"/>
      <c r="H352" s="247"/>
      <c r="I352" s="247"/>
    </row>
    <row r="353" spans="1:9" ht="18">
      <c r="A353" s="247"/>
      <c r="B353" s="247"/>
      <c r="C353" s="247"/>
      <c r="D353" s="248"/>
      <c r="E353" s="247"/>
      <c r="F353" s="247"/>
      <c r="G353" s="247"/>
      <c r="H353" s="247"/>
      <c r="I353" s="247"/>
    </row>
    <row r="354" spans="1:9" ht="18">
      <c r="A354" s="247"/>
      <c r="B354" s="247"/>
      <c r="C354" s="247"/>
      <c r="D354" s="248"/>
      <c r="E354" s="247"/>
      <c r="F354" s="247"/>
      <c r="G354" s="247"/>
      <c r="H354" s="247"/>
      <c r="I354" s="247"/>
    </row>
    <row r="355" spans="1:9" ht="18">
      <c r="A355" s="247"/>
      <c r="B355" s="247"/>
      <c r="C355" s="247"/>
      <c r="D355" s="248"/>
      <c r="E355" s="247"/>
      <c r="F355" s="247"/>
      <c r="G355" s="247"/>
      <c r="H355" s="247"/>
      <c r="I355" s="247"/>
    </row>
    <row r="356" spans="1:9" ht="18">
      <c r="A356" s="247"/>
      <c r="B356" s="247"/>
      <c r="C356" s="247"/>
      <c r="D356" s="248"/>
      <c r="E356" s="247"/>
      <c r="F356" s="247"/>
      <c r="G356" s="247"/>
      <c r="H356" s="247"/>
      <c r="I356" s="247"/>
    </row>
    <row r="357" spans="1:9" ht="18">
      <c r="A357" s="247"/>
      <c r="B357" s="247"/>
      <c r="C357" s="247"/>
      <c r="D357" s="248"/>
      <c r="E357" s="247"/>
      <c r="F357" s="247"/>
      <c r="G357" s="247"/>
      <c r="H357" s="247"/>
      <c r="I357" s="247"/>
    </row>
    <row r="358" spans="1:9" ht="18">
      <c r="A358" s="247"/>
      <c r="B358" s="247"/>
      <c r="C358" s="247"/>
      <c r="D358" s="248"/>
      <c r="E358" s="247"/>
      <c r="F358" s="247"/>
      <c r="G358" s="247"/>
      <c r="H358" s="247"/>
      <c r="I358" s="247"/>
    </row>
    <row r="359" spans="1:9" ht="18">
      <c r="A359" s="247"/>
      <c r="B359" s="247"/>
      <c r="C359" s="247"/>
      <c r="D359" s="248"/>
      <c r="E359" s="247"/>
      <c r="F359" s="247"/>
      <c r="G359" s="247"/>
      <c r="H359" s="247"/>
      <c r="I359" s="247"/>
    </row>
    <row r="360" spans="1:9" ht="18">
      <c r="A360" s="247"/>
      <c r="B360" s="247"/>
      <c r="C360" s="247"/>
      <c r="D360" s="248"/>
      <c r="E360" s="247"/>
      <c r="F360" s="247"/>
      <c r="G360" s="247"/>
      <c r="H360" s="247"/>
      <c r="I360" s="247"/>
    </row>
    <row r="361" spans="1:9" ht="18">
      <c r="A361" s="247"/>
      <c r="B361" s="247"/>
      <c r="C361" s="247"/>
      <c r="D361" s="248"/>
      <c r="E361" s="247"/>
      <c r="F361" s="247"/>
      <c r="G361" s="247"/>
      <c r="H361" s="247"/>
      <c r="I361" s="247"/>
    </row>
    <row r="362" spans="1:9" ht="18">
      <c r="A362" s="247"/>
      <c r="B362" s="247"/>
      <c r="C362" s="247"/>
      <c r="D362" s="248"/>
      <c r="E362" s="247"/>
      <c r="F362" s="247"/>
      <c r="G362" s="247"/>
      <c r="H362" s="247"/>
      <c r="I362" s="247"/>
    </row>
    <row r="363" spans="1:9" ht="18">
      <c r="A363" s="247"/>
      <c r="B363" s="247"/>
      <c r="C363" s="247"/>
      <c r="D363" s="248"/>
      <c r="E363" s="247"/>
      <c r="F363" s="247"/>
      <c r="G363" s="247"/>
      <c r="H363" s="247"/>
      <c r="I363" s="247"/>
    </row>
    <row r="364" spans="1:9" ht="18">
      <c r="A364" s="247"/>
      <c r="B364" s="247"/>
      <c r="C364" s="247"/>
      <c r="D364" s="248"/>
      <c r="E364" s="247"/>
      <c r="F364" s="247"/>
      <c r="G364" s="247"/>
      <c r="H364" s="247"/>
      <c r="I364" s="247"/>
    </row>
    <row r="365" spans="1:9" ht="18">
      <c r="A365" s="247"/>
      <c r="B365" s="247"/>
      <c r="C365" s="247"/>
      <c r="D365" s="248"/>
      <c r="E365" s="247"/>
      <c r="F365" s="247"/>
      <c r="G365" s="247"/>
      <c r="H365" s="247"/>
      <c r="I365" s="247"/>
    </row>
    <row r="366" spans="1:9" ht="18">
      <c r="A366" s="247"/>
      <c r="B366" s="247"/>
      <c r="C366" s="247"/>
      <c r="D366" s="248"/>
      <c r="E366" s="247"/>
      <c r="F366" s="247"/>
      <c r="G366" s="247"/>
      <c r="H366" s="247"/>
      <c r="I366" s="247"/>
    </row>
    <row r="367" spans="1:9" ht="18">
      <c r="A367" s="247"/>
      <c r="B367" s="247"/>
      <c r="C367" s="247"/>
      <c r="D367" s="248"/>
      <c r="E367" s="247"/>
      <c r="F367" s="247"/>
      <c r="G367" s="247"/>
      <c r="H367" s="247"/>
      <c r="I367" s="247"/>
    </row>
    <row r="368" spans="1:9" ht="18">
      <c r="A368" s="247"/>
      <c r="B368" s="247"/>
      <c r="C368" s="247"/>
      <c r="D368" s="248"/>
      <c r="E368" s="247"/>
      <c r="F368" s="247"/>
      <c r="G368" s="247"/>
      <c r="H368" s="247"/>
      <c r="I368" s="247"/>
    </row>
    <row r="369" spans="1:9" ht="18">
      <c r="A369" s="247"/>
      <c r="B369" s="247"/>
      <c r="C369" s="247"/>
      <c r="D369" s="248"/>
      <c r="E369" s="247"/>
      <c r="F369" s="247"/>
      <c r="G369" s="247"/>
      <c r="H369" s="247"/>
      <c r="I369" s="247"/>
    </row>
    <row r="370" spans="1:9" ht="18">
      <c r="A370" s="247"/>
      <c r="B370" s="247"/>
      <c r="C370" s="247"/>
      <c r="D370" s="248"/>
      <c r="E370" s="247"/>
      <c r="F370" s="247"/>
      <c r="G370" s="247"/>
      <c r="H370" s="247"/>
      <c r="I370" s="247"/>
    </row>
    <row r="371" spans="1:9" ht="18">
      <c r="A371" s="247"/>
      <c r="B371" s="247"/>
      <c r="C371" s="247"/>
      <c r="D371" s="248"/>
      <c r="E371" s="247"/>
      <c r="F371" s="247"/>
      <c r="G371" s="247"/>
      <c r="H371" s="247"/>
      <c r="I371" s="247"/>
    </row>
    <row r="372" spans="1:9" ht="18">
      <c r="A372" s="247"/>
      <c r="B372" s="247"/>
      <c r="C372" s="247"/>
      <c r="D372" s="248"/>
      <c r="E372" s="247"/>
      <c r="F372" s="247"/>
      <c r="G372" s="247"/>
      <c r="H372" s="247"/>
      <c r="I372" s="247"/>
    </row>
    <row r="373" spans="1:9" ht="18">
      <c r="A373" s="247"/>
      <c r="B373" s="247"/>
      <c r="C373" s="247"/>
      <c r="D373" s="248"/>
      <c r="E373" s="247"/>
      <c r="F373" s="247"/>
      <c r="G373" s="247"/>
      <c r="H373" s="247"/>
      <c r="I373" s="247"/>
    </row>
    <row r="374" spans="1:9" ht="18">
      <c r="A374" s="247"/>
      <c r="B374" s="247"/>
      <c r="C374" s="247"/>
      <c r="D374" s="248"/>
      <c r="E374" s="247"/>
      <c r="F374" s="247"/>
      <c r="G374" s="247"/>
      <c r="H374" s="247"/>
      <c r="I374" s="247"/>
    </row>
    <row r="375" spans="1:9" ht="18">
      <c r="A375" s="247"/>
      <c r="B375" s="247"/>
      <c r="C375" s="247"/>
      <c r="D375" s="248"/>
      <c r="E375" s="247"/>
      <c r="F375" s="247"/>
      <c r="G375" s="247"/>
      <c r="H375" s="247"/>
      <c r="I375" s="247"/>
    </row>
    <row r="376" spans="1:9" ht="18">
      <c r="A376" s="247"/>
      <c r="B376" s="247"/>
      <c r="C376" s="247"/>
      <c r="D376" s="248"/>
      <c r="E376" s="247"/>
      <c r="F376" s="247"/>
      <c r="G376" s="247"/>
      <c r="H376" s="247"/>
      <c r="I376" s="247"/>
    </row>
    <row r="377" spans="1:9" ht="18">
      <c r="A377" s="247"/>
      <c r="B377" s="247"/>
      <c r="C377" s="247"/>
      <c r="D377" s="248"/>
      <c r="E377" s="247"/>
      <c r="F377" s="247"/>
      <c r="G377" s="247"/>
      <c r="H377" s="247"/>
      <c r="I377" s="247"/>
    </row>
    <row r="378" spans="1:9" ht="18">
      <c r="A378" s="247"/>
      <c r="B378" s="247"/>
      <c r="C378" s="247"/>
      <c r="D378" s="248"/>
      <c r="E378" s="247"/>
      <c r="F378" s="247"/>
      <c r="G378" s="247"/>
      <c r="H378" s="247"/>
      <c r="I378" s="247"/>
    </row>
    <row r="379" spans="1:9" ht="18">
      <c r="A379" s="247"/>
      <c r="B379" s="247"/>
      <c r="C379" s="247"/>
      <c r="D379" s="248"/>
      <c r="E379" s="247"/>
      <c r="F379" s="247"/>
      <c r="G379" s="247"/>
      <c r="H379" s="247"/>
      <c r="I379" s="247"/>
    </row>
    <row r="380" spans="1:9" ht="18">
      <c r="A380" s="247"/>
      <c r="B380" s="247"/>
      <c r="C380" s="247"/>
      <c r="D380" s="248"/>
      <c r="E380" s="247"/>
      <c r="F380" s="247"/>
      <c r="G380" s="247"/>
      <c r="H380" s="247"/>
      <c r="I380" s="247"/>
    </row>
    <row r="381" spans="1:9" ht="18">
      <c r="A381" s="247"/>
      <c r="B381" s="247"/>
      <c r="C381" s="247"/>
      <c r="D381" s="248"/>
      <c r="E381" s="247"/>
      <c r="F381" s="247"/>
      <c r="G381" s="247"/>
      <c r="H381" s="247"/>
      <c r="I381" s="247"/>
    </row>
    <row r="382" spans="1:9" ht="18">
      <c r="A382" s="247"/>
      <c r="B382" s="247"/>
      <c r="C382" s="247"/>
      <c r="D382" s="248"/>
      <c r="E382" s="247"/>
      <c r="F382" s="247"/>
      <c r="G382" s="247"/>
      <c r="H382" s="247"/>
      <c r="I382" s="247"/>
    </row>
    <row r="383" spans="1:9" ht="18">
      <c r="A383" s="247"/>
      <c r="B383" s="247"/>
      <c r="C383" s="247"/>
      <c r="D383" s="248"/>
      <c r="E383" s="247"/>
      <c r="F383" s="247"/>
      <c r="G383" s="247"/>
      <c r="H383" s="247"/>
      <c r="I383" s="247"/>
    </row>
    <row r="384" spans="1:9" ht="18">
      <c r="A384" s="247"/>
      <c r="B384" s="247"/>
      <c r="C384" s="247"/>
      <c r="D384" s="248"/>
      <c r="E384" s="247"/>
      <c r="F384" s="247"/>
      <c r="G384" s="247"/>
      <c r="H384" s="247"/>
      <c r="I384" s="247"/>
    </row>
    <row r="385" spans="1:9" ht="18">
      <c r="A385" s="247"/>
      <c r="B385" s="247"/>
      <c r="C385" s="247"/>
      <c r="D385" s="248"/>
      <c r="E385" s="247"/>
      <c r="F385" s="247"/>
      <c r="G385" s="247"/>
      <c r="H385" s="247"/>
      <c r="I385" s="247"/>
    </row>
    <row r="386" spans="1:9" ht="18">
      <c r="A386" s="247"/>
      <c r="B386" s="247"/>
      <c r="C386" s="247"/>
      <c r="D386" s="248"/>
      <c r="E386" s="247"/>
      <c r="F386" s="247"/>
      <c r="G386" s="247"/>
      <c r="H386" s="247"/>
      <c r="I386" s="247"/>
    </row>
    <row r="387" spans="1:9" ht="18">
      <c r="A387" s="247"/>
      <c r="B387" s="247"/>
      <c r="C387" s="247"/>
      <c r="D387" s="248"/>
      <c r="E387" s="247"/>
      <c r="F387" s="247"/>
      <c r="G387" s="247"/>
      <c r="H387" s="247"/>
      <c r="I387" s="247"/>
    </row>
    <row r="388" spans="1:9" ht="18">
      <c r="A388" s="247"/>
      <c r="B388" s="247"/>
      <c r="C388" s="247"/>
      <c r="D388" s="248"/>
      <c r="E388" s="247"/>
      <c r="F388" s="247"/>
      <c r="G388" s="247"/>
      <c r="H388" s="247"/>
      <c r="I388" s="247"/>
    </row>
    <row r="389" spans="1:9" ht="18">
      <c r="A389" s="247"/>
      <c r="B389" s="247"/>
      <c r="C389" s="247"/>
      <c r="D389" s="248"/>
      <c r="E389" s="247"/>
      <c r="F389" s="247"/>
      <c r="G389" s="247"/>
      <c r="H389" s="247"/>
      <c r="I389" s="247"/>
    </row>
    <row r="390" spans="1:9" ht="18">
      <c r="A390" s="247"/>
      <c r="B390" s="247"/>
      <c r="C390" s="247"/>
      <c r="D390" s="248"/>
      <c r="E390" s="247"/>
      <c r="F390" s="247"/>
      <c r="G390" s="247"/>
      <c r="H390" s="247"/>
      <c r="I390" s="247"/>
    </row>
    <row r="391" spans="1:9" ht="18">
      <c r="A391" s="247"/>
      <c r="B391" s="247"/>
      <c r="C391" s="247"/>
      <c r="D391" s="248"/>
      <c r="E391" s="247"/>
      <c r="F391" s="247"/>
      <c r="G391" s="247"/>
      <c r="H391" s="247"/>
      <c r="I391" s="247"/>
    </row>
    <row r="392" spans="1:9" ht="18">
      <c r="A392" s="247"/>
      <c r="B392" s="247"/>
      <c r="C392" s="247"/>
      <c r="D392" s="248"/>
      <c r="E392" s="247"/>
      <c r="F392" s="247"/>
      <c r="G392" s="247"/>
      <c r="H392" s="247"/>
      <c r="I392" s="247"/>
    </row>
    <row r="393" spans="1:9" ht="18">
      <c r="A393" s="247"/>
      <c r="B393" s="247"/>
      <c r="C393" s="247"/>
      <c r="D393" s="248"/>
      <c r="E393" s="247"/>
      <c r="F393" s="247"/>
      <c r="G393" s="247"/>
      <c r="H393" s="247"/>
      <c r="I393" s="247"/>
    </row>
    <row r="394" spans="1:9" ht="18">
      <c r="A394" s="247"/>
      <c r="B394" s="247"/>
      <c r="C394" s="247"/>
      <c r="D394" s="248"/>
      <c r="E394" s="247"/>
      <c r="F394" s="247"/>
      <c r="G394" s="247"/>
      <c r="H394" s="247"/>
      <c r="I394" s="247"/>
    </row>
    <row r="395" spans="1:9" ht="18">
      <c r="A395" s="247"/>
      <c r="B395" s="247"/>
      <c r="C395" s="247"/>
      <c r="D395" s="248"/>
      <c r="E395" s="247"/>
      <c r="F395" s="247"/>
      <c r="G395" s="247"/>
      <c r="H395" s="247"/>
      <c r="I395" s="247"/>
    </row>
    <row r="396" spans="1:9" ht="18">
      <c r="A396" s="247"/>
      <c r="B396" s="247"/>
      <c r="C396" s="247"/>
      <c r="D396" s="248"/>
      <c r="E396" s="247"/>
      <c r="F396" s="247"/>
      <c r="G396" s="247"/>
      <c r="H396" s="247"/>
      <c r="I396" s="247"/>
    </row>
    <row r="397" spans="1:9" ht="18">
      <c r="A397" s="247"/>
      <c r="B397" s="247"/>
      <c r="C397" s="247"/>
      <c r="D397" s="248"/>
      <c r="E397" s="247"/>
      <c r="F397" s="247"/>
      <c r="G397" s="247"/>
      <c r="H397" s="247"/>
      <c r="I397" s="247"/>
    </row>
    <row r="398" spans="1:9" ht="18">
      <c r="A398" s="247"/>
      <c r="B398" s="247"/>
      <c r="C398" s="247"/>
      <c r="D398" s="248"/>
      <c r="E398" s="247"/>
      <c r="F398" s="247"/>
      <c r="G398" s="247"/>
      <c r="H398" s="247"/>
      <c r="I398" s="247"/>
    </row>
    <row r="399" spans="1:9" ht="18">
      <c r="A399" s="247"/>
      <c r="B399" s="247"/>
      <c r="C399" s="247"/>
      <c r="D399" s="248"/>
      <c r="E399" s="247"/>
      <c r="F399" s="247"/>
      <c r="G399" s="247"/>
      <c r="H399" s="247"/>
      <c r="I399" s="247"/>
    </row>
    <row r="400" spans="1:9" ht="18">
      <c r="A400" s="247"/>
      <c r="B400" s="247"/>
      <c r="C400" s="247"/>
      <c r="D400" s="248"/>
      <c r="E400" s="247"/>
      <c r="F400" s="247"/>
      <c r="G400" s="247"/>
      <c r="H400" s="247"/>
      <c r="I400" s="247"/>
    </row>
    <row r="401" spans="1:9" ht="18">
      <c r="A401" s="247"/>
      <c r="B401" s="247"/>
      <c r="C401" s="247"/>
      <c r="D401" s="248"/>
      <c r="E401" s="247"/>
      <c r="F401" s="247"/>
      <c r="G401" s="247"/>
      <c r="H401" s="247"/>
      <c r="I401" s="247"/>
    </row>
    <row r="402" spans="1:9" ht="18">
      <c r="A402" s="247"/>
      <c r="B402" s="247"/>
      <c r="C402" s="247"/>
      <c r="D402" s="248"/>
      <c r="E402" s="247"/>
      <c r="F402" s="247"/>
      <c r="G402" s="247"/>
      <c r="H402" s="247"/>
      <c r="I402" s="247"/>
    </row>
    <row r="403" spans="1:9" ht="18">
      <c r="A403" s="247"/>
      <c r="B403" s="247"/>
      <c r="C403" s="247"/>
      <c r="D403" s="248"/>
      <c r="E403" s="247"/>
      <c r="F403" s="247"/>
      <c r="G403" s="247"/>
      <c r="H403" s="247"/>
      <c r="I403" s="247"/>
    </row>
    <row r="404" spans="1:9" ht="18">
      <c r="A404" s="247"/>
      <c r="B404" s="247"/>
      <c r="C404" s="247"/>
      <c r="D404" s="248"/>
      <c r="E404" s="247"/>
      <c r="F404" s="247"/>
      <c r="G404" s="247"/>
      <c r="H404" s="247"/>
      <c r="I404" s="247"/>
    </row>
    <row r="405" spans="1:9" ht="18">
      <c r="A405" s="247"/>
      <c r="B405" s="247"/>
      <c r="C405" s="247"/>
      <c r="D405" s="248"/>
      <c r="E405" s="247"/>
      <c r="F405" s="247"/>
      <c r="G405" s="247"/>
      <c r="H405" s="247"/>
      <c r="I405" s="247"/>
    </row>
    <row r="406" spans="1:9" ht="18">
      <c r="A406" s="247"/>
      <c r="B406" s="247"/>
      <c r="C406" s="247"/>
      <c r="D406" s="248"/>
      <c r="E406" s="247"/>
      <c r="F406" s="247"/>
      <c r="G406" s="247"/>
      <c r="H406" s="247"/>
      <c r="I406" s="247"/>
    </row>
    <row r="407" spans="1:9" ht="18">
      <c r="A407" s="247"/>
      <c r="B407" s="247"/>
      <c r="C407" s="247"/>
      <c r="D407" s="248"/>
      <c r="E407" s="247"/>
      <c r="F407" s="247"/>
      <c r="G407" s="247"/>
      <c r="H407" s="247"/>
      <c r="I407" s="247"/>
    </row>
    <row r="408" spans="1:9" ht="18">
      <c r="A408" s="247"/>
      <c r="B408" s="247"/>
      <c r="C408" s="247"/>
      <c r="D408" s="248"/>
      <c r="E408" s="247"/>
      <c r="F408" s="247"/>
      <c r="G408" s="247"/>
      <c r="H408" s="247"/>
      <c r="I408" s="247"/>
    </row>
    <row r="409" spans="1:9" ht="18">
      <c r="A409" s="247"/>
      <c r="B409" s="247"/>
      <c r="C409" s="247"/>
      <c r="D409" s="248"/>
      <c r="E409" s="247"/>
      <c r="F409" s="247"/>
      <c r="G409" s="247"/>
      <c r="H409" s="247"/>
      <c r="I409" s="247"/>
    </row>
    <row r="410" spans="1:9" ht="18">
      <c r="A410" s="247"/>
      <c r="B410" s="247"/>
      <c r="C410" s="247"/>
      <c r="D410" s="248"/>
      <c r="E410" s="247"/>
      <c r="F410" s="247"/>
      <c r="G410" s="247"/>
      <c r="H410" s="247"/>
      <c r="I410" s="247"/>
    </row>
    <row r="411" spans="1:9" ht="18">
      <c r="A411" s="247"/>
      <c r="B411" s="247"/>
      <c r="C411" s="247"/>
      <c r="D411" s="248"/>
      <c r="E411" s="247"/>
      <c r="F411" s="247"/>
      <c r="G411" s="247"/>
      <c r="H411" s="247"/>
      <c r="I411" s="247"/>
    </row>
    <row r="412" spans="1:9" ht="18">
      <c r="A412" s="247"/>
      <c r="B412" s="247"/>
      <c r="C412" s="247"/>
      <c r="D412" s="248"/>
      <c r="E412" s="247"/>
      <c r="F412" s="247"/>
      <c r="G412" s="247"/>
      <c r="H412" s="247"/>
      <c r="I412" s="247"/>
    </row>
    <row r="413" spans="1:9" ht="18">
      <c r="A413" s="247"/>
      <c r="B413" s="247"/>
      <c r="C413" s="247"/>
      <c r="D413" s="248"/>
      <c r="E413" s="247"/>
      <c r="F413" s="247"/>
      <c r="G413" s="247"/>
      <c r="H413" s="247"/>
      <c r="I413" s="247"/>
    </row>
    <row r="414" spans="1:9" ht="18">
      <c r="A414" s="247"/>
      <c r="B414" s="247"/>
      <c r="C414" s="247"/>
      <c r="D414" s="248"/>
      <c r="E414" s="247"/>
      <c r="F414" s="247"/>
      <c r="G414" s="247"/>
      <c r="H414" s="247"/>
      <c r="I414" s="247"/>
    </row>
    <row r="415" spans="1:9" ht="18">
      <c r="A415" s="247"/>
      <c r="B415" s="247"/>
      <c r="C415" s="247"/>
      <c r="D415" s="248"/>
      <c r="E415" s="247"/>
      <c r="F415" s="247"/>
      <c r="G415" s="247"/>
      <c r="H415" s="247"/>
      <c r="I415" s="247"/>
    </row>
    <row r="416" spans="1:9" ht="18">
      <c r="A416" s="247"/>
      <c r="B416" s="247"/>
      <c r="C416" s="247"/>
      <c r="D416" s="248"/>
      <c r="E416" s="247"/>
      <c r="F416" s="247"/>
      <c r="G416" s="247"/>
      <c r="H416" s="247"/>
      <c r="I416" s="247"/>
    </row>
    <row r="417" spans="1:9" ht="18">
      <c r="A417" s="247"/>
      <c r="B417" s="247"/>
      <c r="C417" s="247"/>
      <c r="D417" s="248"/>
      <c r="E417" s="247"/>
      <c r="F417" s="247"/>
      <c r="G417" s="247"/>
      <c r="H417" s="247"/>
      <c r="I417" s="247"/>
    </row>
    <row r="418" spans="1:9" ht="18">
      <c r="A418" s="247"/>
      <c r="B418" s="247"/>
      <c r="C418" s="247"/>
      <c r="D418" s="248"/>
      <c r="E418" s="247"/>
      <c r="F418" s="247"/>
      <c r="G418" s="247"/>
      <c r="H418" s="247"/>
      <c r="I418" s="247"/>
    </row>
    <row r="419" spans="1:9" ht="18">
      <c r="A419" s="247"/>
      <c r="B419" s="247"/>
      <c r="C419" s="247"/>
      <c r="D419" s="248"/>
      <c r="E419" s="247"/>
      <c r="F419" s="247"/>
      <c r="G419" s="247"/>
      <c r="H419" s="247"/>
      <c r="I419" s="247"/>
    </row>
    <row r="420" spans="1:9" ht="18">
      <c r="A420" s="247"/>
      <c r="B420" s="247"/>
      <c r="C420" s="247"/>
      <c r="D420" s="248"/>
      <c r="E420" s="247"/>
      <c r="F420" s="247"/>
      <c r="G420" s="247"/>
      <c r="H420" s="247"/>
      <c r="I420" s="247"/>
    </row>
    <row r="421" spans="1:9" ht="18">
      <c r="A421" s="247"/>
      <c r="B421" s="247"/>
      <c r="C421" s="247"/>
      <c r="D421" s="248"/>
      <c r="E421" s="247"/>
      <c r="F421" s="247"/>
      <c r="G421" s="247"/>
      <c r="H421" s="247"/>
      <c r="I421" s="247"/>
    </row>
    <row r="422" spans="1:9" ht="18">
      <c r="A422" s="247"/>
      <c r="B422" s="247"/>
      <c r="C422" s="247"/>
      <c r="D422" s="248"/>
      <c r="E422" s="247"/>
      <c r="F422" s="247"/>
      <c r="G422" s="247"/>
      <c r="H422" s="247"/>
      <c r="I422" s="247"/>
    </row>
    <row r="423" spans="1:9" ht="18">
      <c r="A423" s="247"/>
      <c r="B423" s="247"/>
      <c r="C423" s="247"/>
      <c r="D423" s="248"/>
      <c r="E423" s="247"/>
      <c r="F423" s="247"/>
      <c r="G423" s="247"/>
      <c r="H423" s="247"/>
      <c r="I423" s="247"/>
    </row>
    <row r="424" spans="1:9" ht="18">
      <c r="A424" s="247"/>
      <c r="B424" s="247"/>
      <c r="C424" s="247"/>
      <c r="D424" s="248"/>
      <c r="E424" s="247"/>
      <c r="F424" s="247"/>
      <c r="G424" s="247"/>
      <c r="H424" s="247"/>
      <c r="I424" s="247"/>
    </row>
    <row r="425" spans="1:9" ht="18">
      <c r="A425" s="247"/>
      <c r="B425" s="247"/>
      <c r="C425" s="247"/>
      <c r="D425" s="248"/>
      <c r="E425" s="247"/>
      <c r="F425" s="247"/>
      <c r="G425" s="247"/>
      <c r="H425" s="247"/>
      <c r="I425" s="247"/>
    </row>
    <row r="426" spans="1:9" ht="18">
      <c r="A426" s="247"/>
      <c r="B426" s="247"/>
      <c r="C426" s="247"/>
      <c r="D426" s="248"/>
      <c r="E426" s="247"/>
      <c r="F426" s="247"/>
      <c r="G426" s="247"/>
      <c r="H426" s="247"/>
      <c r="I426" s="247"/>
    </row>
    <row r="427" spans="1:9" ht="18">
      <c r="A427" s="247"/>
      <c r="B427" s="247"/>
      <c r="C427" s="247"/>
      <c r="D427" s="248"/>
      <c r="E427" s="247"/>
      <c r="F427" s="247"/>
      <c r="G427" s="247"/>
      <c r="H427" s="247"/>
      <c r="I427" s="247"/>
    </row>
    <row r="428" spans="1:9" ht="18">
      <c r="A428" s="247"/>
      <c r="B428" s="247"/>
      <c r="C428" s="247"/>
      <c r="D428" s="248"/>
      <c r="E428" s="247"/>
      <c r="F428" s="247"/>
      <c r="G428" s="247"/>
      <c r="H428" s="247"/>
      <c r="I428" s="247"/>
    </row>
    <row r="429" spans="1:9" ht="18">
      <c r="A429" s="247"/>
      <c r="B429" s="247"/>
      <c r="C429" s="247"/>
      <c r="D429" s="248"/>
      <c r="E429" s="247"/>
      <c r="F429" s="247"/>
      <c r="G429" s="247"/>
      <c r="H429" s="247"/>
      <c r="I429" s="247"/>
    </row>
    <row r="430" spans="1:9" ht="18">
      <c r="A430" s="247"/>
      <c r="B430" s="247"/>
      <c r="C430" s="247"/>
      <c r="D430" s="248"/>
      <c r="E430" s="247"/>
      <c r="F430" s="247"/>
      <c r="G430" s="247"/>
      <c r="H430" s="247"/>
      <c r="I430" s="247"/>
    </row>
    <row r="431" spans="1:9" ht="18">
      <c r="A431" s="247"/>
      <c r="B431" s="247"/>
      <c r="C431" s="247"/>
      <c r="D431" s="248"/>
      <c r="E431" s="247"/>
      <c r="F431" s="247"/>
      <c r="G431" s="247"/>
      <c r="H431" s="247"/>
      <c r="I431" s="247"/>
    </row>
    <row r="432" spans="1:9" ht="18">
      <c r="A432" s="247"/>
      <c r="B432" s="247"/>
      <c r="C432" s="247"/>
      <c r="D432" s="248"/>
      <c r="E432" s="247"/>
      <c r="F432" s="247"/>
      <c r="G432" s="247"/>
      <c r="H432" s="247"/>
      <c r="I432" s="247"/>
    </row>
    <row r="433" spans="1:9" ht="18">
      <c r="A433" s="247"/>
      <c r="B433" s="247"/>
      <c r="C433" s="247"/>
      <c r="D433" s="248"/>
      <c r="E433" s="247"/>
      <c r="F433" s="247"/>
      <c r="G433" s="247"/>
      <c r="H433" s="247"/>
      <c r="I433" s="247"/>
    </row>
    <row r="434" spans="1:9" ht="18">
      <c r="A434" s="247"/>
      <c r="B434" s="247"/>
      <c r="C434" s="247"/>
      <c r="D434" s="248"/>
      <c r="E434" s="247"/>
      <c r="F434" s="247"/>
      <c r="G434" s="247"/>
      <c r="H434" s="247"/>
      <c r="I434" s="247"/>
    </row>
    <row r="435" spans="1:9" ht="18">
      <c r="A435" s="247"/>
      <c r="B435" s="247"/>
      <c r="C435" s="247"/>
      <c r="D435" s="248"/>
      <c r="E435" s="247"/>
      <c r="F435" s="247"/>
      <c r="G435" s="247"/>
      <c r="H435" s="247"/>
      <c r="I435" s="247"/>
    </row>
    <row r="436" spans="1:9" ht="18">
      <c r="A436" s="247"/>
      <c r="B436" s="247"/>
      <c r="C436" s="247"/>
      <c r="D436" s="248"/>
      <c r="E436" s="247"/>
      <c r="F436" s="247"/>
      <c r="G436" s="247"/>
      <c r="H436" s="247"/>
      <c r="I436" s="247"/>
    </row>
    <row r="437" spans="1:9" ht="18">
      <c r="A437" s="247"/>
      <c r="B437" s="247"/>
      <c r="C437" s="247"/>
      <c r="D437" s="248"/>
      <c r="E437" s="247"/>
      <c r="F437" s="247"/>
      <c r="G437" s="247"/>
      <c r="H437" s="247"/>
      <c r="I437" s="247"/>
    </row>
    <row r="438" spans="1:9" ht="18">
      <c r="A438" s="247"/>
      <c r="B438" s="247"/>
      <c r="C438" s="247"/>
      <c r="D438" s="248"/>
      <c r="E438" s="247"/>
      <c r="F438" s="247"/>
      <c r="G438" s="247"/>
      <c r="H438" s="247"/>
      <c r="I438" s="247"/>
    </row>
    <row r="439" spans="1:9" ht="18">
      <c r="A439" s="247"/>
      <c r="B439" s="247"/>
      <c r="C439" s="247"/>
      <c r="D439" s="248"/>
      <c r="E439" s="247"/>
      <c r="F439" s="247"/>
      <c r="G439" s="247"/>
      <c r="H439" s="247"/>
      <c r="I439" s="247"/>
    </row>
    <row r="440" spans="1:9" ht="18">
      <c r="A440" s="247"/>
      <c r="B440" s="247"/>
      <c r="C440" s="247"/>
      <c r="D440" s="248"/>
      <c r="E440" s="247"/>
      <c r="F440" s="247"/>
      <c r="G440" s="247"/>
      <c r="H440" s="247"/>
      <c r="I440" s="247"/>
    </row>
    <row r="441" spans="1:9" ht="18">
      <c r="A441" s="247"/>
      <c r="B441" s="247"/>
      <c r="C441" s="247"/>
      <c r="D441" s="248"/>
      <c r="E441" s="247"/>
      <c r="F441" s="247"/>
      <c r="G441" s="247"/>
      <c r="H441" s="247"/>
      <c r="I441" s="247"/>
    </row>
    <row r="442" spans="1:9" ht="18">
      <c r="A442" s="247"/>
      <c r="B442" s="247"/>
      <c r="C442" s="247"/>
      <c r="D442" s="248"/>
      <c r="E442" s="247"/>
      <c r="F442" s="247"/>
      <c r="G442" s="247"/>
      <c r="H442" s="247"/>
      <c r="I442" s="247"/>
    </row>
    <row r="443" spans="1:9" ht="18">
      <c r="A443" s="247"/>
      <c r="B443" s="247"/>
      <c r="C443" s="247"/>
      <c r="D443" s="248"/>
      <c r="E443" s="247"/>
      <c r="F443" s="247"/>
      <c r="G443" s="247"/>
      <c r="H443" s="247"/>
      <c r="I443" s="247"/>
    </row>
    <row r="444" spans="1:9" ht="18">
      <c r="A444" s="247"/>
      <c r="B444" s="247"/>
      <c r="C444" s="247"/>
      <c r="D444" s="248"/>
      <c r="E444" s="247"/>
      <c r="F444" s="247"/>
      <c r="G444" s="247"/>
      <c r="H444" s="247"/>
      <c r="I444" s="247"/>
    </row>
    <row r="445" spans="1:9" ht="18">
      <c r="A445" s="247"/>
      <c r="B445" s="247"/>
      <c r="C445" s="247"/>
      <c r="D445" s="248"/>
      <c r="E445" s="247"/>
      <c r="F445" s="247"/>
      <c r="G445" s="247"/>
      <c r="H445" s="247"/>
      <c r="I445" s="247"/>
    </row>
    <row r="446" spans="1:9" ht="18">
      <c r="A446" s="247"/>
      <c r="B446" s="247"/>
      <c r="C446" s="247"/>
      <c r="D446" s="248"/>
      <c r="E446" s="247"/>
      <c r="F446" s="247"/>
      <c r="G446" s="247"/>
      <c r="H446" s="247"/>
      <c r="I446" s="247"/>
    </row>
    <row r="447" spans="1:9" ht="18">
      <c r="A447" s="247"/>
      <c r="B447" s="247"/>
      <c r="C447" s="247"/>
      <c r="D447" s="248"/>
      <c r="E447" s="247"/>
      <c r="F447" s="247"/>
      <c r="G447" s="247"/>
      <c r="H447" s="247"/>
      <c r="I447" s="247"/>
    </row>
    <row r="448" spans="1:9" ht="18">
      <c r="A448" s="247"/>
      <c r="B448" s="247"/>
      <c r="C448" s="247"/>
      <c r="D448" s="248"/>
      <c r="E448" s="247"/>
      <c r="F448" s="247"/>
      <c r="G448" s="247"/>
      <c r="H448" s="247"/>
      <c r="I448" s="247"/>
    </row>
    <row r="449" spans="1:9" ht="18">
      <c r="A449" s="247"/>
      <c r="B449" s="247"/>
      <c r="C449" s="247"/>
      <c r="D449" s="248"/>
      <c r="E449" s="247"/>
      <c r="F449" s="247"/>
      <c r="G449" s="247"/>
      <c r="H449" s="247"/>
      <c r="I449" s="247"/>
    </row>
    <row r="450" spans="1:9" ht="18">
      <c r="A450" s="247"/>
      <c r="B450" s="247"/>
      <c r="C450" s="247"/>
      <c r="D450" s="248"/>
      <c r="E450" s="247"/>
      <c r="F450" s="247"/>
      <c r="G450" s="247"/>
      <c r="H450" s="247"/>
      <c r="I450" s="247"/>
    </row>
    <row r="451" spans="1:9" ht="18">
      <c r="A451" s="247"/>
      <c r="B451" s="247"/>
      <c r="C451" s="247"/>
      <c r="D451" s="248"/>
      <c r="E451" s="247"/>
      <c r="F451" s="247"/>
      <c r="G451" s="247"/>
      <c r="H451" s="247"/>
      <c r="I451" s="247"/>
    </row>
    <row r="452" spans="1:9" ht="18">
      <c r="A452" s="247"/>
      <c r="B452" s="247"/>
      <c r="C452" s="247"/>
      <c r="D452" s="248"/>
      <c r="E452" s="247"/>
      <c r="F452" s="247"/>
      <c r="G452" s="247"/>
      <c r="H452" s="247"/>
      <c r="I452" s="247"/>
    </row>
    <row r="453" spans="1:9" ht="18">
      <c r="A453" s="247"/>
      <c r="B453" s="247"/>
      <c r="C453" s="247"/>
      <c r="D453" s="248"/>
      <c r="E453" s="247"/>
      <c r="F453" s="247"/>
      <c r="G453" s="247"/>
      <c r="H453" s="247"/>
      <c r="I453" s="247"/>
    </row>
    <row r="454" spans="1:9" ht="18">
      <c r="A454" s="247"/>
      <c r="B454" s="247"/>
      <c r="C454" s="247"/>
      <c r="D454" s="248"/>
      <c r="E454" s="247"/>
      <c r="F454" s="247"/>
      <c r="G454" s="247"/>
      <c r="H454" s="247"/>
      <c r="I454" s="247"/>
    </row>
    <row r="455" spans="1:9" ht="18">
      <c r="A455" s="247"/>
      <c r="B455" s="247"/>
      <c r="C455" s="247"/>
      <c r="D455" s="248"/>
      <c r="E455" s="247"/>
      <c r="F455" s="247"/>
      <c r="G455" s="247"/>
      <c r="H455" s="247"/>
      <c r="I455" s="247"/>
    </row>
    <row r="456" spans="1:9" ht="18">
      <c r="A456" s="247"/>
      <c r="B456" s="247"/>
      <c r="C456" s="247"/>
      <c r="D456" s="248"/>
      <c r="E456" s="247"/>
      <c r="F456" s="247"/>
      <c r="G456" s="247"/>
      <c r="H456" s="247"/>
      <c r="I456" s="247"/>
    </row>
    <row r="457" spans="1:9" ht="18">
      <c r="A457" s="247"/>
      <c r="B457" s="247"/>
      <c r="C457" s="247"/>
      <c r="D457" s="248"/>
      <c r="E457" s="247"/>
      <c r="F457" s="247"/>
      <c r="G457" s="247"/>
      <c r="H457" s="247"/>
      <c r="I457" s="247"/>
    </row>
    <row r="458" spans="1:9" ht="18">
      <c r="A458" s="247"/>
      <c r="B458" s="247"/>
      <c r="C458" s="247"/>
      <c r="D458" s="248"/>
      <c r="E458" s="247"/>
      <c r="F458" s="247"/>
      <c r="G458" s="247"/>
      <c r="H458" s="247"/>
      <c r="I458" s="247"/>
    </row>
    <row r="459" spans="1:9" ht="18">
      <c r="A459" s="247"/>
      <c r="B459" s="247"/>
      <c r="C459" s="247"/>
      <c r="D459" s="248"/>
      <c r="E459" s="247"/>
      <c r="F459" s="247"/>
      <c r="G459" s="247"/>
      <c r="H459" s="247"/>
      <c r="I459" s="247"/>
    </row>
    <row r="460" spans="1:9" ht="18">
      <c r="A460" s="247"/>
      <c r="B460" s="247"/>
      <c r="C460" s="247"/>
      <c r="D460" s="248"/>
      <c r="E460" s="247"/>
      <c r="F460" s="247"/>
      <c r="G460" s="247"/>
      <c r="H460" s="247"/>
      <c r="I460" s="247"/>
    </row>
    <row r="461" spans="1:9" ht="18">
      <c r="A461" s="247"/>
      <c r="B461" s="247"/>
      <c r="C461" s="247"/>
      <c r="D461" s="248"/>
      <c r="E461" s="247"/>
      <c r="F461" s="247"/>
      <c r="G461" s="247"/>
      <c r="H461" s="247"/>
      <c r="I461" s="247"/>
    </row>
    <row r="462" spans="1:9" ht="18">
      <c r="A462" s="247"/>
      <c r="B462" s="247"/>
      <c r="C462" s="247"/>
      <c r="D462" s="248"/>
      <c r="E462" s="247"/>
      <c r="F462" s="247"/>
      <c r="G462" s="247"/>
      <c r="H462" s="247"/>
      <c r="I462" s="247"/>
    </row>
    <row r="463" spans="1:9" ht="18">
      <c r="A463" s="247"/>
      <c r="B463" s="247"/>
      <c r="C463" s="247"/>
      <c r="D463" s="248"/>
      <c r="E463" s="247"/>
      <c r="F463" s="247"/>
      <c r="G463" s="247"/>
      <c r="H463" s="247"/>
      <c r="I463" s="247"/>
    </row>
    <row r="464" spans="1:9" ht="18">
      <c r="A464" s="247"/>
      <c r="B464" s="247"/>
      <c r="C464" s="247"/>
      <c r="D464" s="248"/>
      <c r="E464" s="247"/>
      <c r="F464" s="247"/>
      <c r="G464" s="247"/>
      <c r="H464" s="247"/>
      <c r="I464" s="247"/>
    </row>
    <row r="465" spans="1:9" ht="18">
      <c r="A465" s="247"/>
      <c r="B465" s="247"/>
      <c r="C465" s="247"/>
      <c r="D465" s="248"/>
      <c r="E465" s="247"/>
      <c r="F465" s="247"/>
      <c r="G465" s="247"/>
      <c r="H465" s="247"/>
      <c r="I465" s="247"/>
    </row>
    <row r="466" spans="1:9" ht="18">
      <c r="A466" s="247"/>
      <c r="B466" s="247"/>
      <c r="C466" s="247"/>
      <c r="D466" s="248"/>
      <c r="E466" s="247"/>
      <c r="F466" s="247"/>
      <c r="G466" s="247"/>
      <c r="H466" s="247"/>
      <c r="I466" s="247"/>
    </row>
    <row r="467" spans="1:9" ht="18">
      <c r="A467" s="247"/>
      <c r="B467" s="247"/>
      <c r="C467" s="247"/>
      <c r="D467" s="248"/>
      <c r="E467" s="247"/>
      <c r="F467" s="247"/>
      <c r="G467" s="247"/>
      <c r="H467" s="247"/>
      <c r="I467" s="247"/>
    </row>
    <row r="468" spans="1:9" ht="18">
      <c r="A468" s="247"/>
      <c r="B468" s="247"/>
      <c r="C468" s="247"/>
      <c r="D468" s="248"/>
      <c r="E468" s="247"/>
      <c r="F468" s="247"/>
      <c r="G468" s="247"/>
      <c r="H468" s="247"/>
      <c r="I468" s="247"/>
    </row>
    <row r="469" spans="1:9" ht="18">
      <c r="A469" s="247"/>
      <c r="B469" s="247"/>
      <c r="C469" s="247"/>
      <c r="D469" s="248"/>
      <c r="E469" s="247"/>
      <c r="F469" s="247"/>
      <c r="G469" s="247"/>
      <c r="H469" s="247"/>
      <c r="I469" s="247"/>
    </row>
    <row r="470" spans="1:9" ht="18">
      <c r="A470" s="247"/>
      <c r="B470" s="247"/>
      <c r="C470" s="247"/>
      <c r="D470" s="248"/>
      <c r="E470" s="247"/>
      <c r="F470" s="247"/>
      <c r="G470" s="247"/>
      <c r="H470" s="247"/>
      <c r="I470" s="247"/>
    </row>
    <row r="471" spans="1:9" ht="18">
      <c r="A471" s="247"/>
      <c r="B471" s="247"/>
      <c r="C471" s="247"/>
      <c r="D471" s="248"/>
      <c r="E471" s="247"/>
      <c r="F471" s="247"/>
      <c r="G471" s="247"/>
      <c r="H471" s="247"/>
      <c r="I471" s="247"/>
    </row>
    <row r="472" spans="1:9" ht="18">
      <c r="A472" s="247"/>
      <c r="B472" s="247"/>
      <c r="C472" s="247"/>
      <c r="D472" s="248"/>
      <c r="E472" s="247"/>
      <c r="F472" s="247"/>
      <c r="G472" s="247"/>
      <c r="H472" s="247"/>
      <c r="I472" s="247"/>
    </row>
    <row r="473" spans="1:9" ht="18">
      <c r="A473" s="247"/>
      <c r="B473" s="247"/>
      <c r="C473" s="247"/>
      <c r="D473" s="248"/>
      <c r="E473" s="247"/>
      <c r="F473" s="247"/>
      <c r="G473" s="247"/>
      <c r="H473" s="247"/>
      <c r="I473" s="247"/>
    </row>
    <row r="474" spans="1:9" ht="18">
      <c r="A474" s="247"/>
      <c r="B474" s="247"/>
      <c r="C474" s="247"/>
      <c r="D474" s="248"/>
      <c r="E474" s="247"/>
      <c r="F474" s="247"/>
      <c r="G474" s="247"/>
      <c r="H474" s="247"/>
      <c r="I474" s="247"/>
    </row>
    <row r="475" spans="1:9" ht="18">
      <c r="A475" s="247"/>
      <c r="B475" s="247"/>
      <c r="C475" s="247"/>
      <c r="D475" s="248"/>
      <c r="E475" s="247"/>
      <c r="F475" s="247"/>
      <c r="G475" s="247"/>
      <c r="H475" s="247"/>
      <c r="I475" s="247"/>
    </row>
    <row r="476" spans="1:9" ht="18">
      <c r="A476" s="247"/>
      <c r="B476" s="247"/>
      <c r="C476" s="247"/>
      <c r="D476" s="248"/>
      <c r="E476" s="247"/>
      <c r="F476" s="247"/>
      <c r="G476" s="247"/>
      <c r="H476" s="247"/>
      <c r="I476" s="247"/>
    </row>
    <row r="477" spans="1:9" ht="18">
      <c r="A477" s="247"/>
      <c r="B477" s="247"/>
      <c r="C477" s="247"/>
      <c r="D477" s="248"/>
      <c r="E477" s="247"/>
      <c r="F477" s="247"/>
      <c r="G477" s="247"/>
      <c r="H477" s="247"/>
      <c r="I477" s="247"/>
    </row>
    <row r="478" spans="1:9" ht="18">
      <c r="A478" s="247"/>
      <c r="B478" s="247"/>
      <c r="C478" s="247"/>
      <c r="D478" s="248"/>
      <c r="E478" s="247"/>
      <c r="F478" s="247"/>
      <c r="G478" s="247"/>
      <c r="H478" s="247"/>
      <c r="I478" s="247"/>
    </row>
    <row r="479" spans="1:9" ht="18">
      <c r="A479" s="247"/>
      <c r="B479" s="247"/>
      <c r="C479" s="247"/>
      <c r="D479" s="248"/>
      <c r="E479" s="247"/>
      <c r="F479" s="247"/>
      <c r="G479" s="247"/>
      <c r="H479" s="247"/>
      <c r="I479" s="247"/>
    </row>
    <row r="480" spans="1:9" ht="18">
      <c r="A480" s="247"/>
      <c r="B480" s="247"/>
      <c r="C480" s="247"/>
      <c r="D480" s="248"/>
      <c r="E480" s="247"/>
      <c r="F480" s="247"/>
      <c r="G480" s="247"/>
      <c r="H480" s="247"/>
      <c r="I480" s="247"/>
    </row>
    <row r="481" spans="1:9" ht="18">
      <c r="A481" s="247"/>
      <c r="B481" s="247"/>
      <c r="C481" s="247"/>
      <c r="D481" s="248"/>
      <c r="E481" s="247"/>
      <c r="F481" s="247"/>
      <c r="G481" s="247"/>
      <c r="H481" s="247"/>
      <c r="I481" s="247"/>
    </row>
    <row r="482" spans="1:9" ht="18">
      <c r="A482" s="247"/>
      <c r="B482" s="247"/>
      <c r="C482" s="247"/>
      <c r="D482" s="248"/>
      <c r="E482" s="247"/>
      <c r="F482" s="247"/>
      <c r="G482" s="247"/>
      <c r="H482" s="247"/>
      <c r="I482" s="247"/>
    </row>
    <row r="483" spans="1:9" ht="18">
      <c r="A483" s="247"/>
      <c r="B483" s="247"/>
      <c r="C483" s="247"/>
      <c r="D483" s="248"/>
      <c r="E483" s="247"/>
      <c r="F483" s="247"/>
      <c r="G483" s="247"/>
      <c r="H483" s="247"/>
      <c r="I483" s="247"/>
    </row>
    <row r="484" spans="1:9" ht="18">
      <c r="A484" s="247"/>
      <c r="B484" s="247"/>
      <c r="C484" s="247"/>
      <c r="D484" s="248"/>
      <c r="E484" s="247"/>
      <c r="F484" s="247"/>
      <c r="G484" s="247"/>
      <c r="H484" s="247"/>
      <c r="I484" s="247"/>
    </row>
    <row r="485" spans="1:9" ht="18">
      <c r="A485" s="247"/>
      <c r="B485" s="247"/>
      <c r="C485" s="247"/>
      <c r="D485" s="248"/>
      <c r="E485" s="247"/>
      <c r="F485" s="247"/>
      <c r="G485" s="247"/>
      <c r="H485" s="247"/>
      <c r="I485" s="247"/>
    </row>
    <row r="486" spans="1:9" ht="18">
      <c r="A486" s="247"/>
      <c r="B486" s="247"/>
      <c r="C486" s="247"/>
      <c r="D486" s="248"/>
      <c r="E486" s="247"/>
      <c r="F486" s="247"/>
      <c r="G486" s="247"/>
      <c r="H486" s="247"/>
      <c r="I486" s="247"/>
    </row>
    <row r="487" spans="1:9" ht="18">
      <c r="A487" s="247"/>
      <c r="B487" s="247"/>
      <c r="C487" s="247"/>
      <c r="D487" s="248"/>
      <c r="E487" s="247"/>
      <c r="F487" s="247"/>
      <c r="G487" s="247"/>
      <c r="H487" s="247"/>
      <c r="I487" s="247"/>
    </row>
    <row r="488" spans="1:9" ht="18">
      <c r="A488" s="247"/>
      <c r="B488" s="247"/>
      <c r="C488" s="247"/>
      <c r="D488" s="248"/>
      <c r="E488" s="247"/>
      <c r="F488" s="247"/>
      <c r="G488" s="247"/>
      <c r="H488" s="247"/>
      <c r="I488" s="247"/>
    </row>
    <row r="489" spans="1:9" ht="18">
      <c r="A489" s="247"/>
      <c r="B489" s="247"/>
      <c r="C489" s="247"/>
      <c r="D489" s="248"/>
      <c r="E489" s="247"/>
      <c r="F489" s="247"/>
      <c r="G489" s="247"/>
      <c r="H489" s="247"/>
      <c r="I489" s="247"/>
    </row>
    <row r="490" spans="1:9" ht="18">
      <c r="A490" s="247"/>
      <c r="B490" s="247"/>
      <c r="C490" s="247"/>
      <c r="D490" s="248"/>
      <c r="E490" s="247"/>
      <c r="F490" s="247"/>
      <c r="G490" s="247"/>
      <c r="H490" s="247"/>
      <c r="I490" s="247"/>
    </row>
    <row r="491" spans="1:9" ht="18">
      <c r="A491" s="247"/>
      <c r="B491" s="247"/>
      <c r="C491" s="247"/>
      <c r="D491" s="248"/>
      <c r="E491" s="247"/>
      <c r="F491" s="247"/>
      <c r="G491" s="247"/>
      <c r="H491" s="247"/>
      <c r="I491" s="247"/>
    </row>
    <row r="492" spans="1:9" ht="18">
      <c r="A492" s="247"/>
      <c r="B492" s="247"/>
      <c r="C492" s="247"/>
      <c r="D492" s="248"/>
      <c r="E492" s="247"/>
      <c r="F492" s="247"/>
      <c r="G492" s="247"/>
      <c r="H492" s="247"/>
      <c r="I492" s="247"/>
    </row>
    <row r="493" spans="1:9" ht="18">
      <c r="A493" s="247"/>
      <c r="B493" s="247"/>
      <c r="C493" s="247"/>
      <c r="D493" s="248"/>
      <c r="E493" s="247"/>
      <c r="F493" s="247"/>
      <c r="G493" s="247"/>
      <c r="H493" s="247"/>
      <c r="I493" s="247"/>
    </row>
    <row r="494" spans="1:9" ht="18">
      <c r="A494" s="247"/>
      <c r="B494" s="247"/>
      <c r="C494" s="247"/>
      <c r="D494" s="248"/>
      <c r="E494" s="247"/>
      <c r="F494" s="247"/>
      <c r="G494" s="247"/>
      <c r="H494" s="247"/>
      <c r="I494" s="247"/>
    </row>
    <row r="495" spans="1:9" ht="18">
      <c r="A495" s="247"/>
      <c r="B495" s="247"/>
      <c r="C495" s="247"/>
      <c r="D495" s="248"/>
      <c r="E495" s="247"/>
      <c r="F495" s="247"/>
      <c r="G495" s="247"/>
      <c r="H495" s="247"/>
      <c r="I495" s="247"/>
    </row>
    <row r="496" spans="1:9" ht="18">
      <c r="A496" s="247"/>
      <c r="B496" s="247"/>
      <c r="C496" s="247"/>
      <c r="D496" s="248"/>
      <c r="E496" s="247"/>
      <c r="F496" s="247"/>
      <c r="G496" s="247"/>
      <c r="H496" s="247"/>
      <c r="I496" s="247"/>
    </row>
    <row r="497" spans="1:9" ht="18">
      <c r="A497" s="247"/>
      <c r="B497" s="247"/>
      <c r="C497" s="247"/>
      <c r="D497" s="248"/>
      <c r="E497" s="247"/>
      <c r="F497" s="247"/>
      <c r="G497" s="247"/>
      <c r="H497" s="247"/>
      <c r="I497" s="247"/>
    </row>
    <row r="498" spans="1:9" ht="18">
      <c r="A498" s="247"/>
      <c r="B498" s="247"/>
      <c r="C498" s="247"/>
      <c r="D498" s="248"/>
      <c r="E498" s="247"/>
      <c r="F498" s="247"/>
      <c r="G498" s="247"/>
      <c r="H498" s="247"/>
      <c r="I498" s="247"/>
    </row>
    <row r="499" spans="1:9" ht="18">
      <c r="A499" s="247"/>
      <c r="B499" s="247"/>
      <c r="C499" s="247"/>
      <c r="D499" s="248"/>
      <c r="E499" s="247"/>
      <c r="F499" s="247"/>
      <c r="G499" s="247"/>
      <c r="H499" s="247"/>
      <c r="I499" s="247"/>
    </row>
    <row r="500" spans="1:9" ht="18">
      <c r="A500" s="247"/>
      <c r="B500" s="247"/>
      <c r="C500" s="247"/>
      <c r="D500" s="248"/>
      <c r="E500" s="247"/>
      <c r="F500" s="247"/>
      <c r="G500" s="247"/>
      <c r="H500" s="247"/>
      <c r="I500" s="247"/>
    </row>
    <row r="501" spans="1:9" ht="18">
      <c r="A501" s="247"/>
      <c r="B501" s="247"/>
      <c r="C501" s="247"/>
      <c r="D501" s="248"/>
      <c r="E501" s="247"/>
      <c r="F501" s="247"/>
      <c r="G501" s="247"/>
      <c r="H501" s="247"/>
      <c r="I501" s="247"/>
    </row>
    <row r="502" spans="1:9" ht="18">
      <c r="A502" s="247"/>
      <c r="B502" s="247"/>
      <c r="C502" s="247"/>
      <c r="D502" s="248"/>
      <c r="E502" s="247"/>
      <c r="F502" s="247"/>
      <c r="G502" s="247"/>
      <c r="H502" s="247"/>
      <c r="I502" s="247"/>
    </row>
    <row r="503" spans="1:9" ht="18">
      <c r="A503" s="247"/>
      <c r="B503" s="247"/>
      <c r="C503" s="247"/>
      <c r="D503" s="248"/>
      <c r="E503" s="247"/>
      <c r="F503" s="247"/>
      <c r="G503" s="247"/>
      <c r="H503" s="247"/>
      <c r="I503" s="247"/>
    </row>
    <row r="504" spans="1:9" ht="18">
      <c r="A504" s="247"/>
      <c r="B504" s="247"/>
      <c r="C504" s="247"/>
      <c r="D504" s="248"/>
      <c r="E504" s="247"/>
      <c r="F504" s="247"/>
      <c r="G504" s="247"/>
      <c r="H504" s="247"/>
      <c r="I504" s="247"/>
    </row>
    <row r="505" spans="1:9" ht="18">
      <c r="A505" s="247"/>
      <c r="B505" s="247"/>
      <c r="C505" s="247"/>
      <c r="D505" s="248"/>
      <c r="E505" s="247"/>
      <c r="F505" s="247"/>
      <c r="G505" s="247"/>
      <c r="H505" s="247"/>
      <c r="I505" s="247"/>
    </row>
    <row r="506" spans="1:9" ht="18">
      <c r="A506" s="247"/>
      <c r="B506" s="247"/>
      <c r="C506" s="247"/>
      <c r="D506" s="248"/>
      <c r="E506" s="247"/>
      <c r="F506" s="247"/>
      <c r="G506" s="247"/>
      <c r="H506" s="247"/>
      <c r="I506" s="247"/>
    </row>
    <row r="507" spans="1:9" ht="18">
      <c r="A507" s="247"/>
      <c r="B507" s="247"/>
      <c r="C507" s="247"/>
      <c r="D507" s="248"/>
      <c r="E507" s="247"/>
      <c r="F507" s="247"/>
      <c r="G507" s="247"/>
      <c r="H507" s="247"/>
      <c r="I507" s="247"/>
    </row>
    <row r="508" spans="1:9" ht="18">
      <c r="A508" s="247"/>
      <c r="B508" s="247"/>
      <c r="C508" s="247"/>
      <c r="D508" s="248"/>
      <c r="E508" s="247"/>
      <c r="F508" s="247"/>
      <c r="G508" s="247"/>
      <c r="H508" s="247"/>
      <c r="I508" s="247"/>
    </row>
    <row r="509" spans="1:9" ht="18">
      <c r="A509" s="247"/>
      <c r="B509" s="247"/>
      <c r="C509" s="247"/>
      <c r="D509" s="248"/>
      <c r="E509" s="247"/>
      <c r="F509" s="247"/>
      <c r="G509" s="247"/>
      <c r="H509" s="247"/>
      <c r="I509" s="247"/>
    </row>
    <row r="510" spans="1:9" ht="18">
      <c r="A510" s="247"/>
      <c r="B510" s="247"/>
      <c r="C510" s="247"/>
      <c r="D510" s="248"/>
      <c r="E510" s="247"/>
      <c r="F510" s="247"/>
      <c r="G510" s="247"/>
      <c r="H510" s="247"/>
      <c r="I510" s="247"/>
    </row>
    <row r="511" spans="1:9" ht="18">
      <c r="A511" s="247"/>
      <c r="B511" s="247"/>
      <c r="C511" s="247"/>
      <c r="D511" s="248"/>
      <c r="E511" s="247"/>
      <c r="F511" s="247"/>
      <c r="G511" s="247"/>
      <c r="H511" s="247"/>
      <c r="I511" s="247"/>
    </row>
    <row r="512" spans="1:9" ht="18">
      <c r="A512" s="247"/>
      <c r="B512" s="247"/>
      <c r="C512" s="247"/>
      <c r="D512" s="248"/>
      <c r="E512" s="247"/>
      <c r="F512" s="247"/>
      <c r="G512" s="247"/>
      <c r="H512" s="247"/>
      <c r="I512" s="247"/>
    </row>
    <row r="513" spans="1:9" ht="18">
      <c r="A513" s="247"/>
      <c r="B513" s="247"/>
      <c r="C513" s="247"/>
      <c r="D513" s="248"/>
      <c r="E513" s="247"/>
      <c r="F513" s="247"/>
      <c r="G513" s="247"/>
      <c r="H513" s="247"/>
      <c r="I513" s="247"/>
    </row>
    <row r="514" spans="1:9" ht="18">
      <c r="A514" s="247"/>
      <c r="B514" s="247"/>
      <c r="C514" s="247"/>
      <c r="D514" s="248"/>
      <c r="E514" s="247"/>
      <c r="F514" s="247"/>
      <c r="G514" s="247"/>
      <c r="H514" s="247"/>
      <c r="I514" s="247"/>
    </row>
    <row r="515" spans="1:9" ht="18">
      <c r="A515" s="247"/>
      <c r="B515" s="247"/>
      <c r="C515" s="247"/>
      <c r="D515" s="248"/>
      <c r="E515" s="247"/>
      <c r="F515" s="247"/>
      <c r="G515" s="247"/>
      <c r="H515" s="247"/>
      <c r="I515" s="247"/>
    </row>
    <row r="516" spans="1:9" ht="18">
      <c r="A516" s="247"/>
      <c r="B516" s="247"/>
      <c r="C516" s="247"/>
      <c r="D516" s="248"/>
      <c r="E516" s="247"/>
      <c r="F516" s="247"/>
      <c r="G516" s="247"/>
      <c r="H516" s="247"/>
      <c r="I516" s="247"/>
    </row>
    <row r="517" spans="1:9" ht="18">
      <c r="A517" s="247"/>
      <c r="B517" s="247"/>
      <c r="C517" s="247"/>
      <c r="D517" s="248"/>
      <c r="E517" s="247"/>
      <c r="F517" s="247"/>
      <c r="G517" s="247"/>
      <c r="H517" s="247"/>
      <c r="I517" s="247"/>
    </row>
    <row r="518" spans="1:9" ht="18">
      <c r="A518" s="247"/>
      <c r="B518" s="247"/>
      <c r="C518" s="247"/>
      <c r="D518" s="248"/>
      <c r="E518" s="247"/>
      <c r="F518" s="247"/>
      <c r="G518" s="247"/>
      <c r="H518" s="247"/>
      <c r="I518" s="247"/>
    </row>
    <row r="519" spans="1:9" ht="18">
      <c r="A519" s="247"/>
      <c r="B519" s="247"/>
      <c r="C519" s="247"/>
      <c r="D519" s="248"/>
      <c r="E519" s="247"/>
      <c r="F519" s="247"/>
      <c r="G519" s="247"/>
      <c r="H519" s="247"/>
      <c r="I519" s="247"/>
    </row>
    <row r="520" spans="1:9" ht="18">
      <c r="A520" s="247"/>
      <c r="B520" s="247"/>
      <c r="C520" s="247"/>
      <c r="D520" s="248"/>
      <c r="E520" s="247"/>
      <c r="F520" s="247"/>
      <c r="G520" s="247"/>
      <c r="H520" s="247"/>
      <c r="I520" s="247"/>
    </row>
    <row r="521" spans="1:9" ht="18">
      <c r="A521" s="247"/>
      <c r="B521" s="247"/>
      <c r="C521" s="247"/>
      <c r="D521" s="248"/>
      <c r="E521" s="247"/>
      <c r="F521" s="247"/>
      <c r="G521" s="247"/>
      <c r="H521" s="247"/>
      <c r="I521" s="247"/>
    </row>
    <row r="522" spans="1:9" ht="18">
      <c r="A522" s="247"/>
      <c r="B522" s="247"/>
      <c r="C522" s="247"/>
      <c r="D522" s="248"/>
      <c r="E522" s="247"/>
      <c r="F522" s="247"/>
      <c r="G522" s="247"/>
      <c r="H522" s="247"/>
      <c r="I522" s="247"/>
    </row>
    <row r="523" spans="1:9" ht="18">
      <c r="A523" s="247"/>
      <c r="B523" s="247"/>
      <c r="C523" s="247"/>
      <c r="D523" s="248"/>
      <c r="E523" s="247"/>
      <c r="F523" s="247"/>
      <c r="G523" s="247"/>
      <c r="H523" s="247"/>
      <c r="I523" s="247"/>
    </row>
    <row r="524" spans="1:9" ht="18">
      <c r="A524" s="247"/>
      <c r="B524" s="247"/>
      <c r="C524" s="247"/>
      <c r="D524" s="248"/>
      <c r="E524" s="247"/>
      <c r="F524" s="247"/>
      <c r="G524" s="247"/>
      <c r="H524" s="247"/>
      <c r="I524" s="247"/>
    </row>
    <row r="525" spans="1:9" ht="18">
      <c r="A525" s="247"/>
      <c r="B525" s="247"/>
      <c r="C525" s="247"/>
      <c r="D525" s="248"/>
      <c r="E525" s="247"/>
      <c r="F525" s="247"/>
      <c r="G525" s="247"/>
      <c r="H525" s="247"/>
      <c r="I525" s="247"/>
    </row>
    <row r="526" spans="1:9" ht="18">
      <c r="A526" s="247"/>
      <c r="B526" s="247"/>
      <c r="C526" s="247"/>
      <c r="D526" s="248"/>
      <c r="E526" s="247"/>
      <c r="F526" s="247"/>
      <c r="G526" s="247"/>
      <c r="H526" s="247"/>
      <c r="I526" s="247"/>
    </row>
    <row r="527" spans="1:9" ht="18">
      <c r="A527" s="247"/>
      <c r="B527" s="247"/>
      <c r="C527" s="247"/>
      <c r="D527" s="248"/>
      <c r="E527" s="247"/>
      <c r="F527" s="247"/>
      <c r="G527" s="247"/>
      <c r="H527" s="247"/>
      <c r="I527" s="247"/>
    </row>
    <row r="528" spans="1:9" ht="18">
      <c r="A528" s="247"/>
      <c r="B528" s="247"/>
      <c r="C528" s="247"/>
      <c r="D528" s="248"/>
      <c r="E528" s="247"/>
      <c r="F528" s="247"/>
      <c r="G528" s="247"/>
      <c r="H528" s="247"/>
      <c r="I528" s="247"/>
    </row>
    <row r="529" spans="1:9" ht="18">
      <c r="A529" s="247"/>
      <c r="B529" s="247"/>
      <c r="C529" s="247"/>
      <c r="D529" s="248"/>
      <c r="E529" s="247"/>
      <c r="F529" s="247"/>
      <c r="G529" s="247"/>
      <c r="H529" s="247"/>
      <c r="I529" s="247"/>
    </row>
    <row r="530" spans="1:9" ht="18">
      <c r="A530" s="247"/>
      <c r="B530" s="247"/>
      <c r="C530" s="247"/>
      <c r="D530" s="248"/>
      <c r="E530" s="247"/>
      <c r="F530" s="247"/>
      <c r="G530" s="247"/>
      <c r="H530" s="247"/>
      <c r="I530" s="247"/>
    </row>
    <row r="531" spans="1:9" ht="18">
      <c r="A531" s="247"/>
      <c r="B531" s="247"/>
      <c r="C531" s="247"/>
      <c r="D531" s="248"/>
      <c r="E531" s="247"/>
      <c r="F531" s="247"/>
      <c r="G531" s="247"/>
      <c r="H531" s="247"/>
      <c r="I531" s="247"/>
    </row>
    <row r="532" spans="1:9" ht="18">
      <c r="A532" s="247"/>
      <c r="B532" s="247"/>
      <c r="C532" s="247"/>
      <c r="D532" s="248"/>
      <c r="E532" s="247"/>
      <c r="F532" s="247"/>
      <c r="G532" s="247"/>
      <c r="H532" s="247"/>
      <c r="I532" s="247"/>
    </row>
    <row r="533" spans="1:9" ht="18">
      <c r="A533" s="247"/>
      <c r="B533" s="247"/>
      <c r="C533" s="247"/>
      <c r="D533" s="248"/>
      <c r="E533" s="247"/>
      <c r="F533" s="247"/>
      <c r="G533" s="247"/>
      <c r="H533" s="247"/>
      <c r="I533" s="247"/>
    </row>
    <row r="534" spans="1:9" ht="18">
      <c r="A534" s="247"/>
      <c r="B534" s="247"/>
      <c r="C534" s="247"/>
      <c r="D534" s="248"/>
      <c r="E534" s="247"/>
      <c r="F534" s="247"/>
      <c r="G534" s="247"/>
      <c r="H534" s="247"/>
      <c r="I534" s="247"/>
    </row>
    <row r="535" spans="1:9" ht="18">
      <c r="A535" s="247"/>
      <c r="B535" s="247"/>
      <c r="C535" s="247"/>
      <c r="D535" s="248"/>
      <c r="E535" s="247"/>
      <c r="F535" s="247"/>
      <c r="G535" s="247"/>
      <c r="H535" s="247"/>
      <c r="I535" s="247"/>
    </row>
    <row r="536" spans="1:9" ht="18">
      <c r="A536" s="247"/>
      <c r="B536" s="247"/>
      <c r="C536" s="247"/>
      <c r="D536" s="248"/>
      <c r="E536" s="247"/>
      <c r="F536" s="247"/>
      <c r="G536" s="247"/>
      <c r="H536" s="247"/>
      <c r="I536" s="247"/>
    </row>
    <row r="537" spans="1:9" ht="18">
      <c r="A537" s="247"/>
      <c r="B537" s="247"/>
      <c r="C537" s="247"/>
      <c r="D537" s="248"/>
      <c r="E537" s="247"/>
      <c r="F537" s="247"/>
      <c r="G537" s="247"/>
      <c r="H537" s="247"/>
      <c r="I537" s="247"/>
    </row>
    <row r="538" spans="1:9" ht="18">
      <c r="A538" s="247"/>
      <c r="B538" s="247"/>
      <c r="C538" s="247"/>
      <c r="D538" s="248"/>
      <c r="E538" s="247"/>
      <c r="F538" s="247"/>
      <c r="G538" s="247"/>
      <c r="H538" s="247"/>
      <c r="I538" s="247"/>
    </row>
    <row r="539" spans="1:9" ht="18">
      <c r="A539" s="247"/>
      <c r="B539" s="247"/>
      <c r="C539" s="247"/>
      <c r="D539" s="248"/>
      <c r="E539" s="247"/>
      <c r="F539" s="247"/>
      <c r="G539" s="247"/>
      <c r="H539" s="247"/>
      <c r="I539" s="247"/>
    </row>
    <row r="540" spans="1:9" ht="18">
      <c r="A540" s="247"/>
      <c r="B540" s="247"/>
      <c r="C540" s="247"/>
      <c r="D540" s="248"/>
      <c r="E540" s="247"/>
      <c r="F540" s="247"/>
      <c r="G540" s="247"/>
      <c r="H540" s="247"/>
      <c r="I540" s="247"/>
    </row>
    <row r="541" spans="1:9" ht="18">
      <c r="A541" s="247"/>
      <c r="B541" s="247"/>
      <c r="C541" s="247"/>
      <c r="D541" s="248"/>
      <c r="E541" s="247"/>
      <c r="F541" s="247"/>
      <c r="G541" s="247"/>
      <c r="H541" s="247"/>
      <c r="I541" s="247"/>
    </row>
    <row r="542" spans="1:9" ht="18">
      <c r="A542" s="247"/>
      <c r="B542" s="247"/>
      <c r="C542" s="247"/>
      <c r="D542" s="248"/>
      <c r="E542" s="247"/>
      <c r="F542" s="247"/>
      <c r="G542" s="247"/>
      <c r="H542" s="247"/>
      <c r="I542" s="247"/>
    </row>
    <row r="543" spans="1:9" ht="18">
      <c r="A543" s="247"/>
      <c r="B543" s="247"/>
      <c r="C543" s="247"/>
      <c r="D543" s="248"/>
      <c r="E543" s="247"/>
      <c r="F543" s="247"/>
      <c r="G543" s="247"/>
      <c r="H543" s="247"/>
      <c r="I543" s="247"/>
    </row>
    <row r="544" spans="1:9" ht="18">
      <c r="A544" s="247"/>
      <c r="B544" s="247"/>
      <c r="C544" s="247"/>
      <c r="D544" s="248"/>
      <c r="E544" s="247"/>
      <c r="F544" s="247"/>
      <c r="G544" s="247"/>
      <c r="H544" s="247"/>
      <c r="I544" s="247"/>
    </row>
    <row r="545" spans="1:9" ht="18">
      <c r="A545" s="247"/>
      <c r="B545" s="247"/>
      <c r="C545" s="247"/>
      <c r="D545" s="248"/>
      <c r="E545" s="247"/>
      <c r="F545" s="247"/>
      <c r="G545" s="247"/>
      <c r="H545" s="247"/>
      <c r="I545" s="247"/>
    </row>
    <row r="546" spans="1:9" ht="18">
      <c r="A546" s="247"/>
      <c r="B546" s="247"/>
      <c r="C546" s="247"/>
      <c r="D546" s="248"/>
      <c r="E546" s="247"/>
      <c r="F546" s="247"/>
      <c r="G546" s="247"/>
      <c r="H546" s="247"/>
      <c r="I546" s="247"/>
    </row>
    <row r="547" spans="1:9" ht="18">
      <c r="A547" s="247"/>
      <c r="B547" s="247"/>
      <c r="C547" s="247"/>
      <c r="D547" s="248"/>
      <c r="E547" s="247"/>
      <c r="F547" s="247"/>
      <c r="G547" s="247"/>
      <c r="H547" s="247"/>
      <c r="I547" s="247"/>
    </row>
    <row r="548" spans="1:9" ht="18">
      <c r="A548" s="247"/>
      <c r="B548" s="247"/>
      <c r="C548" s="247"/>
      <c r="D548" s="248"/>
      <c r="E548" s="247"/>
      <c r="F548" s="247"/>
      <c r="G548" s="247"/>
      <c r="H548" s="247"/>
      <c r="I548" s="247"/>
    </row>
    <row r="549" spans="1:9" ht="18">
      <c r="A549" s="247"/>
      <c r="B549" s="247"/>
      <c r="C549" s="247"/>
      <c r="D549" s="248"/>
      <c r="E549" s="247"/>
      <c r="F549" s="247"/>
      <c r="G549" s="247"/>
      <c r="H549" s="247"/>
      <c r="I549" s="247"/>
    </row>
    <row r="550" spans="1:9" ht="18">
      <c r="A550" s="247"/>
      <c r="B550" s="247"/>
      <c r="C550" s="247"/>
      <c r="D550" s="248"/>
      <c r="E550" s="247"/>
      <c r="F550" s="247"/>
      <c r="G550" s="247"/>
      <c r="H550" s="247"/>
      <c r="I550" s="247"/>
    </row>
    <row r="551" spans="1:9" ht="18">
      <c r="A551" s="247"/>
      <c r="B551" s="247"/>
      <c r="C551" s="247"/>
      <c r="D551" s="248"/>
      <c r="E551" s="247"/>
      <c r="F551" s="247"/>
      <c r="G551" s="247"/>
      <c r="H551" s="247"/>
      <c r="I551" s="247"/>
    </row>
    <row r="552" spans="1:9" ht="18">
      <c r="A552" s="247"/>
      <c r="B552" s="247"/>
      <c r="C552" s="247"/>
      <c r="D552" s="248"/>
      <c r="E552" s="247"/>
      <c r="F552" s="247"/>
      <c r="G552" s="247"/>
      <c r="H552" s="247"/>
      <c r="I552" s="247"/>
    </row>
    <row r="553" spans="1:9" ht="18">
      <c r="A553" s="247"/>
      <c r="B553" s="247"/>
      <c r="C553" s="247"/>
      <c r="D553" s="248"/>
      <c r="E553" s="247"/>
      <c r="F553" s="247"/>
      <c r="G553" s="247"/>
      <c r="H553" s="247"/>
      <c r="I553" s="247"/>
    </row>
    <row r="554" spans="1:9" ht="18">
      <c r="A554" s="247"/>
      <c r="B554" s="247"/>
      <c r="C554" s="247"/>
      <c r="D554" s="248"/>
      <c r="E554" s="247"/>
      <c r="F554" s="247"/>
      <c r="G554" s="247"/>
      <c r="H554" s="247"/>
      <c r="I554" s="247"/>
    </row>
    <row r="555" spans="1:9" ht="18">
      <c r="A555" s="247"/>
      <c r="B555" s="247"/>
      <c r="C555" s="247"/>
      <c r="D555" s="248"/>
      <c r="E555" s="247"/>
      <c r="F555" s="247"/>
      <c r="G555" s="247"/>
      <c r="H555" s="247"/>
      <c r="I555" s="247"/>
    </row>
    <row r="556" spans="1:9" ht="18">
      <c r="A556" s="247"/>
      <c r="B556" s="247"/>
      <c r="C556" s="247"/>
      <c r="D556" s="248"/>
      <c r="E556" s="247"/>
      <c r="F556" s="247"/>
      <c r="G556" s="247"/>
      <c r="H556" s="247"/>
      <c r="I556" s="247"/>
    </row>
    <row r="557" spans="1:9" ht="18">
      <c r="A557" s="247"/>
      <c r="B557" s="247"/>
      <c r="C557" s="247"/>
      <c r="D557" s="248"/>
      <c r="E557" s="247"/>
      <c r="F557" s="247"/>
      <c r="G557" s="247"/>
      <c r="H557" s="247"/>
      <c r="I557" s="247"/>
    </row>
    <row r="558" spans="1:9" ht="18">
      <c r="A558" s="247"/>
      <c r="B558" s="247"/>
      <c r="C558" s="247"/>
      <c r="D558" s="248"/>
      <c r="E558" s="247"/>
      <c r="F558" s="247"/>
      <c r="G558" s="247"/>
      <c r="H558" s="247"/>
      <c r="I558" s="247"/>
    </row>
    <row r="559" spans="1:9" ht="18">
      <c r="A559" s="247"/>
      <c r="B559" s="247"/>
      <c r="C559" s="247"/>
      <c r="D559" s="248"/>
      <c r="E559" s="247"/>
      <c r="F559" s="247"/>
      <c r="G559" s="247"/>
      <c r="H559" s="247"/>
      <c r="I559" s="247"/>
    </row>
    <row r="560" spans="1:9" ht="18">
      <c r="A560" s="247"/>
      <c r="B560" s="247"/>
      <c r="C560" s="247"/>
      <c r="D560" s="248"/>
      <c r="E560" s="247"/>
      <c r="F560" s="247"/>
      <c r="G560" s="247"/>
      <c r="H560" s="247"/>
      <c r="I560" s="247"/>
    </row>
    <row r="561" spans="1:9" ht="18">
      <c r="A561" s="247"/>
      <c r="B561" s="247"/>
      <c r="C561" s="247"/>
      <c r="D561" s="248"/>
      <c r="E561" s="247"/>
      <c r="F561" s="247"/>
      <c r="G561" s="247"/>
      <c r="H561" s="247"/>
      <c r="I561" s="247"/>
    </row>
    <row r="562" spans="1:9" ht="18">
      <c r="A562" s="247"/>
      <c r="B562" s="247"/>
      <c r="C562" s="247"/>
      <c r="D562" s="248"/>
      <c r="E562" s="247"/>
      <c r="F562" s="247"/>
      <c r="G562" s="247"/>
      <c r="H562" s="247"/>
      <c r="I562" s="247"/>
    </row>
    <row r="563" spans="1:9" ht="18">
      <c r="A563" s="247"/>
      <c r="B563" s="247"/>
      <c r="C563" s="247"/>
      <c r="D563" s="248"/>
      <c r="E563" s="247"/>
      <c r="F563" s="247"/>
      <c r="G563" s="247"/>
      <c r="H563" s="247"/>
      <c r="I563" s="247"/>
    </row>
    <row r="564" spans="1:9" ht="18">
      <c r="A564" s="247"/>
      <c r="B564" s="247"/>
      <c r="C564" s="247"/>
      <c r="D564" s="248"/>
      <c r="E564" s="247"/>
      <c r="F564" s="247"/>
      <c r="G564" s="247"/>
      <c r="H564" s="247"/>
      <c r="I564" s="247"/>
    </row>
    <row r="565" spans="1:9" ht="18">
      <c r="A565" s="247"/>
      <c r="B565" s="247"/>
      <c r="C565" s="247"/>
      <c r="D565" s="248"/>
      <c r="E565" s="247"/>
      <c r="F565" s="247"/>
      <c r="G565" s="247"/>
      <c r="H565" s="247"/>
      <c r="I565" s="247"/>
    </row>
    <row r="566" spans="1:9" ht="18">
      <c r="A566" s="247"/>
      <c r="B566" s="247"/>
      <c r="C566" s="247"/>
      <c r="D566" s="248"/>
      <c r="E566" s="247"/>
      <c r="F566" s="247"/>
      <c r="G566" s="247"/>
      <c r="H566" s="247"/>
      <c r="I566" s="247"/>
    </row>
    <row r="567" spans="1:9" ht="18">
      <c r="A567" s="247"/>
      <c r="B567" s="247"/>
      <c r="C567" s="247"/>
      <c r="D567" s="248"/>
      <c r="E567" s="247"/>
      <c r="F567" s="247"/>
      <c r="G567" s="247"/>
      <c r="H567" s="247"/>
      <c r="I567" s="247"/>
    </row>
    <row r="568" spans="1:9" ht="18">
      <c r="A568" s="247"/>
      <c r="B568" s="247"/>
      <c r="C568" s="247"/>
      <c r="D568" s="248"/>
      <c r="E568" s="247"/>
      <c r="F568" s="247"/>
      <c r="G568" s="247"/>
      <c r="H568" s="247"/>
      <c r="I568" s="247"/>
    </row>
    <row r="569" spans="1:9" ht="18">
      <c r="A569" s="247"/>
      <c r="B569" s="247"/>
      <c r="C569" s="247"/>
      <c r="D569" s="248"/>
      <c r="E569" s="247"/>
      <c r="F569" s="247"/>
      <c r="G569" s="247"/>
      <c r="H569" s="247"/>
      <c r="I569" s="247"/>
    </row>
    <row r="570" spans="1:9" ht="18">
      <c r="A570" s="247"/>
      <c r="B570" s="247"/>
      <c r="C570" s="247"/>
      <c r="D570" s="248"/>
      <c r="E570" s="247"/>
      <c r="F570" s="247"/>
      <c r="G570" s="247"/>
      <c r="H570" s="247"/>
      <c r="I570" s="247"/>
    </row>
    <row r="571" spans="1:9" ht="18">
      <c r="A571" s="247"/>
      <c r="B571" s="247"/>
      <c r="C571" s="247"/>
      <c r="D571" s="248"/>
      <c r="E571" s="247"/>
      <c r="F571" s="247"/>
      <c r="G571" s="247"/>
      <c r="H571" s="247"/>
      <c r="I571" s="247"/>
    </row>
    <row r="572" spans="1:9" ht="18">
      <c r="A572" s="247"/>
      <c r="B572" s="247"/>
      <c r="C572" s="247"/>
      <c r="D572" s="248"/>
      <c r="E572" s="247"/>
      <c r="F572" s="247"/>
      <c r="G572" s="247"/>
      <c r="H572" s="247"/>
      <c r="I572" s="247"/>
    </row>
    <row r="573" spans="1:9" ht="18">
      <c r="A573" s="247"/>
      <c r="B573" s="247"/>
      <c r="C573" s="247"/>
      <c r="D573" s="248"/>
      <c r="E573" s="247"/>
      <c r="F573" s="247"/>
      <c r="G573" s="247"/>
      <c r="H573" s="247"/>
      <c r="I573" s="247"/>
    </row>
    <row r="574" spans="1:9" ht="18">
      <c r="A574" s="247"/>
      <c r="B574" s="247"/>
      <c r="C574" s="247"/>
      <c r="D574" s="248"/>
      <c r="E574" s="247"/>
      <c r="F574" s="247"/>
      <c r="G574" s="247"/>
      <c r="H574" s="247"/>
      <c r="I574" s="247"/>
    </row>
    <row r="575" spans="1:9" ht="18">
      <c r="A575" s="247"/>
      <c r="B575" s="247"/>
      <c r="C575" s="247"/>
      <c r="D575" s="248"/>
      <c r="E575" s="247"/>
      <c r="F575" s="247"/>
      <c r="G575" s="247"/>
      <c r="H575" s="247"/>
      <c r="I575" s="247"/>
    </row>
    <row r="576" spans="1:9" ht="18">
      <c r="A576" s="247"/>
      <c r="B576" s="247"/>
      <c r="C576" s="247"/>
      <c r="D576" s="248"/>
      <c r="E576" s="247"/>
      <c r="F576" s="247"/>
      <c r="G576" s="247"/>
      <c r="H576" s="247"/>
      <c r="I576" s="247"/>
    </row>
    <row r="577" spans="1:9" ht="18">
      <c r="A577" s="247"/>
      <c r="B577" s="247"/>
      <c r="C577" s="247"/>
      <c r="D577" s="248"/>
      <c r="E577" s="247"/>
      <c r="F577" s="247"/>
      <c r="G577" s="247"/>
      <c r="H577" s="247"/>
      <c r="I577" s="247"/>
    </row>
    <row r="578" spans="1:9" ht="18">
      <c r="A578" s="247"/>
      <c r="B578" s="247"/>
      <c r="C578" s="247"/>
      <c r="D578" s="248"/>
      <c r="E578" s="247"/>
      <c r="F578" s="247"/>
      <c r="G578" s="247"/>
      <c r="H578" s="247"/>
      <c r="I578" s="247"/>
    </row>
    <row r="579" spans="1:9" ht="18">
      <c r="A579" s="247"/>
      <c r="B579" s="247"/>
      <c r="C579" s="247"/>
      <c r="D579" s="248"/>
      <c r="E579" s="247"/>
      <c r="F579" s="247"/>
      <c r="G579" s="247"/>
      <c r="H579" s="247"/>
      <c r="I579" s="247"/>
    </row>
    <row r="580" spans="1:9" ht="18">
      <c r="A580" s="247"/>
      <c r="B580" s="247"/>
      <c r="C580" s="247"/>
      <c r="D580" s="248"/>
      <c r="E580" s="247"/>
      <c r="F580" s="247"/>
      <c r="G580" s="247"/>
      <c r="H580" s="247"/>
      <c r="I580" s="247"/>
    </row>
    <row r="581" spans="1:9" ht="18">
      <c r="A581" s="247"/>
      <c r="B581" s="247"/>
      <c r="C581" s="247"/>
      <c r="D581" s="248"/>
      <c r="E581" s="247"/>
      <c r="F581" s="247"/>
      <c r="G581" s="247"/>
      <c r="H581" s="247"/>
      <c r="I581" s="247"/>
    </row>
    <row r="582" spans="1:9" ht="18">
      <c r="A582" s="247"/>
      <c r="B582" s="247"/>
      <c r="C582" s="247"/>
      <c r="D582" s="248"/>
      <c r="E582" s="247"/>
      <c r="F582" s="247"/>
      <c r="G582" s="247"/>
      <c r="H582" s="247"/>
      <c r="I582" s="247"/>
    </row>
    <row r="583" spans="1:9" ht="18">
      <c r="A583" s="247"/>
      <c r="B583" s="247"/>
      <c r="C583" s="247"/>
      <c r="D583" s="248"/>
      <c r="E583" s="247"/>
      <c r="F583" s="247"/>
      <c r="G583" s="247"/>
      <c r="H583" s="247"/>
      <c r="I583" s="247"/>
    </row>
    <row r="584" spans="1:9" ht="18">
      <c r="A584" s="247"/>
      <c r="B584" s="247"/>
      <c r="C584" s="247"/>
      <c r="D584" s="248"/>
      <c r="E584" s="247"/>
      <c r="F584" s="247"/>
      <c r="G584" s="247"/>
      <c r="H584" s="247"/>
      <c r="I584" s="247"/>
    </row>
    <row r="585" spans="1:9" ht="18">
      <c r="A585" s="247"/>
      <c r="B585" s="247"/>
      <c r="C585" s="247"/>
      <c r="D585" s="248"/>
      <c r="E585" s="247"/>
      <c r="F585" s="247"/>
      <c r="G585" s="247"/>
      <c r="H585" s="247"/>
      <c r="I585" s="247"/>
    </row>
    <row r="586" spans="1:9" ht="18">
      <c r="A586" s="247"/>
      <c r="B586" s="247"/>
      <c r="C586" s="247"/>
      <c r="D586" s="248"/>
      <c r="E586" s="247"/>
      <c r="F586" s="247"/>
      <c r="G586" s="247"/>
      <c r="H586" s="247"/>
      <c r="I586" s="247"/>
    </row>
    <row r="587" spans="1:9" ht="18">
      <c r="A587" s="247"/>
      <c r="B587" s="247"/>
      <c r="C587" s="247"/>
      <c r="D587" s="248"/>
      <c r="E587" s="247"/>
      <c r="F587" s="247"/>
      <c r="G587" s="247"/>
      <c r="H587" s="247"/>
      <c r="I587" s="247"/>
    </row>
    <row r="588" spans="1:9" ht="18">
      <c r="A588" s="247"/>
      <c r="B588" s="247"/>
      <c r="C588" s="247"/>
      <c r="D588" s="248"/>
      <c r="E588" s="247"/>
      <c r="F588" s="247"/>
      <c r="G588" s="247"/>
      <c r="H588" s="247"/>
      <c r="I588" s="247"/>
    </row>
    <row r="589" spans="1:9" ht="18">
      <c r="A589" s="247"/>
      <c r="B589" s="247"/>
      <c r="C589" s="247"/>
      <c r="D589" s="248"/>
      <c r="E589" s="247"/>
      <c r="F589" s="247"/>
      <c r="G589" s="247"/>
      <c r="H589" s="247"/>
      <c r="I589" s="247"/>
    </row>
    <row r="590" spans="1:9" ht="18">
      <c r="A590" s="247"/>
      <c r="B590" s="247"/>
      <c r="C590" s="247"/>
      <c r="D590" s="248"/>
      <c r="E590" s="247"/>
      <c r="F590" s="247"/>
      <c r="G590" s="247"/>
      <c r="H590" s="247"/>
      <c r="I590" s="247"/>
    </row>
    <row r="591" spans="1:9" ht="18">
      <c r="A591" s="247"/>
      <c r="B591" s="247"/>
      <c r="C591" s="247"/>
      <c r="D591" s="248"/>
      <c r="E591" s="247"/>
      <c r="F591" s="247"/>
      <c r="G591" s="247"/>
      <c r="H591" s="247"/>
      <c r="I591" s="247"/>
    </row>
    <row r="592" spans="1:9" ht="18">
      <c r="A592" s="247"/>
      <c r="B592" s="247"/>
      <c r="C592" s="247"/>
      <c r="D592" s="248"/>
      <c r="E592" s="247"/>
      <c r="F592" s="247"/>
      <c r="G592" s="247"/>
      <c r="H592" s="247"/>
      <c r="I592" s="247"/>
    </row>
    <row r="593" spans="1:9" ht="18">
      <c r="A593" s="247"/>
      <c r="B593" s="247"/>
      <c r="C593" s="247"/>
      <c r="D593" s="248"/>
      <c r="E593" s="247"/>
      <c r="F593" s="247"/>
      <c r="G593" s="247"/>
      <c r="H593" s="247"/>
      <c r="I593" s="247"/>
    </row>
    <row r="594" spans="1:9" ht="18">
      <c r="A594" s="247"/>
      <c r="B594" s="247"/>
      <c r="C594" s="247"/>
      <c r="D594" s="248"/>
      <c r="E594" s="247"/>
      <c r="F594" s="247"/>
      <c r="G594" s="247"/>
      <c r="H594" s="247"/>
      <c r="I594" s="247"/>
    </row>
    <row r="595" spans="1:9" ht="18">
      <c r="A595" s="247"/>
      <c r="B595" s="247"/>
      <c r="C595" s="247"/>
      <c r="D595" s="248"/>
      <c r="E595" s="247"/>
      <c r="F595" s="247"/>
      <c r="G595" s="247"/>
      <c r="H595" s="247"/>
      <c r="I595" s="247"/>
    </row>
    <row r="596" spans="1:9" ht="18">
      <c r="A596" s="247"/>
      <c r="B596" s="247"/>
      <c r="C596" s="247"/>
      <c r="D596" s="248"/>
      <c r="E596" s="247"/>
      <c r="F596" s="247"/>
      <c r="G596" s="247"/>
      <c r="H596" s="247"/>
      <c r="I596" s="247"/>
    </row>
    <row r="597" spans="1:9" ht="18">
      <c r="A597" s="247"/>
      <c r="B597" s="247"/>
      <c r="C597" s="247"/>
      <c r="D597" s="248"/>
      <c r="E597" s="247"/>
      <c r="F597" s="247"/>
      <c r="G597" s="247"/>
      <c r="H597" s="247"/>
      <c r="I597" s="247"/>
    </row>
    <row r="598" spans="1:9" ht="18">
      <c r="A598" s="247"/>
      <c r="B598" s="247"/>
      <c r="C598" s="247"/>
      <c r="D598" s="248"/>
      <c r="E598" s="247"/>
      <c r="F598" s="247"/>
      <c r="G598" s="247"/>
      <c r="H598" s="247"/>
      <c r="I598" s="247"/>
    </row>
    <row r="599" spans="1:9" ht="18">
      <c r="A599" s="247"/>
      <c r="B599" s="247"/>
      <c r="C599" s="247"/>
      <c r="D599" s="248"/>
      <c r="E599" s="247"/>
      <c r="F599" s="247"/>
      <c r="G599" s="247"/>
      <c r="H599" s="247"/>
      <c r="I599" s="247"/>
    </row>
    <row r="600" spans="1:9" ht="18">
      <c r="A600" s="247"/>
      <c r="B600" s="247"/>
      <c r="C600" s="247"/>
      <c r="D600" s="248"/>
      <c r="E600" s="247"/>
      <c r="F600" s="247"/>
      <c r="G600" s="247"/>
      <c r="H600" s="247"/>
      <c r="I600" s="247"/>
    </row>
    <row r="601" spans="1:9" ht="18">
      <c r="A601" s="247"/>
      <c r="B601" s="247"/>
      <c r="C601" s="247"/>
      <c r="D601" s="248"/>
      <c r="E601" s="247"/>
      <c r="F601" s="247"/>
      <c r="G601" s="247"/>
      <c r="H601" s="247"/>
      <c r="I601" s="247"/>
    </row>
  </sheetData>
  <mergeCells count="9">
    <mergeCell ref="A15:F15"/>
    <mergeCell ref="D4:F4"/>
    <mergeCell ref="A4:B4"/>
    <mergeCell ref="A1:C1"/>
    <mergeCell ref="D1:F1"/>
    <mergeCell ref="A2:F2"/>
    <mergeCell ref="A3:F3"/>
    <mergeCell ref="A7:F7"/>
    <mergeCell ref="A8:F8"/>
  </mergeCells>
  <printOptions horizontalCentered="1"/>
  <pageMargins left="0.39370078740157483" right="0" top="0.74803149606299213" bottom="0" header="0.31496062992125984" footer="0.31496062992125984"/>
  <pageSetup scale="5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708"/>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49" customWidth="1"/>
    <col min="5" max="5" width="12.5703125" customWidth="1"/>
    <col min="6" max="6" width="19" customWidth="1"/>
    <col min="7" max="7" width="15.5703125" customWidth="1"/>
    <col min="8" max="8" width="74" customWidth="1"/>
  </cols>
  <sheetData>
    <row r="1" spans="1:8" ht="45.75" customHeight="1">
      <c r="A1" s="489" t="s">
        <v>388</v>
      </c>
      <c r="B1" s="489"/>
      <c r="C1" s="489"/>
      <c r="D1" s="490" t="s">
        <v>662</v>
      </c>
      <c r="E1" s="490"/>
      <c r="F1" s="490"/>
    </row>
    <row r="2" spans="1:8" ht="42" customHeight="1" thickBot="1">
      <c r="A2" s="497" t="s">
        <v>707</v>
      </c>
      <c r="B2" s="497"/>
      <c r="C2" s="497"/>
      <c r="D2" s="497"/>
      <c r="E2" s="497"/>
      <c r="F2" s="497"/>
    </row>
    <row r="3" spans="1:8" ht="6" customHeight="1">
      <c r="A3" s="493"/>
      <c r="B3" s="493"/>
      <c r="C3" s="493"/>
      <c r="D3" s="493"/>
      <c r="E3" s="493"/>
      <c r="F3" s="493"/>
    </row>
    <row r="4" spans="1:8" ht="60" customHeight="1">
      <c r="A4" s="399" t="s">
        <v>309</v>
      </c>
      <c r="B4" s="399" t="s">
        <v>408</v>
      </c>
      <c r="C4" s="399" t="s">
        <v>409</v>
      </c>
      <c r="D4" s="399" t="s">
        <v>410</v>
      </c>
      <c r="E4" s="399" t="s">
        <v>411</v>
      </c>
      <c r="F4" s="399" t="s">
        <v>708</v>
      </c>
      <c r="G4" s="25"/>
      <c r="H4" s="25"/>
    </row>
    <row r="5" spans="1:8" ht="3" customHeight="1" thickBot="1">
      <c r="A5" s="494"/>
      <c r="B5" s="494"/>
      <c r="C5" s="494"/>
      <c r="D5" s="494"/>
      <c r="E5" s="494"/>
      <c r="F5" s="494"/>
      <c r="G5" s="25"/>
      <c r="H5" s="25"/>
    </row>
    <row r="6" spans="1:8" ht="3" customHeight="1" thickBot="1">
      <c r="A6" s="495"/>
      <c r="B6" s="495"/>
      <c r="C6" s="495"/>
      <c r="D6" s="495"/>
      <c r="E6" s="495"/>
      <c r="F6" s="495"/>
      <c r="G6" s="25"/>
      <c r="H6" s="25"/>
    </row>
    <row r="7" spans="1:8" ht="15.75">
      <c r="A7" s="224"/>
      <c r="B7" s="225" t="s">
        <v>24</v>
      </c>
      <c r="C7" s="226"/>
      <c r="D7" s="227"/>
      <c r="E7" s="226"/>
      <c r="F7" s="228">
        <f>+F9+F12+F15+F48</f>
        <v>157198196.47999999</v>
      </c>
      <c r="G7" s="229"/>
      <c r="H7" s="230"/>
    </row>
    <row r="8" spans="1:8" ht="15.75">
      <c r="A8" s="331">
        <v>1</v>
      </c>
      <c r="B8" s="231" t="s">
        <v>282</v>
      </c>
      <c r="C8" s="231"/>
      <c r="D8" s="232"/>
      <c r="E8" s="226"/>
      <c r="F8" s="224"/>
      <c r="G8" s="233"/>
      <c r="H8" s="230"/>
    </row>
    <row r="9" spans="1:8" ht="15.75">
      <c r="A9" s="332"/>
      <c r="B9" s="496" t="s">
        <v>284</v>
      </c>
      <c r="C9" s="496"/>
      <c r="D9" s="227"/>
      <c r="E9" s="224"/>
      <c r="F9" s="228">
        <f>+F10</f>
        <v>200000</v>
      </c>
      <c r="G9" s="233"/>
      <c r="H9" s="230"/>
    </row>
    <row r="10" spans="1:8" s="238" customFormat="1" ht="40.5">
      <c r="A10" s="332"/>
      <c r="B10" s="226"/>
      <c r="C10" s="234" t="s">
        <v>412</v>
      </c>
      <c r="D10" s="235" t="s">
        <v>413</v>
      </c>
      <c r="E10" s="236">
        <v>48101</v>
      </c>
      <c r="F10" s="333">
        <v>200000</v>
      </c>
      <c r="G10" s="233"/>
      <c r="H10" s="230"/>
    </row>
    <row r="11" spans="1:8" s="238" customFormat="1">
      <c r="A11" s="331">
        <v>3</v>
      </c>
      <c r="B11" s="231" t="s">
        <v>286</v>
      </c>
      <c r="C11" s="231"/>
      <c r="D11" s="227"/>
      <c r="E11" s="226"/>
      <c r="F11" s="224"/>
      <c r="G11" s="233"/>
      <c r="H11" s="230"/>
    </row>
    <row r="12" spans="1:8" s="238" customFormat="1">
      <c r="A12" s="332"/>
      <c r="B12" s="496" t="s">
        <v>287</v>
      </c>
      <c r="C12" s="496"/>
      <c r="D12" s="227"/>
      <c r="E12" s="226"/>
      <c r="F12" s="228">
        <f>SUM(F13:F14)</f>
        <v>7991633</v>
      </c>
      <c r="G12" s="233"/>
      <c r="H12" s="230"/>
    </row>
    <row r="13" spans="1:8" s="238" customFormat="1" ht="95.25" customHeight="1">
      <c r="A13" s="332"/>
      <c r="B13" s="226"/>
      <c r="C13" s="234" t="s">
        <v>414</v>
      </c>
      <c r="D13" s="235" t="s">
        <v>415</v>
      </c>
      <c r="E13" s="236">
        <v>48101</v>
      </c>
      <c r="F13" s="333">
        <v>4960000</v>
      </c>
      <c r="G13" s="233"/>
      <c r="H13" s="230"/>
    </row>
    <row r="14" spans="1:8" s="238" customFormat="1" ht="67.5">
      <c r="A14" s="332"/>
      <c r="B14" s="226"/>
      <c r="C14" s="234" t="s">
        <v>450</v>
      </c>
      <c r="D14" s="235" t="s">
        <v>451</v>
      </c>
      <c r="E14" s="236">
        <v>48101</v>
      </c>
      <c r="F14" s="333">
        <v>3031633</v>
      </c>
      <c r="G14" s="233"/>
      <c r="H14" s="230"/>
    </row>
    <row r="15" spans="1:8" s="238" customFormat="1" ht="21" customHeight="1">
      <c r="A15" s="331">
        <v>47</v>
      </c>
      <c r="B15" s="496" t="s">
        <v>269</v>
      </c>
      <c r="C15" s="496"/>
      <c r="D15" s="235"/>
      <c r="E15" s="236"/>
      <c r="F15" s="334">
        <f>SUM(F16:F46)</f>
        <v>81899384</v>
      </c>
      <c r="G15" s="412" t="s">
        <v>709</v>
      </c>
      <c r="H15" s="230"/>
    </row>
    <row r="16" spans="1:8" s="238" customFormat="1" ht="33.75" customHeight="1">
      <c r="A16" s="332"/>
      <c r="B16" s="226"/>
      <c r="C16" s="234" t="s">
        <v>509</v>
      </c>
      <c r="D16" s="235" t="s">
        <v>510</v>
      </c>
      <c r="E16" s="236">
        <v>48201</v>
      </c>
      <c r="F16" s="333">
        <v>2644420</v>
      </c>
      <c r="G16" s="233"/>
      <c r="H16" s="230"/>
    </row>
    <row r="17" spans="1:8" s="238" customFormat="1" ht="33" customHeight="1">
      <c r="A17" s="332"/>
      <c r="B17" s="226"/>
      <c r="C17" s="234" t="s">
        <v>511</v>
      </c>
      <c r="D17" s="235" t="s">
        <v>512</v>
      </c>
      <c r="E17" s="236">
        <v>48201</v>
      </c>
      <c r="F17" s="333">
        <v>2650360</v>
      </c>
      <c r="G17" s="233"/>
      <c r="H17" s="230"/>
    </row>
    <row r="18" spans="1:8" s="238" customFormat="1" ht="33" customHeight="1">
      <c r="A18" s="332"/>
      <c r="B18" s="226"/>
      <c r="C18" s="234" t="s">
        <v>513</v>
      </c>
      <c r="D18" s="235" t="s">
        <v>514</v>
      </c>
      <c r="E18" s="236">
        <v>48201</v>
      </c>
      <c r="F18" s="333">
        <v>2650410</v>
      </c>
      <c r="G18" s="233"/>
      <c r="H18" s="230"/>
    </row>
    <row r="19" spans="1:8" s="238" customFormat="1">
      <c r="A19" s="332"/>
      <c r="B19" s="226"/>
      <c r="C19" s="234" t="s">
        <v>515</v>
      </c>
      <c r="D19" s="235" t="s">
        <v>516</v>
      </c>
      <c r="E19" s="236">
        <v>48201</v>
      </c>
      <c r="F19" s="333">
        <v>2663580</v>
      </c>
      <c r="G19" s="233"/>
      <c r="H19" s="230"/>
    </row>
    <row r="20" spans="1:8" s="238" customFormat="1" ht="48.75" customHeight="1">
      <c r="A20" s="332"/>
      <c r="B20" s="226"/>
      <c r="C20" s="234" t="s">
        <v>517</v>
      </c>
      <c r="D20" s="235" t="s">
        <v>518</v>
      </c>
      <c r="E20" s="236">
        <v>48201</v>
      </c>
      <c r="F20" s="333">
        <v>2650500</v>
      </c>
      <c r="G20" s="233"/>
      <c r="H20" s="230"/>
    </row>
    <row r="21" spans="1:8" s="238" customFormat="1" ht="33.75" customHeight="1">
      <c r="A21" s="332"/>
      <c r="B21" s="226"/>
      <c r="C21" s="234" t="s">
        <v>519</v>
      </c>
      <c r="D21" s="235" t="s">
        <v>520</v>
      </c>
      <c r="E21" s="236">
        <v>48201</v>
      </c>
      <c r="F21" s="333">
        <v>2671620</v>
      </c>
      <c r="G21" s="233"/>
      <c r="H21" s="230"/>
    </row>
    <row r="22" spans="1:8" s="238" customFormat="1">
      <c r="A22" s="332"/>
      <c r="B22" s="226"/>
      <c r="C22" s="234" t="s">
        <v>521</v>
      </c>
      <c r="D22" s="235" t="s">
        <v>522</v>
      </c>
      <c r="E22" s="236">
        <v>48201</v>
      </c>
      <c r="F22" s="333">
        <v>2672319</v>
      </c>
      <c r="G22" s="233"/>
      <c r="H22" s="230"/>
    </row>
    <row r="23" spans="1:8" s="238" customFormat="1" ht="36" customHeight="1">
      <c r="A23" s="332"/>
      <c r="B23" s="226"/>
      <c r="C23" s="234" t="s">
        <v>523</v>
      </c>
      <c r="D23" s="235" t="s">
        <v>524</v>
      </c>
      <c r="E23" s="236">
        <v>48201</v>
      </c>
      <c r="F23" s="333">
        <v>2512000</v>
      </c>
      <c r="G23" s="233"/>
      <c r="H23" s="230"/>
    </row>
    <row r="24" spans="1:8" s="238" customFormat="1" ht="33.75" customHeight="1">
      <c r="A24" s="332"/>
      <c r="B24" s="226"/>
      <c r="C24" s="234" t="s">
        <v>525</v>
      </c>
      <c r="D24" s="235" t="s">
        <v>526</v>
      </c>
      <c r="E24" s="236">
        <v>48201</v>
      </c>
      <c r="F24" s="333">
        <v>2673700</v>
      </c>
      <c r="G24" s="233"/>
      <c r="H24" s="230"/>
    </row>
    <row r="25" spans="1:8" s="238" customFormat="1" ht="36" customHeight="1">
      <c r="A25" s="332"/>
      <c r="B25" s="226"/>
      <c r="C25" s="234" t="s">
        <v>527</v>
      </c>
      <c r="D25" s="235" t="s">
        <v>528</v>
      </c>
      <c r="E25" s="236">
        <v>48201</v>
      </c>
      <c r="F25" s="333">
        <v>2628400</v>
      </c>
      <c r="G25" s="233"/>
      <c r="H25" s="230"/>
    </row>
    <row r="26" spans="1:8" s="238" customFormat="1" ht="36" customHeight="1">
      <c r="A26" s="332"/>
      <c r="B26" s="226"/>
      <c r="C26" s="234" t="s">
        <v>529</v>
      </c>
      <c r="D26" s="235" t="s">
        <v>530</v>
      </c>
      <c r="E26" s="236">
        <v>48201</v>
      </c>
      <c r="F26" s="333">
        <v>2592221</v>
      </c>
      <c r="G26" s="233"/>
      <c r="H26" s="230"/>
    </row>
    <row r="27" spans="1:8" s="238" customFormat="1" ht="23.25" customHeight="1">
      <c r="A27" s="332"/>
      <c r="B27" s="226"/>
      <c r="C27" s="234" t="s">
        <v>531</v>
      </c>
      <c r="D27" s="235" t="s">
        <v>532</v>
      </c>
      <c r="E27" s="236">
        <v>48201</v>
      </c>
      <c r="F27" s="333">
        <v>2673750</v>
      </c>
      <c r="G27" s="233"/>
      <c r="H27" s="230"/>
    </row>
    <row r="28" spans="1:8" s="238" customFormat="1" ht="36" customHeight="1">
      <c r="A28" s="332"/>
      <c r="B28" s="226"/>
      <c r="C28" s="234" t="s">
        <v>533</v>
      </c>
      <c r="D28" s="235" t="s">
        <v>534</v>
      </c>
      <c r="E28" s="236">
        <v>48201</v>
      </c>
      <c r="F28" s="333">
        <v>2677710</v>
      </c>
      <c r="G28" s="233"/>
      <c r="H28" s="230"/>
    </row>
    <row r="29" spans="1:8" s="238" customFormat="1" ht="25.5" customHeight="1">
      <c r="A29" s="332"/>
      <c r="B29" s="226"/>
      <c r="C29" s="234" t="s">
        <v>535</v>
      </c>
      <c r="D29" s="235" t="s">
        <v>536</v>
      </c>
      <c r="E29" s="236">
        <v>48201</v>
      </c>
      <c r="F29" s="333">
        <v>2598920</v>
      </c>
      <c r="G29" s="233"/>
      <c r="H29" s="230"/>
    </row>
    <row r="30" spans="1:8" s="238" customFormat="1" ht="25.5" customHeight="1">
      <c r="A30" s="332"/>
      <c r="B30" s="226"/>
      <c r="C30" s="234" t="s">
        <v>537</v>
      </c>
      <c r="D30" s="235" t="s">
        <v>538</v>
      </c>
      <c r="E30" s="236">
        <v>48201</v>
      </c>
      <c r="F30" s="333">
        <v>2666147</v>
      </c>
      <c r="G30" s="233"/>
      <c r="H30" s="230"/>
    </row>
    <row r="31" spans="1:8" s="238" customFormat="1" ht="36" customHeight="1">
      <c r="A31" s="332"/>
      <c r="B31" s="226"/>
      <c r="C31" s="234" t="s">
        <v>539</v>
      </c>
      <c r="D31" s="235" t="s">
        <v>540</v>
      </c>
      <c r="E31" s="236">
        <v>48201</v>
      </c>
      <c r="F31" s="333">
        <v>2521100</v>
      </c>
      <c r="G31" s="233"/>
      <c r="H31" s="230"/>
    </row>
    <row r="32" spans="1:8" s="238" customFormat="1" ht="51" customHeight="1">
      <c r="A32" s="332"/>
      <c r="B32" s="226"/>
      <c r="C32" s="234" t="s">
        <v>541</v>
      </c>
      <c r="D32" s="235" t="s">
        <v>542</v>
      </c>
      <c r="E32" s="236">
        <v>48201</v>
      </c>
      <c r="F32" s="333">
        <v>2625547.5</v>
      </c>
      <c r="G32" s="233"/>
      <c r="H32" s="230"/>
    </row>
    <row r="33" spans="1:8" s="238" customFormat="1" ht="36" customHeight="1">
      <c r="A33" s="332"/>
      <c r="B33" s="226"/>
      <c r="C33" s="234" t="s">
        <v>543</v>
      </c>
      <c r="D33" s="235" t="s">
        <v>544</v>
      </c>
      <c r="E33" s="236">
        <v>48201</v>
      </c>
      <c r="F33" s="333">
        <v>2654542.5</v>
      </c>
      <c r="G33" s="233"/>
      <c r="H33" s="230"/>
    </row>
    <row r="34" spans="1:8" s="238" customFormat="1" ht="36" customHeight="1">
      <c r="A34" s="332"/>
      <c r="B34" s="226"/>
      <c r="C34" s="234" t="s">
        <v>545</v>
      </c>
      <c r="D34" s="235" t="s">
        <v>546</v>
      </c>
      <c r="E34" s="236">
        <v>48201</v>
      </c>
      <c r="F34" s="333">
        <v>2675547</v>
      </c>
      <c r="G34" s="233"/>
      <c r="H34" s="230"/>
    </row>
    <row r="35" spans="1:8" s="238" customFormat="1" ht="36" customHeight="1">
      <c r="A35" s="332"/>
      <c r="B35" s="226"/>
      <c r="C35" s="234" t="s">
        <v>547</v>
      </c>
      <c r="D35" s="235" t="s">
        <v>548</v>
      </c>
      <c r="E35" s="236">
        <v>48201</v>
      </c>
      <c r="F35" s="333">
        <v>2683420</v>
      </c>
      <c r="G35" s="233"/>
      <c r="H35" s="230"/>
    </row>
    <row r="36" spans="1:8" s="238" customFormat="1" ht="36" customHeight="1">
      <c r="A36" s="332"/>
      <c r="B36" s="226"/>
      <c r="C36" s="234" t="s">
        <v>549</v>
      </c>
      <c r="D36" s="235" t="s">
        <v>550</v>
      </c>
      <c r="E36" s="236">
        <v>48201</v>
      </c>
      <c r="F36" s="333">
        <v>2684700</v>
      </c>
      <c r="G36" s="233"/>
      <c r="H36" s="230"/>
    </row>
    <row r="37" spans="1:8" s="238" customFormat="1" ht="36" customHeight="1">
      <c r="A37" s="332"/>
      <c r="B37" s="226"/>
      <c r="C37" s="234" t="s">
        <v>551</v>
      </c>
      <c r="D37" s="235" t="s">
        <v>552</v>
      </c>
      <c r="E37" s="236">
        <v>48201</v>
      </c>
      <c r="F37" s="333">
        <v>2548390</v>
      </c>
      <c r="G37" s="233"/>
      <c r="H37" s="230"/>
    </row>
    <row r="38" spans="1:8" s="238" customFormat="1" ht="52.5" customHeight="1">
      <c r="A38" s="332"/>
      <c r="B38" s="226"/>
      <c r="C38" s="234" t="s">
        <v>553</v>
      </c>
      <c r="D38" s="235" t="s">
        <v>554</v>
      </c>
      <c r="E38" s="236">
        <v>48201</v>
      </c>
      <c r="F38" s="333">
        <v>2603739.2000000002</v>
      </c>
      <c r="G38" s="233"/>
      <c r="H38" s="230"/>
    </row>
    <row r="39" spans="1:8" s="238" customFormat="1" ht="36.75" customHeight="1">
      <c r="A39" s="332"/>
      <c r="B39" s="226"/>
      <c r="C39" s="234" t="s">
        <v>555</v>
      </c>
      <c r="D39" s="235" t="s">
        <v>556</v>
      </c>
      <c r="E39" s="236">
        <v>48201</v>
      </c>
      <c r="F39" s="333">
        <v>2687059.3</v>
      </c>
      <c r="G39" s="233"/>
      <c r="H39" s="230"/>
    </row>
    <row r="40" spans="1:8" s="238" customFormat="1" ht="23.25" customHeight="1">
      <c r="A40" s="332"/>
      <c r="B40" s="226"/>
      <c r="C40" s="234" t="s">
        <v>557</v>
      </c>
      <c r="D40" s="235" t="s">
        <v>558</v>
      </c>
      <c r="E40" s="236">
        <v>48201</v>
      </c>
      <c r="F40" s="333">
        <v>2678345</v>
      </c>
      <c r="G40" s="233"/>
      <c r="H40" s="230"/>
    </row>
    <row r="41" spans="1:8" s="238" customFormat="1" ht="23.25" customHeight="1">
      <c r="A41" s="332"/>
      <c r="B41" s="226"/>
      <c r="C41" s="234" t="s">
        <v>559</v>
      </c>
      <c r="D41" s="235" t="s">
        <v>560</v>
      </c>
      <c r="E41" s="236">
        <v>48201</v>
      </c>
      <c r="F41" s="333">
        <v>2656060</v>
      </c>
      <c r="G41" s="233"/>
      <c r="H41" s="230"/>
    </row>
    <row r="42" spans="1:8" s="238" customFormat="1" ht="23.25" customHeight="1">
      <c r="A42" s="332"/>
      <c r="B42" s="226"/>
      <c r="C42" s="234" t="s">
        <v>561</v>
      </c>
      <c r="D42" s="235" t="s">
        <v>562</v>
      </c>
      <c r="E42" s="236">
        <v>48201</v>
      </c>
      <c r="F42" s="333">
        <v>2696500</v>
      </c>
      <c r="G42" s="233"/>
      <c r="H42" s="230"/>
    </row>
    <row r="43" spans="1:8" s="238" customFormat="1" ht="38.25" customHeight="1">
      <c r="A43" s="332"/>
      <c r="B43" s="226"/>
      <c r="C43" s="234" t="s">
        <v>563</v>
      </c>
      <c r="D43" s="235" t="s">
        <v>564</v>
      </c>
      <c r="E43" s="236">
        <v>48201</v>
      </c>
      <c r="F43" s="333">
        <v>2675939</v>
      </c>
      <c r="G43" s="233"/>
      <c r="H43" s="230"/>
    </row>
    <row r="44" spans="1:8" s="238" customFormat="1" ht="27">
      <c r="A44" s="332"/>
      <c r="B44" s="226"/>
      <c r="C44" s="234" t="s">
        <v>565</v>
      </c>
      <c r="D44" s="235" t="s">
        <v>566</v>
      </c>
      <c r="E44" s="236">
        <v>48201</v>
      </c>
      <c r="F44" s="333">
        <v>2667547.5</v>
      </c>
      <c r="G44" s="233"/>
      <c r="H44" s="230"/>
    </row>
    <row r="45" spans="1:8" s="238" customFormat="1">
      <c r="A45" s="332"/>
      <c r="B45" s="226"/>
      <c r="C45" s="234" t="s">
        <v>710</v>
      </c>
      <c r="D45" s="235" t="s">
        <v>711</v>
      </c>
      <c r="E45" s="236">
        <v>48201</v>
      </c>
      <c r="F45" s="333">
        <v>2530600</v>
      </c>
      <c r="G45" s="233"/>
      <c r="H45" s="230"/>
    </row>
    <row r="46" spans="1:8" s="238" customFormat="1" ht="27">
      <c r="A46" s="332"/>
      <c r="B46" s="226"/>
      <c r="C46" s="234" t="s">
        <v>712</v>
      </c>
      <c r="D46" s="235" t="s">
        <v>713</v>
      </c>
      <c r="E46" s="236">
        <v>48201</v>
      </c>
      <c r="F46" s="333">
        <v>2684290</v>
      </c>
      <c r="G46" s="233"/>
      <c r="H46" s="230"/>
    </row>
    <row r="47" spans="1:8" s="238" customFormat="1">
      <c r="A47" s="331">
        <v>48</v>
      </c>
      <c r="B47" s="231" t="s">
        <v>434</v>
      </c>
      <c r="C47" s="234"/>
      <c r="D47" s="235"/>
      <c r="E47" s="236"/>
      <c r="F47" s="237"/>
      <c r="G47" s="233"/>
      <c r="H47" s="230"/>
    </row>
    <row r="48" spans="1:8" s="238" customFormat="1">
      <c r="A48" s="332"/>
      <c r="B48" s="232" t="s">
        <v>420</v>
      </c>
      <c r="C48" s="234"/>
      <c r="D48" s="235"/>
      <c r="E48" s="236"/>
      <c r="F48" s="228">
        <f>SUM(F49:F90)</f>
        <v>67107179.479999997</v>
      </c>
      <c r="G48" s="233"/>
      <c r="H48" s="230"/>
    </row>
    <row r="49" spans="1:8" s="238" customFormat="1" ht="36" customHeight="1">
      <c r="A49" s="332"/>
      <c r="B49" s="226"/>
      <c r="C49" s="234" t="s">
        <v>452</v>
      </c>
      <c r="D49" s="235" t="s">
        <v>453</v>
      </c>
      <c r="E49" s="236">
        <v>48201</v>
      </c>
      <c r="F49" s="333">
        <v>4500000</v>
      </c>
      <c r="G49" s="233"/>
      <c r="H49" s="230"/>
    </row>
    <row r="50" spans="1:8" s="238" customFormat="1" ht="67.5">
      <c r="A50" s="332"/>
      <c r="B50" s="226"/>
      <c r="C50" s="413" t="s">
        <v>541</v>
      </c>
      <c r="D50" s="235" t="s">
        <v>714</v>
      </c>
      <c r="E50" s="236">
        <v>48201</v>
      </c>
      <c r="F50" s="333">
        <v>450000</v>
      </c>
      <c r="G50" s="233"/>
      <c r="H50" s="230"/>
    </row>
    <row r="51" spans="1:8" s="238" customFormat="1" ht="316.5" customHeight="1">
      <c r="A51" s="332"/>
      <c r="B51" s="226"/>
      <c r="C51" s="413" t="s">
        <v>712</v>
      </c>
      <c r="D51" s="235" t="s">
        <v>715</v>
      </c>
      <c r="E51" s="236">
        <v>48201</v>
      </c>
      <c r="F51" s="333">
        <v>400000</v>
      </c>
      <c r="G51" s="233"/>
      <c r="H51" s="230"/>
    </row>
    <row r="52" spans="1:8" s="238" customFormat="1" ht="50.25" customHeight="1">
      <c r="A52" s="332"/>
      <c r="B52" s="226"/>
      <c r="C52" s="234" t="s">
        <v>716</v>
      </c>
      <c r="D52" s="235" t="s">
        <v>717</v>
      </c>
      <c r="E52" s="236">
        <v>48201</v>
      </c>
      <c r="F52" s="333">
        <v>820800</v>
      </c>
      <c r="G52" s="233"/>
      <c r="H52" s="230"/>
    </row>
    <row r="53" spans="1:8" s="238" customFormat="1" ht="216">
      <c r="A53" s="332"/>
      <c r="B53" s="226"/>
      <c r="C53" s="413" t="s">
        <v>718</v>
      </c>
      <c r="D53" s="235" t="s">
        <v>719</v>
      </c>
      <c r="E53" s="236">
        <v>48201</v>
      </c>
      <c r="F53" s="333">
        <v>550000</v>
      </c>
      <c r="G53" s="233"/>
      <c r="H53" s="230"/>
    </row>
    <row r="54" spans="1:8" s="238" customFormat="1" ht="243">
      <c r="A54" s="332"/>
      <c r="B54" s="226"/>
      <c r="C54" s="413" t="s">
        <v>543</v>
      </c>
      <c r="D54" s="235" t="s">
        <v>720</v>
      </c>
      <c r="E54" s="236">
        <v>48201</v>
      </c>
      <c r="F54" s="333">
        <v>650000</v>
      </c>
      <c r="G54" s="233"/>
      <c r="H54" s="230"/>
    </row>
    <row r="55" spans="1:8" s="238" customFormat="1" ht="121.5">
      <c r="A55" s="332"/>
      <c r="B55" s="226"/>
      <c r="C55" s="413" t="s">
        <v>521</v>
      </c>
      <c r="D55" s="235" t="s">
        <v>721</v>
      </c>
      <c r="E55" s="236">
        <v>48201</v>
      </c>
      <c r="F55" s="333">
        <v>1449235.4</v>
      </c>
      <c r="G55" s="233"/>
      <c r="H55" s="230"/>
    </row>
    <row r="56" spans="1:8" s="238" customFormat="1" ht="189">
      <c r="A56" s="332"/>
      <c r="B56" s="226"/>
      <c r="C56" s="413" t="s">
        <v>549</v>
      </c>
      <c r="D56" s="235" t="s">
        <v>722</v>
      </c>
      <c r="E56" s="236">
        <v>48201</v>
      </c>
      <c r="F56" s="333">
        <v>400000</v>
      </c>
      <c r="G56" s="233"/>
      <c r="H56" s="230"/>
    </row>
    <row r="57" spans="1:8" s="238" customFormat="1" ht="243">
      <c r="A57" s="332"/>
      <c r="B57" s="226"/>
      <c r="C57" s="413" t="s">
        <v>723</v>
      </c>
      <c r="D57" s="235" t="s">
        <v>724</v>
      </c>
      <c r="E57" s="236">
        <v>48201</v>
      </c>
      <c r="F57" s="333">
        <v>550000</v>
      </c>
      <c r="G57" s="233"/>
      <c r="H57" s="230"/>
    </row>
    <row r="58" spans="1:8" s="238" customFormat="1" ht="108">
      <c r="A58" s="332"/>
      <c r="B58" s="226"/>
      <c r="C58" s="413" t="s">
        <v>725</v>
      </c>
      <c r="D58" s="235" t="s">
        <v>726</v>
      </c>
      <c r="E58" s="236">
        <v>48201</v>
      </c>
      <c r="F58" s="333">
        <v>300000</v>
      </c>
      <c r="G58" s="233"/>
      <c r="H58" s="230"/>
    </row>
    <row r="59" spans="1:8" s="238" customFormat="1" ht="67.5">
      <c r="A59" s="332"/>
      <c r="B59" s="226"/>
      <c r="C59" s="413" t="s">
        <v>551</v>
      </c>
      <c r="D59" s="235" t="s">
        <v>727</v>
      </c>
      <c r="E59" s="236">
        <v>48201</v>
      </c>
      <c r="F59" s="333">
        <v>900000</v>
      </c>
      <c r="G59" s="233"/>
      <c r="H59" s="230"/>
    </row>
    <row r="60" spans="1:8" s="238" customFormat="1" ht="135">
      <c r="A60" s="332"/>
      <c r="B60" s="226"/>
      <c r="C60" s="413" t="s">
        <v>561</v>
      </c>
      <c r="D60" s="235" t="s">
        <v>728</v>
      </c>
      <c r="E60" s="236">
        <v>48201</v>
      </c>
      <c r="F60" s="333">
        <v>400000</v>
      </c>
      <c r="G60" s="233"/>
      <c r="H60" s="230"/>
    </row>
    <row r="61" spans="1:8" s="238" customFormat="1" ht="117.75" customHeight="1">
      <c r="A61" s="332"/>
      <c r="B61" s="226"/>
      <c r="C61" s="234" t="s">
        <v>729</v>
      </c>
      <c r="D61" s="235" t="s">
        <v>730</v>
      </c>
      <c r="E61" s="236">
        <v>48201</v>
      </c>
      <c r="F61" s="333">
        <v>600000</v>
      </c>
      <c r="G61" s="233"/>
      <c r="H61" s="230"/>
    </row>
    <row r="62" spans="1:8" s="238" customFormat="1" ht="129.75" customHeight="1">
      <c r="A62" s="332"/>
      <c r="B62" s="226"/>
      <c r="C62" s="413" t="s">
        <v>555</v>
      </c>
      <c r="D62" s="235" t="s">
        <v>731</v>
      </c>
      <c r="E62" s="236">
        <v>48201</v>
      </c>
      <c r="F62" s="333">
        <v>400000</v>
      </c>
      <c r="G62" s="233"/>
      <c r="H62" s="230"/>
    </row>
    <row r="63" spans="1:8" s="238" customFormat="1" ht="134.25" customHeight="1">
      <c r="A63" s="332"/>
      <c r="B63" s="226"/>
      <c r="C63" s="234" t="s">
        <v>732</v>
      </c>
      <c r="D63" s="235" t="s">
        <v>733</v>
      </c>
      <c r="E63" s="236">
        <v>48201</v>
      </c>
      <c r="F63" s="333">
        <v>1200000</v>
      </c>
      <c r="G63" s="233"/>
      <c r="H63" s="230"/>
    </row>
    <row r="64" spans="1:8" s="238" customFormat="1" ht="46.5" customHeight="1">
      <c r="A64" s="332"/>
      <c r="B64" s="226"/>
      <c r="C64" s="413" t="s">
        <v>527</v>
      </c>
      <c r="D64" s="235" t="s">
        <v>734</v>
      </c>
      <c r="E64" s="236">
        <v>48201</v>
      </c>
      <c r="F64" s="333">
        <v>400000</v>
      </c>
      <c r="G64" s="233"/>
      <c r="H64" s="230"/>
    </row>
    <row r="65" spans="1:8" s="238" customFormat="1" ht="58.5" customHeight="1">
      <c r="A65" s="332"/>
      <c r="B65" s="226"/>
      <c r="C65" s="413" t="s">
        <v>515</v>
      </c>
      <c r="D65" s="235" t="s">
        <v>735</v>
      </c>
      <c r="E65" s="236">
        <v>48201</v>
      </c>
      <c r="F65" s="333">
        <v>550000</v>
      </c>
      <c r="G65" s="233"/>
      <c r="H65" s="230"/>
    </row>
    <row r="66" spans="1:8" s="238" customFormat="1" ht="202.5">
      <c r="A66" s="332"/>
      <c r="B66" s="226"/>
      <c r="C66" s="413" t="s">
        <v>736</v>
      </c>
      <c r="D66" s="235" t="s">
        <v>737</v>
      </c>
      <c r="E66" s="236">
        <v>48201</v>
      </c>
      <c r="F66" s="333">
        <v>700000</v>
      </c>
      <c r="G66" s="233"/>
      <c r="H66" s="230"/>
    </row>
    <row r="67" spans="1:8" s="238" customFormat="1" ht="81">
      <c r="A67" s="332"/>
      <c r="B67" s="226"/>
      <c r="C67" s="234" t="s">
        <v>559</v>
      </c>
      <c r="D67" s="235" t="s">
        <v>738</v>
      </c>
      <c r="E67" s="236">
        <v>48201</v>
      </c>
      <c r="F67" s="333">
        <v>500000</v>
      </c>
      <c r="G67" s="233"/>
      <c r="H67" s="230"/>
    </row>
    <row r="68" spans="1:8" s="238" customFormat="1" ht="87" customHeight="1">
      <c r="A68" s="332"/>
      <c r="B68" s="226"/>
      <c r="C68" s="234" t="s">
        <v>716</v>
      </c>
      <c r="D68" s="235" t="s">
        <v>739</v>
      </c>
      <c r="E68" s="236">
        <v>48201</v>
      </c>
      <c r="F68" s="333">
        <v>450000</v>
      </c>
      <c r="G68" s="233"/>
      <c r="H68" s="230"/>
    </row>
    <row r="69" spans="1:8" s="238" customFormat="1" ht="103.5" customHeight="1">
      <c r="A69" s="332"/>
      <c r="B69" s="226"/>
      <c r="C69" s="413" t="s">
        <v>712</v>
      </c>
      <c r="D69" s="235" t="s">
        <v>740</v>
      </c>
      <c r="E69" s="236">
        <v>48201</v>
      </c>
      <c r="F69" s="333">
        <v>2500000</v>
      </c>
      <c r="G69" s="233"/>
      <c r="H69" s="230"/>
    </row>
    <row r="70" spans="1:8" s="238" customFormat="1" ht="74.25" customHeight="1">
      <c r="A70" s="332"/>
      <c r="B70" s="226"/>
      <c r="C70" s="413" t="s">
        <v>527</v>
      </c>
      <c r="D70" s="235" t="s">
        <v>741</v>
      </c>
      <c r="E70" s="236">
        <v>48201</v>
      </c>
      <c r="F70" s="333">
        <v>950000</v>
      </c>
      <c r="G70" s="233"/>
      <c r="H70" s="230"/>
    </row>
    <row r="71" spans="1:8" s="238" customFormat="1" ht="121.5" customHeight="1">
      <c r="A71" s="332"/>
      <c r="B71" s="226"/>
      <c r="C71" s="413" t="s">
        <v>517</v>
      </c>
      <c r="D71" s="235" t="s">
        <v>742</v>
      </c>
      <c r="E71" s="236">
        <v>48201</v>
      </c>
      <c r="F71" s="333">
        <v>600000</v>
      </c>
      <c r="G71" s="233"/>
      <c r="H71" s="230"/>
    </row>
    <row r="72" spans="1:8" s="238" customFormat="1" ht="114" customHeight="1">
      <c r="A72" s="332"/>
      <c r="B72" s="226"/>
      <c r="C72" s="413" t="s">
        <v>743</v>
      </c>
      <c r="D72" s="235" t="s">
        <v>744</v>
      </c>
      <c r="E72" s="236">
        <v>48201</v>
      </c>
      <c r="F72" s="333">
        <v>400000</v>
      </c>
      <c r="G72" s="233"/>
      <c r="H72" s="230"/>
    </row>
    <row r="73" spans="1:8" s="238" customFormat="1" ht="108">
      <c r="A73" s="332"/>
      <c r="B73" s="226"/>
      <c r="C73" s="413" t="s">
        <v>531</v>
      </c>
      <c r="D73" s="235" t="s">
        <v>745</v>
      </c>
      <c r="E73" s="236">
        <v>48201</v>
      </c>
      <c r="F73" s="333">
        <v>1770000</v>
      </c>
      <c r="G73" s="233"/>
      <c r="H73" s="230"/>
    </row>
    <row r="74" spans="1:8" s="238" customFormat="1" ht="81">
      <c r="A74" s="332"/>
      <c r="B74" s="226"/>
      <c r="C74" s="413" t="s">
        <v>736</v>
      </c>
      <c r="D74" s="235" t="s">
        <v>746</v>
      </c>
      <c r="E74" s="236">
        <v>48201</v>
      </c>
      <c r="F74" s="333">
        <v>1000000</v>
      </c>
      <c r="G74" s="233"/>
      <c r="H74" s="230"/>
    </row>
    <row r="75" spans="1:8" s="238" customFormat="1" ht="108">
      <c r="A75" s="332"/>
      <c r="B75" s="226"/>
      <c r="C75" s="413" t="s">
        <v>549</v>
      </c>
      <c r="D75" s="235" t="s">
        <v>747</v>
      </c>
      <c r="E75" s="236">
        <v>48201</v>
      </c>
      <c r="F75" s="333">
        <v>1500000</v>
      </c>
      <c r="G75" s="233"/>
      <c r="H75" s="230"/>
    </row>
    <row r="76" spans="1:8" s="238" customFormat="1" ht="94.5">
      <c r="A76" s="332"/>
      <c r="B76" s="226"/>
      <c r="C76" s="413" t="s">
        <v>559</v>
      </c>
      <c r="D76" s="235" t="s">
        <v>748</v>
      </c>
      <c r="E76" s="236">
        <v>48201</v>
      </c>
      <c r="F76" s="333">
        <v>411800</v>
      </c>
      <c r="G76" s="233"/>
      <c r="H76" s="230"/>
    </row>
    <row r="77" spans="1:8" s="238" customFormat="1" ht="94.5">
      <c r="A77" s="332"/>
      <c r="B77" s="226"/>
      <c r="C77" s="413" t="s">
        <v>551</v>
      </c>
      <c r="D77" s="235" t="s">
        <v>749</v>
      </c>
      <c r="E77" s="236">
        <v>48201</v>
      </c>
      <c r="F77" s="333">
        <v>600000</v>
      </c>
      <c r="G77" s="233"/>
      <c r="H77" s="230"/>
    </row>
    <row r="78" spans="1:8" s="238" customFormat="1" ht="135">
      <c r="A78" s="332"/>
      <c r="B78" s="226"/>
      <c r="C78" s="413" t="s">
        <v>541</v>
      </c>
      <c r="D78" s="235" t="s">
        <v>750</v>
      </c>
      <c r="E78" s="236">
        <v>48201</v>
      </c>
      <c r="F78" s="333">
        <v>500000</v>
      </c>
      <c r="G78" s="233"/>
      <c r="H78" s="230"/>
    </row>
    <row r="79" spans="1:8" s="238" customFormat="1" ht="40.5" customHeight="1">
      <c r="A79" s="332"/>
      <c r="B79" s="226"/>
      <c r="C79" s="413" t="s">
        <v>549</v>
      </c>
      <c r="D79" s="235" t="s">
        <v>751</v>
      </c>
      <c r="E79" s="236">
        <v>48201</v>
      </c>
      <c r="F79" s="333">
        <v>3000000</v>
      </c>
      <c r="G79" s="233"/>
      <c r="H79" s="230"/>
    </row>
    <row r="80" spans="1:8" s="238" customFormat="1" ht="162">
      <c r="A80" s="332"/>
      <c r="B80" s="226"/>
      <c r="C80" s="234" t="s">
        <v>454</v>
      </c>
      <c r="D80" s="235" t="s">
        <v>752</v>
      </c>
      <c r="E80" s="236">
        <v>48201</v>
      </c>
      <c r="F80" s="333">
        <v>10000000</v>
      </c>
      <c r="G80" s="233"/>
      <c r="H80" s="230"/>
    </row>
    <row r="81" spans="1:8" s="238" customFormat="1" ht="162">
      <c r="A81" s="332"/>
      <c r="B81" s="226"/>
      <c r="C81" s="413" t="s">
        <v>535</v>
      </c>
      <c r="D81" s="235" t="s">
        <v>753</v>
      </c>
      <c r="E81" s="236">
        <v>48201</v>
      </c>
      <c r="F81" s="333">
        <v>7000000</v>
      </c>
      <c r="G81" s="233"/>
      <c r="H81" s="230"/>
    </row>
    <row r="82" spans="1:8" s="238" customFormat="1" ht="175.5">
      <c r="A82" s="332"/>
      <c r="B82" s="226"/>
      <c r="C82" s="413" t="s">
        <v>535</v>
      </c>
      <c r="D82" s="235" t="s">
        <v>754</v>
      </c>
      <c r="E82" s="236">
        <v>48201</v>
      </c>
      <c r="F82" s="333">
        <v>4000000</v>
      </c>
      <c r="G82" s="233"/>
      <c r="H82" s="230"/>
    </row>
    <row r="83" spans="1:8" s="238" customFormat="1" ht="310.5">
      <c r="A83" s="332"/>
      <c r="B83" s="226"/>
      <c r="C83" s="413" t="s">
        <v>755</v>
      </c>
      <c r="D83" s="235" t="s">
        <v>756</v>
      </c>
      <c r="E83" s="236">
        <v>48201</v>
      </c>
      <c r="F83" s="333">
        <v>800000</v>
      </c>
      <c r="G83" s="233"/>
      <c r="H83" s="230"/>
    </row>
    <row r="84" spans="1:8" s="238" customFormat="1" ht="67.5">
      <c r="A84" s="332"/>
      <c r="B84" s="226"/>
      <c r="C84" s="413" t="s">
        <v>555</v>
      </c>
      <c r="D84" s="235" t="s">
        <v>757</v>
      </c>
      <c r="E84" s="236">
        <v>48201</v>
      </c>
      <c r="F84" s="333">
        <v>2000000</v>
      </c>
      <c r="G84" s="233"/>
      <c r="H84" s="230"/>
    </row>
    <row r="85" spans="1:8" s="238" customFormat="1" ht="36.75" customHeight="1">
      <c r="A85" s="332"/>
      <c r="B85" s="226"/>
      <c r="C85" s="234" t="s">
        <v>559</v>
      </c>
      <c r="D85" s="235" t="s">
        <v>758</v>
      </c>
      <c r="E85" s="236">
        <v>48201</v>
      </c>
      <c r="F85" s="333">
        <v>2204000</v>
      </c>
      <c r="G85" s="233"/>
      <c r="H85" s="230"/>
    </row>
    <row r="86" spans="1:8" s="238" customFormat="1" ht="409.5">
      <c r="A86" s="332"/>
      <c r="B86" s="226"/>
      <c r="C86" s="413" t="s">
        <v>759</v>
      </c>
      <c r="D86" s="235" t="s">
        <v>760</v>
      </c>
      <c r="E86" s="236">
        <v>48401</v>
      </c>
      <c r="F86" s="333">
        <v>3000000</v>
      </c>
      <c r="G86" s="233"/>
      <c r="H86" s="230"/>
    </row>
    <row r="87" spans="1:8" s="238" customFormat="1" ht="67.5">
      <c r="A87" s="332"/>
      <c r="B87" s="226"/>
      <c r="C87" s="413" t="s">
        <v>515</v>
      </c>
      <c r="D87" s="235" t="s">
        <v>761</v>
      </c>
      <c r="E87" s="236">
        <v>48201</v>
      </c>
      <c r="F87" s="333">
        <v>1500000</v>
      </c>
      <c r="G87" s="233"/>
      <c r="H87" s="230"/>
    </row>
    <row r="88" spans="1:8" s="238" customFormat="1" ht="162">
      <c r="A88" s="332"/>
      <c r="B88" s="226"/>
      <c r="C88" s="413" t="s">
        <v>535</v>
      </c>
      <c r="D88" s="235" t="s">
        <v>762</v>
      </c>
      <c r="E88" s="236">
        <v>48201</v>
      </c>
      <c r="F88" s="333">
        <v>1601344.08</v>
      </c>
      <c r="G88" s="233"/>
      <c r="H88" s="230"/>
    </row>
    <row r="89" spans="1:8" s="238" customFormat="1" ht="27">
      <c r="A89" s="332"/>
      <c r="B89" s="226"/>
      <c r="C89" s="413" t="s">
        <v>759</v>
      </c>
      <c r="D89" s="235" t="s">
        <v>763</v>
      </c>
      <c r="E89" s="236">
        <v>48401</v>
      </c>
      <c r="F89" s="333">
        <v>5000000</v>
      </c>
      <c r="G89" s="233"/>
      <c r="H89" s="230"/>
    </row>
    <row r="90" spans="1:8" s="238" customFormat="1" ht="27">
      <c r="A90" s="332"/>
      <c r="B90" s="226"/>
      <c r="C90" s="413" t="s">
        <v>764</v>
      </c>
      <c r="D90" s="235" t="s">
        <v>765</v>
      </c>
      <c r="E90" s="236">
        <v>48301</v>
      </c>
      <c r="F90" s="333">
        <v>600000</v>
      </c>
      <c r="G90" s="233"/>
      <c r="H90" s="230"/>
    </row>
    <row r="91" spans="1:8" s="238" customFormat="1" ht="14.25" customHeight="1" thickBot="1">
      <c r="A91" s="335"/>
      <c r="B91" s="239"/>
      <c r="C91" s="240"/>
      <c r="D91" s="241"/>
      <c r="E91" s="242"/>
      <c r="F91" s="243"/>
      <c r="G91" s="233"/>
      <c r="H91" s="230"/>
    </row>
    <row r="92" spans="1:8" ht="16.5" customHeight="1">
      <c r="A92" s="486" t="s">
        <v>416</v>
      </c>
      <c r="B92" s="486"/>
      <c r="C92" s="486"/>
      <c r="D92" s="486"/>
      <c r="E92" s="486"/>
      <c r="F92" s="486"/>
      <c r="G92" s="233"/>
      <c r="H92" s="230"/>
    </row>
    <row r="93" spans="1:8" ht="15.75">
      <c r="A93" s="245"/>
      <c r="B93" s="245"/>
      <c r="C93" s="245"/>
      <c r="D93" s="246"/>
      <c r="E93" s="245"/>
      <c r="F93" s="245"/>
      <c r="G93" s="233"/>
      <c r="H93" s="230"/>
    </row>
    <row r="94" spans="1:8" ht="15.75">
      <c r="A94" s="245"/>
      <c r="B94" s="245"/>
      <c r="C94" s="245"/>
      <c r="D94" s="246"/>
      <c r="E94" s="245"/>
      <c r="F94" s="245"/>
      <c r="G94" s="233"/>
      <c r="H94" s="230"/>
    </row>
    <row r="95" spans="1:8" ht="15.75">
      <c r="A95" s="245"/>
      <c r="B95" s="245"/>
      <c r="C95" s="245"/>
      <c r="D95" s="246"/>
      <c r="E95" s="245"/>
      <c r="F95" s="245"/>
      <c r="G95" s="233"/>
      <c r="H95" s="230"/>
    </row>
    <row r="96" spans="1:8" ht="15.75">
      <c r="A96" s="245"/>
      <c r="B96" s="245"/>
      <c r="C96" s="245"/>
      <c r="D96" s="246"/>
      <c r="E96" s="245"/>
      <c r="F96" s="245"/>
      <c r="G96" s="233"/>
      <c r="H96" s="230"/>
    </row>
    <row r="97" spans="1:8" ht="15.75">
      <c r="A97" s="245"/>
      <c r="B97" s="245"/>
      <c r="C97" s="245"/>
      <c r="D97" s="246"/>
      <c r="E97" s="245"/>
      <c r="F97" s="245"/>
      <c r="G97" s="233"/>
      <c r="H97" s="230"/>
    </row>
    <row r="98" spans="1:8" ht="15.75">
      <c r="A98" s="245"/>
      <c r="B98" s="245"/>
      <c r="C98" s="245"/>
      <c r="D98" s="246"/>
      <c r="E98" s="245"/>
      <c r="F98" s="245"/>
      <c r="G98" s="233"/>
      <c r="H98" s="230"/>
    </row>
    <row r="99" spans="1:8" ht="15.75">
      <c r="A99" s="245"/>
      <c r="B99" s="245"/>
      <c r="C99" s="245"/>
      <c r="D99" s="246"/>
      <c r="E99" s="245"/>
      <c r="F99" s="245"/>
      <c r="G99" s="233"/>
      <c r="H99" s="230"/>
    </row>
    <row r="100" spans="1:8" ht="15.75">
      <c r="A100" s="245"/>
      <c r="B100" s="245"/>
      <c r="C100" s="245"/>
      <c r="D100" s="246"/>
      <c r="E100" s="245"/>
      <c r="F100" s="245"/>
      <c r="G100" s="233"/>
      <c r="H100" s="230"/>
    </row>
    <row r="101" spans="1:8" ht="15.75">
      <c r="A101" s="245"/>
      <c r="B101" s="245"/>
      <c r="C101" s="245"/>
      <c r="D101" s="246"/>
      <c r="E101" s="245"/>
      <c r="F101" s="245"/>
      <c r="G101" s="233"/>
      <c r="H101" s="230"/>
    </row>
    <row r="102" spans="1:8" ht="15.75">
      <c r="A102" s="245"/>
      <c r="B102" s="245"/>
      <c r="C102" s="245"/>
      <c r="D102" s="246"/>
      <c r="E102" s="245"/>
      <c r="F102" s="245"/>
      <c r="G102" s="233"/>
      <c r="H102" s="230"/>
    </row>
    <row r="103" spans="1:8" ht="15.75">
      <c r="A103" s="245"/>
      <c r="B103" s="245"/>
      <c r="C103" s="245"/>
      <c r="D103" s="246"/>
      <c r="E103" s="245"/>
      <c r="F103" s="245"/>
      <c r="G103" s="233"/>
      <c r="H103" s="230"/>
    </row>
    <row r="104" spans="1:8" ht="15.75">
      <c r="A104" s="245"/>
      <c r="B104" s="245"/>
      <c r="C104" s="245"/>
      <c r="D104" s="246"/>
      <c r="E104" s="245"/>
      <c r="F104" s="245"/>
      <c r="G104" s="233"/>
      <c r="H104" s="230"/>
    </row>
    <row r="105" spans="1:8" ht="15.75">
      <c r="A105" s="245"/>
      <c r="B105" s="245"/>
      <c r="C105" s="245"/>
      <c r="D105" s="246"/>
      <c r="E105" s="245"/>
      <c r="F105" s="245"/>
      <c r="G105" s="233"/>
      <c r="H105" s="230"/>
    </row>
    <row r="106" spans="1:8" ht="15.75">
      <c r="A106" s="245"/>
      <c r="B106" s="245"/>
      <c r="C106" s="245"/>
      <c r="D106" s="246"/>
      <c r="E106" s="245"/>
      <c r="F106" s="245"/>
      <c r="G106" s="233"/>
      <c r="H106" s="230"/>
    </row>
    <row r="107" spans="1:8" ht="15.75">
      <c r="A107" s="245"/>
      <c r="B107" s="245"/>
      <c r="C107" s="245"/>
      <c r="D107" s="246"/>
      <c r="E107" s="245"/>
      <c r="F107" s="245"/>
      <c r="G107" s="233"/>
      <c r="H107" s="230"/>
    </row>
    <row r="108" spans="1:8" ht="15.75">
      <c r="A108" s="245"/>
      <c r="B108" s="245"/>
      <c r="C108" s="245"/>
      <c r="D108" s="246"/>
      <c r="E108" s="245"/>
      <c r="F108" s="245"/>
      <c r="G108" s="233"/>
      <c r="H108" s="230"/>
    </row>
    <row r="109" spans="1:8" ht="15.75">
      <c r="A109" s="245"/>
      <c r="B109" s="245"/>
      <c r="C109" s="245"/>
      <c r="D109" s="246"/>
      <c r="E109" s="245"/>
      <c r="F109" s="245"/>
      <c r="G109" s="233"/>
      <c r="H109" s="230"/>
    </row>
    <row r="110" spans="1:8" ht="15.75">
      <c r="A110" s="245"/>
      <c r="B110" s="245"/>
      <c r="C110" s="245"/>
      <c r="D110" s="246"/>
      <c r="E110" s="245"/>
      <c r="F110" s="245"/>
      <c r="G110" s="233"/>
      <c r="H110" s="230"/>
    </row>
    <row r="111" spans="1:8" ht="15.75">
      <c r="A111" s="245"/>
      <c r="B111" s="245"/>
      <c r="C111" s="245"/>
      <c r="D111" s="246"/>
      <c r="E111" s="245"/>
      <c r="F111" s="245"/>
      <c r="G111" s="233"/>
      <c r="H111" s="230"/>
    </row>
    <row r="112" spans="1:8" ht="15.75">
      <c r="A112" s="245"/>
      <c r="B112" s="245"/>
      <c r="C112" s="245"/>
      <c r="D112" s="246"/>
      <c r="E112" s="245"/>
      <c r="F112" s="245"/>
      <c r="G112" s="233"/>
      <c r="H112" s="230"/>
    </row>
    <row r="113" spans="1:8" ht="15.75">
      <c r="A113" s="245"/>
      <c r="B113" s="245"/>
      <c r="C113" s="245"/>
      <c r="D113" s="246"/>
      <c r="E113" s="245"/>
      <c r="F113" s="245"/>
      <c r="G113" s="233"/>
      <c r="H113" s="230"/>
    </row>
    <row r="114" spans="1:8" ht="15.75">
      <c r="A114" s="245"/>
      <c r="B114" s="245"/>
      <c r="C114" s="245"/>
      <c r="D114" s="246"/>
      <c r="E114" s="245"/>
      <c r="F114" s="245"/>
      <c r="G114" s="233"/>
      <c r="H114" s="230"/>
    </row>
    <row r="115" spans="1:8" ht="15.75">
      <c r="A115" s="245"/>
      <c r="B115" s="245"/>
      <c r="C115" s="245"/>
      <c r="D115" s="246"/>
      <c r="E115" s="245"/>
      <c r="F115" s="245"/>
      <c r="G115" s="233"/>
      <c r="H115" s="230"/>
    </row>
    <row r="116" spans="1:8" ht="15.75">
      <c r="A116" s="245"/>
      <c r="B116" s="245"/>
      <c r="C116" s="245"/>
      <c r="D116" s="246"/>
      <c r="E116" s="245"/>
      <c r="F116" s="245"/>
      <c r="G116" s="233"/>
      <c r="H116" s="230"/>
    </row>
    <row r="117" spans="1:8" ht="15.75">
      <c r="A117" s="245"/>
      <c r="B117" s="245"/>
      <c r="C117" s="245"/>
      <c r="D117" s="246"/>
      <c r="E117" s="245"/>
      <c r="F117" s="245"/>
      <c r="G117" s="233"/>
      <c r="H117" s="230"/>
    </row>
    <row r="118" spans="1:8" ht="15.75">
      <c r="A118" s="245"/>
      <c r="B118" s="245"/>
      <c r="C118" s="245"/>
      <c r="D118" s="246"/>
      <c r="E118" s="245"/>
      <c r="F118" s="245"/>
      <c r="G118" s="233"/>
      <c r="H118" s="230"/>
    </row>
    <row r="119" spans="1:8" ht="15.75">
      <c r="A119" s="245"/>
      <c r="B119" s="245"/>
      <c r="C119" s="245"/>
      <c r="D119" s="246"/>
      <c r="E119" s="245"/>
      <c r="F119" s="245"/>
      <c r="G119" s="233"/>
      <c r="H119" s="230"/>
    </row>
    <row r="120" spans="1:8" ht="15.75">
      <c r="A120" s="245"/>
      <c r="B120" s="245"/>
      <c r="C120" s="245"/>
      <c r="D120" s="246"/>
      <c r="E120" s="245"/>
      <c r="F120" s="245"/>
      <c r="G120" s="233"/>
      <c r="H120" s="230"/>
    </row>
    <row r="121" spans="1:8" ht="15.75">
      <c r="A121" s="245"/>
      <c r="B121" s="245"/>
      <c r="C121" s="245"/>
      <c r="D121" s="246"/>
      <c r="E121" s="245"/>
      <c r="F121" s="245"/>
      <c r="G121" s="233"/>
      <c r="H121" s="230"/>
    </row>
    <row r="122" spans="1:8" ht="15.75">
      <c r="A122" s="245"/>
      <c r="B122" s="245"/>
      <c r="C122" s="245"/>
      <c r="D122" s="246"/>
      <c r="E122" s="245"/>
      <c r="F122" s="245"/>
      <c r="G122" s="233"/>
      <c r="H122" s="230"/>
    </row>
    <row r="123" spans="1:8" ht="15.75">
      <c r="A123" s="245"/>
      <c r="B123" s="245"/>
      <c r="C123" s="245"/>
      <c r="D123" s="246"/>
      <c r="E123" s="245"/>
      <c r="F123" s="245"/>
      <c r="G123" s="233"/>
      <c r="H123" s="230"/>
    </row>
    <row r="124" spans="1:8" ht="15.75">
      <c r="A124" s="245"/>
      <c r="B124" s="245"/>
      <c r="C124" s="245"/>
      <c r="D124" s="246"/>
      <c r="E124" s="245"/>
      <c r="F124" s="245"/>
      <c r="G124" s="233"/>
      <c r="H124" s="230"/>
    </row>
    <row r="125" spans="1:8" ht="15.75">
      <c r="A125" s="245"/>
      <c r="B125" s="245"/>
      <c r="C125" s="245"/>
      <c r="D125" s="246"/>
      <c r="E125" s="245"/>
      <c r="F125" s="245"/>
      <c r="G125" s="233"/>
      <c r="H125" s="230"/>
    </row>
    <row r="126" spans="1:8" ht="15.75">
      <c r="A126" s="245"/>
      <c r="B126" s="245"/>
      <c r="C126" s="245"/>
      <c r="D126" s="246"/>
      <c r="E126" s="245"/>
      <c r="F126" s="245"/>
      <c r="G126" s="233"/>
      <c r="H126" s="230"/>
    </row>
    <row r="127" spans="1:8" ht="15.75">
      <c r="A127" s="245"/>
      <c r="B127" s="245"/>
      <c r="C127" s="245"/>
      <c r="D127" s="246"/>
      <c r="E127" s="245"/>
      <c r="F127" s="245"/>
      <c r="G127" s="233"/>
      <c r="H127" s="230"/>
    </row>
    <row r="128" spans="1:8" ht="15.75">
      <c r="A128" s="245"/>
      <c r="B128" s="245"/>
      <c r="C128" s="245"/>
      <c r="D128" s="246"/>
      <c r="E128" s="245"/>
      <c r="F128" s="245"/>
      <c r="G128" s="233"/>
      <c r="H128" s="230"/>
    </row>
    <row r="129" spans="1:8" ht="15.75">
      <c r="A129" s="245"/>
      <c r="B129" s="245"/>
      <c r="C129" s="245"/>
      <c r="D129" s="246"/>
      <c r="E129" s="245"/>
      <c r="F129" s="245"/>
      <c r="G129" s="233"/>
      <c r="H129" s="230"/>
    </row>
    <row r="130" spans="1:8" ht="15.75">
      <c r="A130" s="245"/>
      <c r="B130" s="245"/>
      <c r="C130" s="245"/>
      <c r="D130" s="246"/>
      <c r="E130" s="245"/>
      <c r="F130" s="245"/>
      <c r="G130" s="233"/>
      <c r="H130" s="230"/>
    </row>
    <row r="131" spans="1:8" ht="15.75">
      <c r="A131" s="245"/>
      <c r="B131" s="245"/>
      <c r="C131" s="245"/>
      <c r="D131" s="246"/>
      <c r="E131" s="245"/>
      <c r="F131" s="245"/>
      <c r="G131" s="233"/>
      <c r="H131" s="230"/>
    </row>
    <row r="132" spans="1:8" ht="15.75">
      <c r="A132" s="245"/>
      <c r="B132" s="245"/>
      <c r="C132" s="245"/>
      <c r="D132" s="246"/>
      <c r="E132" s="245"/>
      <c r="F132" s="245"/>
      <c r="G132" s="233"/>
      <c r="H132" s="230"/>
    </row>
    <row r="133" spans="1:8" ht="15.75">
      <c r="A133" s="245"/>
      <c r="B133" s="245"/>
      <c r="C133" s="245"/>
      <c r="D133" s="246"/>
      <c r="E133" s="245"/>
      <c r="F133" s="245"/>
      <c r="G133" s="233"/>
      <c r="H133" s="230"/>
    </row>
    <row r="134" spans="1:8" ht="15.75">
      <c r="A134" s="245"/>
      <c r="B134" s="245"/>
      <c r="C134" s="245"/>
      <c r="D134" s="246"/>
      <c r="E134" s="245"/>
      <c r="F134" s="245"/>
      <c r="G134" s="233"/>
      <c r="H134" s="230"/>
    </row>
    <row r="135" spans="1:8" ht="15.75">
      <c r="A135" s="245"/>
      <c r="B135" s="245"/>
      <c r="C135" s="245"/>
      <c r="D135" s="246"/>
      <c r="E135" s="245"/>
      <c r="F135" s="245"/>
      <c r="G135" s="233"/>
      <c r="H135" s="230"/>
    </row>
    <row r="136" spans="1:8" ht="15.75">
      <c r="A136" s="245"/>
      <c r="B136" s="245"/>
      <c r="C136" s="245"/>
      <c r="D136" s="246"/>
      <c r="E136" s="245"/>
      <c r="F136" s="245"/>
      <c r="G136" s="233"/>
      <c r="H136" s="230"/>
    </row>
    <row r="137" spans="1:8" ht="15.75">
      <c r="A137" s="245"/>
      <c r="B137" s="245"/>
      <c r="C137" s="245"/>
      <c r="D137" s="246"/>
      <c r="E137" s="245"/>
      <c r="F137" s="245"/>
      <c r="G137" s="233"/>
      <c r="H137" s="230"/>
    </row>
    <row r="138" spans="1:8" ht="18">
      <c r="A138" s="245"/>
      <c r="B138" s="245"/>
      <c r="C138" s="245"/>
      <c r="D138" s="246"/>
      <c r="E138" s="245"/>
      <c r="F138" s="245"/>
      <c r="G138" s="233"/>
      <c r="H138" s="247"/>
    </row>
    <row r="139" spans="1:8" ht="18">
      <c r="A139" s="245"/>
      <c r="B139" s="245"/>
      <c r="C139" s="245"/>
      <c r="D139" s="246"/>
      <c r="E139" s="245"/>
      <c r="F139" s="245"/>
      <c r="G139" s="233"/>
      <c r="H139" s="247"/>
    </row>
    <row r="140" spans="1:8" ht="18">
      <c r="A140" s="245"/>
      <c r="B140" s="245"/>
      <c r="C140" s="245"/>
      <c r="D140" s="246"/>
      <c r="E140" s="245"/>
      <c r="F140" s="245"/>
      <c r="G140" s="233"/>
      <c r="H140" s="247"/>
    </row>
    <row r="141" spans="1:8" ht="18">
      <c r="A141" s="233"/>
      <c r="B141" s="233"/>
      <c r="C141" s="233"/>
      <c r="D141" s="396"/>
      <c r="E141" s="233"/>
      <c r="F141" s="233"/>
      <c r="G141" s="233"/>
      <c r="H141" s="247"/>
    </row>
    <row r="142" spans="1:8" ht="18">
      <c r="A142" s="233"/>
      <c r="B142" s="233"/>
      <c r="C142" s="233"/>
      <c r="D142" s="396"/>
      <c r="E142" s="233"/>
      <c r="F142" s="233"/>
      <c r="G142" s="233"/>
      <c r="H142" s="247"/>
    </row>
    <row r="143" spans="1:8" ht="18">
      <c r="A143" s="233"/>
      <c r="B143" s="233"/>
      <c r="C143" s="233"/>
      <c r="D143" s="396"/>
      <c r="E143" s="233"/>
      <c r="F143" s="233"/>
      <c r="G143" s="233"/>
      <c r="H143" s="247"/>
    </row>
    <row r="144" spans="1:8" ht="18">
      <c r="A144" s="233"/>
      <c r="B144" s="233"/>
      <c r="C144" s="233"/>
      <c r="D144" s="396"/>
      <c r="E144" s="233"/>
      <c r="F144" s="233"/>
      <c r="G144" s="233"/>
      <c r="H144" s="247"/>
    </row>
    <row r="145" spans="1:8" ht="18">
      <c r="A145" s="233"/>
      <c r="B145" s="233"/>
      <c r="C145" s="233"/>
      <c r="D145" s="396"/>
      <c r="E145" s="233"/>
      <c r="F145" s="233"/>
      <c r="G145" s="233"/>
      <c r="H145" s="247"/>
    </row>
    <row r="146" spans="1:8" ht="18">
      <c r="A146" s="233"/>
      <c r="B146" s="233"/>
      <c r="C146" s="233"/>
      <c r="D146" s="396"/>
      <c r="E146" s="233"/>
      <c r="F146" s="233"/>
      <c r="G146" s="233"/>
      <c r="H146" s="247"/>
    </row>
    <row r="147" spans="1:8" ht="18">
      <c r="A147" s="233"/>
      <c r="B147" s="233"/>
      <c r="C147" s="233"/>
      <c r="D147" s="396"/>
      <c r="E147" s="233"/>
      <c r="F147" s="233"/>
      <c r="G147" s="233"/>
      <c r="H147" s="247"/>
    </row>
    <row r="148" spans="1:8" ht="18">
      <c r="A148" s="233"/>
      <c r="B148" s="233"/>
      <c r="C148" s="233"/>
      <c r="D148" s="396"/>
      <c r="E148" s="233"/>
      <c r="F148" s="233"/>
      <c r="G148" s="233"/>
      <c r="H148" s="247"/>
    </row>
    <row r="149" spans="1:8" ht="18">
      <c r="A149" s="233"/>
      <c r="B149" s="233"/>
      <c r="C149" s="233"/>
      <c r="D149" s="396"/>
      <c r="E149" s="233"/>
      <c r="F149" s="233"/>
      <c r="G149" s="233"/>
      <c r="H149" s="247"/>
    </row>
    <row r="150" spans="1:8" ht="18">
      <c r="A150" s="233"/>
      <c r="B150" s="233"/>
      <c r="C150" s="233"/>
      <c r="D150" s="396"/>
      <c r="E150" s="233"/>
      <c r="F150" s="233"/>
      <c r="G150" s="233"/>
      <c r="H150" s="247"/>
    </row>
    <row r="151" spans="1:8" ht="18">
      <c r="A151" s="233"/>
      <c r="B151" s="233"/>
      <c r="C151" s="233"/>
      <c r="D151" s="396"/>
      <c r="E151" s="233"/>
      <c r="F151" s="233"/>
      <c r="G151" s="233"/>
      <c r="H151" s="247"/>
    </row>
    <row r="152" spans="1:8" ht="18">
      <c r="A152" s="233"/>
      <c r="B152" s="233"/>
      <c r="C152" s="233"/>
      <c r="D152" s="396"/>
      <c r="E152" s="233"/>
      <c r="F152" s="233"/>
      <c r="G152" s="233"/>
      <c r="H152" s="247"/>
    </row>
    <row r="153" spans="1:8" ht="18">
      <c r="A153" s="233"/>
      <c r="B153" s="233"/>
      <c r="C153" s="233"/>
      <c r="D153" s="396"/>
      <c r="E153" s="233"/>
      <c r="F153" s="233"/>
      <c r="G153" s="233"/>
      <c r="H153" s="247"/>
    </row>
    <row r="154" spans="1:8" ht="18">
      <c r="A154" s="233"/>
      <c r="B154" s="233"/>
      <c r="C154" s="233"/>
      <c r="D154" s="396"/>
      <c r="E154" s="233"/>
      <c r="F154" s="233"/>
      <c r="G154" s="233"/>
      <c r="H154" s="247"/>
    </row>
    <row r="155" spans="1:8" ht="18">
      <c r="A155" s="233"/>
      <c r="B155" s="233"/>
      <c r="C155" s="233"/>
      <c r="D155" s="396"/>
      <c r="E155" s="233"/>
      <c r="F155" s="233"/>
      <c r="G155" s="233"/>
      <c r="H155" s="247"/>
    </row>
    <row r="156" spans="1:8" ht="18">
      <c r="A156" s="233"/>
      <c r="B156" s="233"/>
      <c r="C156" s="233"/>
      <c r="D156" s="396"/>
      <c r="E156" s="233"/>
      <c r="F156" s="233"/>
      <c r="G156" s="233"/>
      <c r="H156" s="247"/>
    </row>
    <row r="157" spans="1:8" ht="18">
      <c r="A157" s="233"/>
      <c r="B157" s="233"/>
      <c r="C157" s="233"/>
      <c r="D157" s="396"/>
      <c r="E157" s="233"/>
      <c r="F157" s="233"/>
      <c r="G157" s="233"/>
      <c r="H157" s="247"/>
    </row>
    <row r="158" spans="1:8" ht="18">
      <c r="A158" s="233"/>
      <c r="B158" s="233"/>
      <c r="C158" s="233"/>
      <c r="D158" s="396"/>
      <c r="E158" s="233"/>
      <c r="F158" s="233"/>
      <c r="G158" s="233"/>
      <c r="H158" s="247"/>
    </row>
    <row r="159" spans="1:8" ht="18">
      <c r="A159" s="233"/>
      <c r="B159" s="233"/>
      <c r="C159" s="233"/>
      <c r="D159" s="396"/>
      <c r="E159" s="233"/>
      <c r="F159" s="233"/>
      <c r="G159" s="233"/>
      <c r="H159" s="247"/>
    </row>
    <row r="160" spans="1:8" ht="18">
      <c r="A160" s="233"/>
      <c r="B160" s="233"/>
      <c r="C160" s="233"/>
      <c r="D160" s="396"/>
      <c r="E160" s="233"/>
      <c r="F160" s="233"/>
      <c r="G160" s="233"/>
      <c r="H160" s="247"/>
    </row>
    <row r="161" spans="1:8" ht="18">
      <c r="A161" s="233"/>
      <c r="B161" s="233"/>
      <c r="C161" s="233"/>
      <c r="D161" s="396"/>
      <c r="E161" s="233"/>
      <c r="F161" s="233"/>
      <c r="G161" s="233"/>
      <c r="H161" s="247"/>
    </row>
    <row r="162" spans="1:8" ht="18">
      <c r="A162" s="233"/>
      <c r="B162" s="233"/>
      <c r="C162" s="233"/>
      <c r="D162" s="396"/>
      <c r="E162" s="233"/>
      <c r="F162" s="233"/>
      <c r="G162" s="233"/>
      <c r="H162" s="247"/>
    </row>
    <row r="163" spans="1:8" ht="18">
      <c r="A163" s="233"/>
      <c r="B163" s="233"/>
      <c r="C163" s="233"/>
      <c r="D163" s="396"/>
      <c r="E163" s="233"/>
      <c r="F163" s="233"/>
      <c r="G163" s="233"/>
      <c r="H163" s="247"/>
    </row>
    <row r="164" spans="1:8" ht="18">
      <c r="A164" s="233"/>
      <c r="B164" s="233"/>
      <c r="C164" s="233"/>
      <c r="D164" s="396"/>
      <c r="E164" s="233"/>
      <c r="F164" s="233"/>
      <c r="G164" s="233"/>
      <c r="H164" s="247"/>
    </row>
    <row r="165" spans="1:8" ht="18">
      <c r="A165" s="233"/>
      <c r="B165" s="233"/>
      <c r="C165" s="233"/>
      <c r="D165" s="396"/>
      <c r="E165" s="233"/>
      <c r="F165" s="233"/>
      <c r="G165" s="233"/>
      <c r="H165" s="247"/>
    </row>
    <row r="166" spans="1:8" ht="18">
      <c r="A166" s="233"/>
      <c r="B166" s="233"/>
      <c r="C166" s="233"/>
      <c r="D166" s="396"/>
      <c r="E166" s="233"/>
      <c r="F166" s="233"/>
      <c r="G166" s="233"/>
      <c r="H166" s="247"/>
    </row>
    <row r="167" spans="1:8" ht="18">
      <c r="A167" s="233"/>
      <c r="B167" s="233"/>
      <c r="C167" s="233"/>
      <c r="D167" s="396"/>
      <c r="E167" s="233"/>
      <c r="F167" s="233"/>
      <c r="G167" s="233"/>
      <c r="H167" s="247"/>
    </row>
    <row r="168" spans="1:8" ht="18">
      <c r="A168" s="233"/>
      <c r="B168" s="233"/>
      <c r="C168" s="233"/>
      <c r="D168" s="396"/>
      <c r="E168" s="233"/>
      <c r="F168" s="233"/>
      <c r="G168" s="233"/>
      <c r="H168" s="247"/>
    </row>
    <row r="169" spans="1:8" ht="18">
      <c r="A169" s="233"/>
      <c r="B169" s="233"/>
      <c r="C169" s="233"/>
      <c r="D169" s="396"/>
      <c r="E169" s="233"/>
      <c r="F169" s="233"/>
      <c r="G169" s="233"/>
      <c r="H169" s="247"/>
    </row>
    <row r="170" spans="1:8" ht="18">
      <c r="A170" s="233"/>
      <c r="B170" s="233"/>
      <c r="C170" s="233"/>
      <c r="D170" s="396"/>
      <c r="E170" s="233"/>
      <c r="F170" s="233"/>
      <c r="G170" s="233"/>
      <c r="H170" s="247"/>
    </row>
    <row r="171" spans="1:8" ht="18">
      <c r="A171" s="233"/>
      <c r="B171" s="233"/>
      <c r="C171" s="233"/>
      <c r="D171" s="396"/>
      <c r="E171" s="233"/>
      <c r="F171" s="233"/>
      <c r="G171" s="233"/>
      <c r="H171" s="247"/>
    </row>
    <row r="172" spans="1:8" ht="18">
      <c r="A172" s="233"/>
      <c r="B172" s="233"/>
      <c r="C172" s="233"/>
      <c r="D172" s="396"/>
      <c r="E172" s="233"/>
      <c r="F172" s="233"/>
      <c r="G172" s="233"/>
      <c r="H172" s="247"/>
    </row>
    <row r="173" spans="1:8" ht="18">
      <c r="A173" s="233"/>
      <c r="B173" s="233"/>
      <c r="C173" s="233"/>
      <c r="D173" s="396"/>
      <c r="E173" s="233"/>
      <c r="F173" s="233"/>
      <c r="G173" s="233"/>
      <c r="H173" s="247"/>
    </row>
    <row r="174" spans="1:8" ht="18">
      <c r="A174" s="233"/>
      <c r="B174" s="233"/>
      <c r="C174" s="233"/>
      <c r="D174" s="396"/>
      <c r="E174" s="233"/>
      <c r="F174" s="233"/>
      <c r="G174" s="233"/>
      <c r="H174" s="247"/>
    </row>
    <row r="175" spans="1:8" ht="18">
      <c r="A175" s="233"/>
      <c r="B175" s="233"/>
      <c r="C175" s="233"/>
      <c r="D175" s="396"/>
      <c r="E175" s="233"/>
      <c r="F175" s="233"/>
      <c r="G175" s="233"/>
      <c r="H175" s="247"/>
    </row>
    <row r="176" spans="1:8" ht="18">
      <c r="A176" s="233"/>
      <c r="B176" s="233"/>
      <c r="C176" s="233"/>
      <c r="D176" s="396"/>
      <c r="E176" s="233"/>
      <c r="F176" s="233"/>
      <c r="G176" s="233"/>
      <c r="H176" s="247"/>
    </row>
    <row r="177" spans="1:8" ht="18">
      <c r="A177" s="233"/>
      <c r="B177" s="233"/>
      <c r="C177" s="233"/>
      <c r="D177" s="396"/>
      <c r="E177" s="233"/>
      <c r="F177" s="233"/>
      <c r="G177" s="233"/>
      <c r="H177" s="247"/>
    </row>
    <row r="178" spans="1:8" ht="18">
      <c r="A178" s="233"/>
      <c r="B178" s="233"/>
      <c r="C178" s="233"/>
      <c r="D178" s="396"/>
      <c r="E178" s="233"/>
      <c r="F178" s="233"/>
      <c r="G178" s="233"/>
      <c r="H178" s="247"/>
    </row>
    <row r="179" spans="1:8" ht="18">
      <c r="A179" s="233"/>
      <c r="B179" s="233"/>
      <c r="C179" s="233"/>
      <c r="D179" s="396"/>
      <c r="E179" s="233"/>
      <c r="F179" s="233"/>
      <c r="G179" s="233"/>
      <c r="H179" s="247"/>
    </row>
    <row r="180" spans="1:8" ht="18">
      <c r="A180" s="233"/>
      <c r="B180" s="233"/>
      <c r="C180" s="233"/>
      <c r="D180" s="396"/>
      <c r="E180" s="233"/>
      <c r="F180" s="233"/>
      <c r="G180" s="233"/>
      <c r="H180" s="247"/>
    </row>
    <row r="181" spans="1:8" ht="18">
      <c r="A181" s="233"/>
      <c r="B181" s="233"/>
      <c r="C181" s="233"/>
      <c r="D181" s="396"/>
      <c r="E181" s="233"/>
      <c r="F181" s="233"/>
      <c r="G181" s="233"/>
      <c r="H181" s="247"/>
    </row>
    <row r="182" spans="1:8" ht="18">
      <c r="A182" s="233"/>
      <c r="B182" s="233"/>
      <c r="C182" s="233"/>
      <c r="D182" s="396"/>
      <c r="E182" s="233"/>
      <c r="F182" s="233"/>
      <c r="G182" s="233"/>
      <c r="H182" s="247"/>
    </row>
    <row r="183" spans="1:8" ht="18">
      <c r="A183" s="233"/>
      <c r="B183" s="233"/>
      <c r="C183" s="233"/>
      <c r="D183" s="396"/>
      <c r="E183" s="233"/>
      <c r="F183" s="233"/>
      <c r="G183" s="233"/>
      <c r="H183" s="247"/>
    </row>
    <row r="184" spans="1:8" ht="18">
      <c r="A184" s="233"/>
      <c r="B184" s="233"/>
      <c r="C184" s="233"/>
      <c r="D184" s="396"/>
      <c r="E184" s="233"/>
      <c r="F184" s="233"/>
      <c r="G184" s="233"/>
      <c r="H184" s="247"/>
    </row>
    <row r="185" spans="1:8" ht="18">
      <c r="A185" s="233"/>
      <c r="B185" s="233"/>
      <c r="C185" s="233"/>
      <c r="D185" s="396"/>
      <c r="E185" s="233"/>
      <c r="F185" s="233"/>
      <c r="G185" s="233"/>
      <c r="H185" s="247"/>
    </row>
    <row r="186" spans="1:8" ht="18">
      <c r="A186" s="233"/>
      <c r="B186" s="233"/>
      <c r="C186" s="233"/>
      <c r="D186" s="396"/>
      <c r="E186" s="233"/>
      <c r="F186" s="233"/>
      <c r="G186" s="233"/>
      <c r="H186" s="247"/>
    </row>
    <row r="187" spans="1:8" ht="18">
      <c r="A187" s="233"/>
      <c r="B187" s="233"/>
      <c r="C187" s="233"/>
      <c r="D187" s="396"/>
      <c r="E187" s="233"/>
      <c r="F187" s="233"/>
      <c r="G187" s="233"/>
      <c r="H187" s="247"/>
    </row>
    <row r="188" spans="1:8" ht="18">
      <c r="A188" s="233"/>
      <c r="B188" s="233"/>
      <c r="C188" s="233"/>
      <c r="D188" s="396"/>
      <c r="E188" s="233"/>
      <c r="F188" s="233"/>
      <c r="G188" s="233"/>
      <c r="H188" s="247"/>
    </row>
    <row r="189" spans="1:8" ht="18">
      <c r="A189" s="233"/>
      <c r="B189" s="233"/>
      <c r="C189" s="233"/>
      <c r="D189" s="396"/>
      <c r="E189" s="233"/>
      <c r="F189" s="233"/>
      <c r="G189" s="233"/>
      <c r="H189" s="247"/>
    </row>
    <row r="190" spans="1:8" ht="18">
      <c r="A190" s="233"/>
      <c r="B190" s="233"/>
      <c r="C190" s="233"/>
      <c r="D190" s="396"/>
      <c r="E190" s="233"/>
      <c r="F190" s="233"/>
      <c r="G190" s="233"/>
      <c r="H190" s="247"/>
    </row>
    <row r="191" spans="1:8" ht="18">
      <c r="A191" s="233"/>
      <c r="B191" s="233"/>
      <c r="C191" s="233"/>
      <c r="D191" s="396"/>
      <c r="E191" s="233"/>
      <c r="F191" s="233"/>
      <c r="G191" s="233"/>
      <c r="H191" s="247"/>
    </row>
    <row r="192" spans="1:8" ht="18">
      <c r="A192" s="233"/>
      <c r="B192" s="233"/>
      <c r="C192" s="233"/>
      <c r="D192" s="396"/>
      <c r="E192" s="233"/>
      <c r="F192" s="233"/>
      <c r="G192" s="233"/>
      <c r="H192" s="247"/>
    </row>
    <row r="193" spans="1:8" ht="18">
      <c r="A193" s="233"/>
      <c r="B193" s="233"/>
      <c r="C193" s="233"/>
      <c r="D193" s="396"/>
      <c r="E193" s="233"/>
      <c r="F193" s="233"/>
      <c r="G193" s="233"/>
      <c r="H193" s="247"/>
    </row>
    <row r="194" spans="1:8" ht="18">
      <c r="A194" s="233"/>
      <c r="B194" s="233"/>
      <c r="C194" s="233"/>
      <c r="D194" s="396"/>
      <c r="E194" s="233"/>
      <c r="F194" s="233"/>
      <c r="G194" s="233"/>
      <c r="H194" s="247"/>
    </row>
    <row r="195" spans="1:8" ht="18">
      <c r="A195" s="233"/>
      <c r="B195" s="233"/>
      <c r="C195" s="233"/>
      <c r="D195" s="396"/>
      <c r="E195" s="233"/>
      <c r="F195" s="233"/>
      <c r="G195" s="233"/>
      <c r="H195" s="247"/>
    </row>
    <row r="196" spans="1:8" ht="18">
      <c r="A196" s="233"/>
      <c r="B196" s="233"/>
      <c r="C196" s="233"/>
      <c r="D196" s="396"/>
      <c r="E196" s="233"/>
      <c r="F196" s="233"/>
      <c r="G196" s="233"/>
      <c r="H196" s="247"/>
    </row>
    <row r="197" spans="1:8" ht="18">
      <c r="A197" s="233"/>
      <c r="B197" s="233"/>
      <c r="C197" s="233"/>
      <c r="D197" s="396"/>
      <c r="E197" s="233"/>
      <c r="F197" s="233"/>
      <c r="G197" s="233"/>
      <c r="H197" s="247"/>
    </row>
    <row r="198" spans="1:8" ht="18">
      <c r="A198" s="233"/>
      <c r="B198" s="233"/>
      <c r="C198" s="233"/>
      <c r="D198" s="396"/>
      <c r="E198" s="233"/>
      <c r="F198" s="233"/>
      <c r="G198" s="233"/>
      <c r="H198" s="247"/>
    </row>
    <row r="199" spans="1:8" ht="18">
      <c r="A199" s="233"/>
      <c r="B199" s="233"/>
      <c r="C199" s="233"/>
      <c r="D199" s="396"/>
      <c r="E199" s="233"/>
      <c r="F199" s="233"/>
      <c r="G199" s="233"/>
      <c r="H199" s="247"/>
    </row>
    <row r="200" spans="1:8" ht="18">
      <c r="A200" s="233"/>
      <c r="B200" s="233"/>
      <c r="C200" s="233"/>
      <c r="D200" s="396"/>
      <c r="E200" s="233"/>
      <c r="F200" s="233"/>
      <c r="G200" s="233"/>
      <c r="H200" s="247"/>
    </row>
    <row r="201" spans="1:8" ht="18">
      <c r="A201" s="233"/>
      <c r="B201" s="233"/>
      <c r="C201" s="233"/>
      <c r="D201" s="396"/>
      <c r="E201" s="233"/>
      <c r="F201" s="233"/>
      <c r="G201" s="233"/>
      <c r="H201" s="247"/>
    </row>
    <row r="202" spans="1:8" ht="18">
      <c r="A202" s="233"/>
      <c r="B202" s="233"/>
      <c r="C202" s="233"/>
      <c r="D202" s="396"/>
      <c r="E202" s="233"/>
      <c r="F202" s="233"/>
      <c r="G202" s="233"/>
      <c r="H202" s="247"/>
    </row>
    <row r="203" spans="1:8" ht="18">
      <c r="A203" s="233"/>
      <c r="B203" s="233"/>
      <c r="C203" s="233"/>
      <c r="D203" s="396"/>
      <c r="E203" s="233"/>
      <c r="F203" s="233"/>
      <c r="G203" s="233"/>
      <c r="H203" s="247"/>
    </row>
    <row r="204" spans="1:8" ht="18">
      <c r="A204" s="233"/>
      <c r="B204" s="233"/>
      <c r="C204" s="233"/>
      <c r="D204" s="396"/>
      <c r="E204" s="233"/>
      <c r="F204" s="233"/>
      <c r="G204" s="233"/>
      <c r="H204" s="247"/>
    </row>
    <row r="205" spans="1:8" ht="18">
      <c r="A205" s="233"/>
      <c r="B205" s="233"/>
      <c r="C205" s="233"/>
      <c r="D205" s="396"/>
      <c r="E205" s="233"/>
      <c r="F205" s="233"/>
      <c r="G205" s="233"/>
      <c r="H205" s="247"/>
    </row>
    <row r="206" spans="1:8" ht="18">
      <c r="A206" s="233"/>
      <c r="B206" s="233"/>
      <c r="C206" s="233"/>
      <c r="D206" s="396"/>
      <c r="E206" s="233"/>
      <c r="F206" s="233"/>
      <c r="G206" s="233"/>
      <c r="H206" s="247"/>
    </row>
    <row r="207" spans="1:8" ht="18">
      <c r="A207" s="233"/>
      <c r="B207" s="233"/>
      <c r="C207" s="233"/>
      <c r="D207" s="396"/>
      <c r="E207" s="233"/>
      <c r="F207" s="233"/>
      <c r="G207" s="233"/>
      <c r="H207" s="247"/>
    </row>
    <row r="208" spans="1:8" ht="18">
      <c r="A208" s="233"/>
      <c r="B208" s="233"/>
      <c r="C208" s="233"/>
      <c r="D208" s="396"/>
      <c r="E208" s="233"/>
      <c r="F208" s="233"/>
      <c r="G208" s="233"/>
      <c r="H208" s="247"/>
    </row>
    <row r="209" spans="1:8" ht="18">
      <c r="A209" s="233"/>
      <c r="B209" s="233"/>
      <c r="C209" s="233"/>
      <c r="D209" s="396"/>
      <c r="E209" s="233"/>
      <c r="F209" s="233"/>
      <c r="G209" s="233"/>
      <c r="H209" s="247"/>
    </row>
    <row r="210" spans="1:8" ht="18">
      <c r="A210" s="233"/>
      <c r="B210" s="233"/>
      <c r="C210" s="233"/>
      <c r="D210" s="396"/>
      <c r="E210" s="233"/>
      <c r="F210" s="233"/>
      <c r="G210" s="233"/>
      <c r="H210" s="247"/>
    </row>
    <row r="211" spans="1:8" ht="18">
      <c r="A211" s="233"/>
      <c r="B211" s="233"/>
      <c r="C211" s="233"/>
      <c r="D211" s="396"/>
      <c r="E211" s="233"/>
      <c r="F211" s="233"/>
      <c r="G211" s="233"/>
      <c r="H211" s="247"/>
    </row>
    <row r="212" spans="1:8" ht="18">
      <c r="A212" s="233"/>
      <c r="B212" s="233"/>
      <c r="C212" s="233"/>
      <c r="D212" s="396"/>
      <c r="E212" s="233"/>
      <c r="F212" s="233"/>
      <c r="G212" s="233"/>
      <c r="H212" s="247"/>
    </row>
    <row r="213" spans="1:8" ht="18">
      <c r="A213" s="233"/>
      <c r="B213" s="233"/>
      <c r="C213" s="233"/>
      <c r="D213" s="396"/>
      <c r="E213" s="233"/>
      <c r="F213" s="233"/>
      <c r="G213" s="233"/>
      <c r="H213" s="247"/>
    </row>
    <row r="214" spans="1:8" ht="18">
      <c r="A214" s="233"/>
      <c r="B214" s="233"/>
      <c r="C214" s="233"/>
      <c r="D214" s="396"/>
      <c r="E214" s="233"/>
      <c r="F214" s="233"/>
      <c r="G214" s="233"/>
      <c r="H214" s="247"/>
    </row>
    <row r="215" spans="1:8" ht="18">
      <c r="A215" s="233"/>
      <c r="B215" s="233"/>
      <c r="C215" s="233"/>
      <c r="D215" s="396"/>
      <c r="E215" s="233"/>
      <c r="F215" s="233"/>
      <c r="G215" s="233"/>
      <c r="H215" s="247"/>
    </row>
    <row r="216" spans="1:8" ht="18">
      <c r="A216" s="233"/>
      <c r="B216" s="233"/>
      <c r="C216" s="233"/>
      <c r="D216" s="396"/>
      <c r="E216" s="233"/>
      <c r="F216" s="233"/>
      <c r="G216" s="233"/>
      <c r="H216" s="247"/>
    </row>
    <row r="217" spans="1:8" ht="18">
      <c r="A217" s="233"/>
      <c r="B217" s="233"/>
      <c r="C217" s="233"/>
      <c r="D217" s="396"/>
      <c r="E217" s="233"/>
      <c r="F217" s="233"/>
      <c r="G217" s="233"/>
      <c r="H217" s="247"/>
    </row>
    <row r="218" spans="1:8" ht="18">
      <c r="A218" s="233"/>
      <c r="B218" s="233"/>
      <c r="C218" s="233"/>
      <c r="D218" s="396"/>
      <c r="E218" s="233"/>
      <c r="F218" s="233"/>
      <c r="G218" s="233"/>
      <c r="H218" s="247"/>
    </row>
    <row r="219" spans="1:8" ht="18">
      <c r="A219" s="233"/>
      <c r="B219" s="233"/>
      <c r="C219" s="233"/>
      <c r="D219" s="396"/>
      <c r="E219" s="233"/>
      <c r="F219" s="233"/>
      <c r="G219" s="233"/>
      <c r="H219" s="247"/>
    </row>
    <row r="220" spans="1:8" ht="18">
      <c r="A220" s="233"/>
      <c r="B220" s="233"/>
      <c r="C220" s="233"/>
      <c r="D220" s="396"/>
      <c r="E220" s="233"/>
      <c r="F220" s="233"/>
      <c r="G220" s="233"/>
      <c r="H220" s="247"/>
    </row>
    <row r="221" spans="1:8" ht="18">
      <c r="A221" s="233"/>
      <c r="B221" s="233"/>
      <c r="C221" s="233"/>
      <c r="D221" s="396"/>
      <c r="E221" s="233"/>
      <c r="F221" s="233"/>
      <c r="G221" s="233"/>
      <c r="H221" s="247"/>
    </row>
    <row r="222" spans="1:8" ht="18">
      <c r="A222" s="233"/>
      <c r="B222" s="233"/>
      <c r="C222" s="233"/>
      <c r="D222" s="396"/>
      <c r="E222" s="233"/>
      <c r="F222" s="233"/>
      <c r="G222" s="233"/>
      <c r="H222" s="247"/>
    </row>
    <row r="223" spans="1:8" ht="18">
      <c r="A223" s="233"/>
      <c r="B223" s="233"/>
      <c r="C223" s="233"/>
      <c r="D223" s="396"/>
      <c r="E223" s="233"/>
      <c r="F223" s="233"/>
      <c r="G223" s="233"/>
      <c r="H223" s="247"/>
    </row>
    <row r="224" spans="1:8" ht="18">
      <c r="A224" s="233"/>
      <c r="B224" s="233"/>
      <c r="C224" s="233"/>
      <c r="D224" s="396"/>
      <c r="E224" s="233"/>
      <c r="F224" s="233"/>
      <c r="G224" s="233"/>
      <c r="H224" s="247"/>
    </row>
    <row r="225" spans="1:8" ht="18">
      <c r="A225" s="233"/>
      <c r="B225" s="233"/>
      <c r="C225" s="233"/>
      <c r="D225" s="396"/>
      <c r="E225" s="233"/>
      <c r="F225" s="233"/>
      <c r="G225" s="233"/>
      <c r="H225" s="247"/>
    </row>
    <row r="226" spans="1:8" ht="18">
      <c r="A226" s="233"/>
      <c r="B226" s="233"/>
      <c r="C226" s="233"/>
      <c r="D226" s="396"/>
      <c r="E226" s="233"/>
      <c r="F226" s="233"/>
      <c r="G226" s="233"/>
      <c r="H226" s="247"/>
    </row>
    <row r="227" spans="1:8" ht="18">
      <c r="A227" s="233"/>
      <c r="B227" s="233"/>
      <c r="C227" s="233"/>
      <c r="D227" s="396"/>
      <c r="E227" s="233"/>
      <c r="F227" s="233"/>
      <c r="G227" s="233"/>
      <c r="H227" s="247"/>
    </row>
    <row r="228" spans="1:8" ht="18">
      <c r="A228" s="233"/>
      <c r="B228" s="233"/>
      <c r="C228" s="233"/>
      <c r="D228" s="396"/>
      <c r="E228" s="233"/>
      <c r="F228" s="233"/>
      <c r="G228" s="233"/>
      <c r="H228" s="247"/>
    </row>
    <row r="229" spans="1:8" ht="18">
      <c r="A229" s="233"/>
      <c r="B229" s="233"/>
      <c r="C229" s="233"/>
      <c r="D229" s="396"/>
      <c r="E229" s="233"/>
      <c r="F229" s="233"/>
      <c r="G229" s="233"/>
      <c r="H229" s="247"/>
    </row>
    <row r="230" spans="1:8" ht="18">
      <c r="A230" s="233"/>
      <c r="B230" s="233"/>
      <c r="C230" s="233"/>
      <c r="D230" s="396"/>
      <c r="E230" s="233"/>
      <c r="F230" s="233"/>
      <c r="G230" s="233"/>
      <c r="H230" s="247"/>
    </row>
    <row r="231" spans="1:8" ht="18">
      <c r="A231" s="233"/>
      <c r="B231" s="233"/>
      <c r="C231" s="233"/>
      <c r="D231" s="396"/>
      <c r="E231" s="233"/>
      <c r="F231" s="233"/>
      <c r="G231" s="233"/>
      <c r="H231" s="247"/>
    </row>
    <row r="232" spans="1:8" ht="18">
      <c r="A232" s="233"/>
      <c r="B232" s="233"/>
      <c r="C232" s="233"/>
      <c r="D232" s="396"/>
      <c r="E232" s="233"/>
      <c r="F232" s="233"/>
      <c r="G232" s="233"/>
      <c r="H232" s="247"/>
    </row>
    <row r="233" spans="1:8" ht="18">
      <c r="A233" s="233"/>
      <c r="B233" s="233"/>
      <c r="C233" s="233"/>
      <c r="D233" s="396"/>
      <c r="E233" s="233"/>
      <c r="F233" s="233"/>
      <c r="G233" s="233"/>
      <c r="H233" s="247"/>
    </row>
    <row r="234" spans="1:8" ht="18">
      <c r="A234" s="233"/>
      <c r="B234" s="233"/>
      <c r="C234" s="233"/>
      <c r="D234" s="396"/>
      <c r="E234" s="233"/>
      <c r="F234" s="233"/>
      <c r="G234" s="233"/>
      <c r="H234" s="247"/>
    </row>
    <row r="235" spans="1:8" ht="18">
      <c r="A235" s="233"/>
      <c r="B235" s="233"/>
      <c r="C235" s="233"/>
      <c r="D235" s="396"/>
      <c r="E235" s="233"/>
      <c r="F235" s="233"/>
      <c r="G235" s="233"/>
      <c r="H235" s="247"/>
    </row>
    <row r="236" spans="1:8" ht="18">
      <c r="A236" s="233"/>
      <c r="B236" s="233"/>
      <c r="C236" s="233"/>
      <c r="D236" s="396"/>
      <c r="E236" s="233"/>
      <c r="F236" s="233"/>
      <c r="G236" s="233"/>
      <c r="H236" s="247"/>
    </row>
    <row r="237" spans="1:8" ht="18">
      <c r="A237" s="233"/>
      <c r="B237" s="233"/>
      <c r="C237" s="233"/>
      <c r="D237" s="396"/>
      <c r="E237" s="233"/>
      <c r="F237" s="233"/>
      <c r="G237" s="233"/>
      <c r="H237" s="247"/>
    </row>
    <row r="238" spans="1:8" ht="18">
      <c r="A238" s="233"/>
      <c r="B238" s="233"/>
      <c r="C238" s="233"/>
      <c r="D238" s="396"/>
      <c r="E238" s="233"/>
      <c r="F238" s="233"/>
      <c r="G238" s="233"/>
      <c r="H238" s="247"/>
    </row>
    <row r="239" spans="1:8" ht="18">
      <c r="A239" s="233"/>
      <c r="B239" s="233"/>
      <c r="C239" s="233"/>
      <c r="D239" s="396"/>
      <c r="E239" s="233"/>
      <c r="F239" s="233"/>
      <c r="G239" s="233"/>
      <c r="H239" s="247"/>
    </row>
    <row r="240" spans="1:8" ht="18">
      <c r="A240" s="233"/>
      <c r="B240" s="233"/>
      <c r="C240" s="233"/>
      <c r="D240" s="396"/>
      <c r="E240" s="233"/>
      <c r="F240" s="233"/>
      <c r="G240" s="233"/>
      <c r="H240" s="247"/>
    </row>
    <row r="241" spans="1:8" ht="18">
      <c r="A241" s="233"/>
      <c r="B241" s="233"/>
      <c r="C241" s="233"/>
      <c r="D241" s="396"/>
      <c r="E241" s="233"/>
      <c r="F241" s="233"/>
      <c r="G241" s="233"/>
      <c r="H241" s="247"/>
    </row>
    <row r="242" spans="1:8" ht="18">
      <c r="A242" s="233"/>
      <c r="B242" s="233"/>
      <c r="C242" s="233"/>
      <c r="D242" s="396"/>
      <c r="E242" s="233"/>
      <c r="F242" s="233"/>
      <c r="G242" s="233"/>
      <c r="H242" s="247"/>
    </row>
    <row r="243" spans="1:8" ht="18">
      <c r="A243" s="233"/>
      <c r="B243" s="233"/>
      <c r="C243" s="233"/>
      <c r="D243" s="396"/>
      <c r="E243" s="233"/>
      <c r="F243" s="233"/>
      <c r="G243" s="233"/>
      <c r="H243" s="247"/>
    </row>
    <row r="244" spans="1:8" ht="18">
      <c r="A244" s="233"/>
      <c r="B244" s="233"/>
      <c r="C244" s="233"/>
      <c r="D244" s="396"/>
      <c r="E244" s="233"/>
      <c r="F244" s="233"/>
      <c r="G244" s="233"/>
      <c r="H244" s="247"/>
    </row>
    <row r="245" spans="1:8" ht="18">
      <c r="A245" s="233"/>
      <c r="B245" s="233"/>
      <c r="C245" s="233"/>
      <c r="D245" s="396"/>
      <c r="E245" s="233"/>
      <c r="F245" s="233"/>
      <c r="G245" s="233"/>
      <c r="H245" s="247"/>
    </row>
    <row r="246" spans="1:8" ht="18">
      <c r="A246" s="233"/>
      <c r="B246" s="233"/>
      <c r="C246" s="233"/>
      <c r="D246" s="396"/>
      <c r="E246" s="233"/>
      <c r="F246" s="233"/>
      <c r="G246" s="233"/>
      <c r="H246" s="247"/>
    </row>
    <row r="247" spans="1:8" ht="18">
      <c r="A247" s="233"/>
      <c r="B247" s="233"/>
      <c r="C247" s="233"/>
      <c r="D247" s="396"/>
      <c r="E247" s="233"/>
      <c r="F247" s="233"/>
      <c r="G247" s="233"/>
      <c r="H247" s="247"/>
    </row>
    <row r="248" spans="1:8" ht="18">
      <c r="A248" s="233"/>
      <c r="B248" s="233"/>
      <c r="C248" s="233"/>
      <c r="D248" s="396"/>
      <c r="E248" s="233"/>
      <c r="F248" s="233"/>
      <c r="G248" s="233"/>
      <c r="H248" s="247"/>
    </row>
    <row r="249" spans="1:8" ht="18">
      <c r="A249" s="233"/>
      <c r="B249" s="233"/>
      <c r="C249" s="233"/>
      <c r="D249" s="396"/>
      <c r="E249" s="233"/>
      <c r="F249" s="233"/>
      <c r="G249" s="233"/>
      <c r="H249" s="247"/>
    </row>
    <row r="250" spans="1:8" ht="18">
      <c r="A250" s="233"/>
      <c r="B250" s="233"/>
      <c r="C250" s="233"/>
      <c r="D250" s="396"/>
      <c r="E250" s="233"/>
      <c r="F250" s="233"/>
      <c r="G250" s="233"/>
      <c r="H250" s="247"/>
    </row>
    <row r="251" spans="1:8" ht="18">
      <c r="A251" s="233"/>
      <c r="B251" s="233"/>
      <c r="C251" s="233"/>
      <c r="D251" s="396"/>
      <c r="E251" s="233"/>
      <c r="F251" s="233"/>
      <c r="G251" s="233"/>
      <c r="H251" s="247"/>
    </row>
    <row r="252" spans="1:8" ht="18">
      <c r="A252" s="233"/>
      <c r="B252" s="233"/>
      <c r="C252" s="233"/>
      <c r="D252" s="396"/>
      <c r="E252" s="233"/>
      <c r="F252" s="233"/>
      <c r="G252" s="233"/>
      <c r="H252" s="247"/>
    </row>
    <row r="253" spans="1:8" ht="18">
      <c r="A253" s="233"/>
      <c r="B253" s="233"/>
      <c r="C253" s="233"/>
      <c r="D253" s="396"/>
      <c r="E253" s="233"/>
      <c r="F253" s="233"/>
      <c r="G253" s="233"/>
      <c r="H253" s="247"/>
    </row>
    <row r="254" spans="1:8" ht="18">
      <c r="A254" s="233"/>
      <c r="B254" s="233"/>
      <c r="C254" s="233"/>
      <c r="D254" s="396"/>
      <c r="E254" s="233"/>
      <c r="F254" s="233"/>
      <c r="G254" s="233"/>
      <c r="H254" s="247"/>
    </row>
    <row r="255" spans="1:8" ht="18">
      <c r="A255" s="233"/>
      <c r="B255" s="233"/>
      <c r="C255" s="233"/>
      <c r="D255" s="396"/>
      <c r="E255" s="233"/>
      <c r="F255" s="233"/>
      <c r="G255" s="233"/>
      <c r="H255" s="247"/>
    </row>
    <row r="256" spans="1:8" ht="18">
      <c r="A256" s="233"/>
      <c r="B256" s="233"/>
      <c r="C256" s="233"/>
      <c r="D256" s="396"/>
      <c r="E256" s="233"/>
      <c r="F256" s="233"/>
      <c r="G256" s="233"/>
      <c r="H256" s="247"/>
    </row>
    <row r="257" spans="1:8" ht="18">
      <c r="A257" s="233"/>
      <c r="B257" s="233"/>
      <c r="C257" s="233"/>
      <c r="D257" s="396"/>
      <c r="E257" s="233"/>
      <c r="F257" s="233"/>
      <c r="G257" s="233"/>
      <c r="H257" s="247"/>
    </row>
    <row r="258" spans="1:8" ht="18">
      <c r="A258" s="233"/>
      <c r="B258" s="233"/>
      <c r="C258" s="233"/>
      <c r="D258" s="396"/>
      <c r="E258" s="233"/>
      <c r="F258" s="233"/>
      <c r="G258" s="233"/>
      <c r="H258" s="247"/>
    </row>
    <row r="259" spans="1:8" ht="18">
      <c r="A259" s="233"/>
      <c r="B259" s="233"/>
      <c r="C259" s="233"/>
      <c r="D259" s="396"/>
      <c r="E259" s="233"/>
      <c r="F259" s="233"/>
      <c r="G259" s="233"/>
      <c r="H259" s="247"/>
    </row>
    <row r="260" spans="1:8" ht="18">
      <c r="A260" s="233"/>
      <c r="B260" s="233"/>
      <c r="C260" s="233"/>
      <c r="D260" s="396"/>
      <c r="E260" s="233"/>
      <c r="F260" s="233"/>
      <c r="G260" s="233"/>
      <c r="H260" s="247"/>
    </row>
    <row r="261" spans="1:8" ht="18">
      <c r="A261" s="233"/>
      <c r="B261" s="233"/>
      <c r="C261" s="233"/>
      <c r="D261" s="396"/>
      <c r="E261" s="233"/>
      <c r="F261" s="233"/>
      <c r="G261" s="233"/>
      <c r="H261" s="247"/>
    </row>
    <row r="262" spans="1:8" ht="18">
      <c r="A262" s="233"/>
      <c r="B262" s="233"/>
      <c r="C262" s="233"/>
      <c r="D262" s="396"/>
      <c r="E262" s="233"/>
      <c r="F262" s="233"/>
      <c r="G262" s="233"/>
      <c r="H262" s="247"/>
    </row>
    <row r="263" spans="1:8" ht="18">
      <c r="A263" s="233"/>
      <c r="B263" s="233"/>
      <c r="C263" s="233"/>
      <c r="D263" s="396"/>
      <c r="E263" s="233"/>
      <c r="F263" s="233"/>
      <c r="G263" s="233"/>
      <c r="H263" s="247"/>
    </row>
    <row r="264" spans="1:8" ht="18">
      <c r="A264" s="233"/>
      <c r="B264" s="233"/>
      <c r="C264" s="233"/>
      <c r="D264" s="396"/>
      <c r="E264" s="233"/>
      <c r="F264" s="233"/>
      <c r="G264" s="233"/>
      <c r="H264" s="247"/>
    </row>
    <row r="265" spans="1:8" ht="18">
      <c r="A265" s="233"/>
      <c r="B265" s="233"/>
      <c r="C265" s="233"/>
      <c r="D265" s="396"/>
      <c r="E265" s="233"/>
      <c r="F265" s="233"/>
      <c r="G265" s="233"/>
      <c r="H265" s="247"/>
    </row>
    <row r="266" spans="1:8" ht="18">
      <c r="A266" s="233"/>
      <c r="B266" s="233"/>
      <c r="C266" s="233"/>
      <c r="D266" s="396"/>
      <c r="E266" s="233"/>
      <c r="F266" s="233"/>
      <c r="G266" s="233"/>
      <c r="H266" s="247"/>
    </row>
    <row r="267" spans="1:8" ht="18">
      <c r="A267" s="233"/>
      <c r="B267" s="233"/>
      <c r="C267" s="233"/>
      <c r="D267" s="396"/>
      <c r="E267" s="233"/>
      <c r="F267" s="233"/>
      <c r="G267" s="233"/>
      <c r="H267" s="247"/>
    </row>
    <row r="268" spans="1:8" ht="18">
      <c r="A268" s="233"/>
      <c r="B268" s="233"/>
      <c r="C268" s="233"/>
      <c r="D268" s="396"/>
      <c r="E268" s="233"/>
      <c r="F268" s="233"/>
      <c r="G268" s="233"/>
      <c r="H268" s="247"/>
    </row>
    <row r="269" spans="1:8" ht="18">
      <c r="A269" s="233"/>
      <c r="B269" s="233"/>
      <c r="C269" s="233"/>
      <c r="D269" s="396"/>
      <c r="E269" s="233"/>
      <c r="F269" s="233"/>
      <c r="G269" s="233"/>
      <c r="H269" s="247"/>
    </row>
    <row r="270" spans="1:8" ht="18">
      <c r="A270" s="233"/>
      <c r="B270" s="233"/>
      <c r="C270" s="233"/>
      <c r="D270" s="396"/>
      <c r="E270" s="233"/>
      <c r="F270" s="233"/>
      <c r="G270" s="233"/>
      <c r="H270" s="247"/>
    </row>
    <row r="271" spans="1:8" ht="18">
      <c r="A271" s="233"/>
      <c r="B271" s="233"/>
      <c r="C271" s="233"/>
      <c r="D271" s="396"/>
      <c r="E271" s="233"/>
      <c r="F271" s="233"/>
      <c r="G271" s="233"/>
      <c r="H271" s="247"/>
    </row>
    <row r="272" spans="1:8" ht="18">
      <c r="A272" s="233"/>
      <c r="B272" s="233"/>
      <c r="C272" s="233"/>
      <c r="D272" s="396"/>
      <c r="E272" s="233"/>
      <c r="F272" s="233"/>
      <c r="G272" s="233"/>
      <c r="H272" s="247"/>
    </row>
    <row r="273" spans="1:8" ht="18">
      <c r="A273" s="233"/>
      <c r="B273" s="233"/>
      <c r="C273" s="233"/>
      <c r="D273" s="396"/>
      <c r="E273" s="233"/>
      <c r="F273" s="233"/>
      <c r="G273" s="233"/>
      <c r="H273" s="247"/>
    </row>
    <row r="274" spans="1:8" ht="18">
      <c r="A274" s="233"/>
      <c r="B274" s="233"/>
      <c r="C274" s="233"/>
      <c r="D274" s="396"/>
      <c r="E274" s="233"/>
      <c r="F274" s="233"/>
      <c r="G274" s="233"/>
      <c r="H274" s="247"/>
    </row>
    <row r="275" spans="1:8" ht="18">
      <c r="A275" s="233"/>
      <c r="B275" s="233"/>
      <c r="C275" s="233"/>
      <c r="D275" s="396"/>
      <c r="E275" s="233"/>
      <c r="F275" s="233"/>
      <c r="G275" s="233"/>
      <c r="H275" s="247"/>
    </row>
    <row r="276" spans="1:8" ht="18">
      <c r="A276" s="233"/>
      <c r="B276" s="233"/>
      <c r="C276" s="233"/>
      <c r="D276" s="396"/>
      <c r="E276" s="233"/>
      <c r="F276" s="233"/>
      <c r="G276" s="233"/>
      <c r="H276" s="247"/>
    </row>
    <row r="277" spans="1:8" ht="18">
      <c r="A277" s="233"/>
      <c r="B277" s="233"/>
      <c r="C277" s="233"/>
      <c r="D277" s="396"/>
      <c r="E277" s="233"/>
      <c r="F277" s="233"/>
      <c r="G277" s="233"/>
      <c r="H277" s="247"/>
    </row>
    <row r="278" spans="1:8" ht="18">
      <c r="A278" s="233"/>
      <c r="B278" s="233"/>
      <c r="C278" s="233"/>
      <c r="D278" s="396"/>
      <c r="E278" s="233"/>
      <c r="F278" s="233"/>
      <c r="G278" s="233"/>
      <c r="H278" s="247"/>
    </row>
    <row r="279" spans="1:8" ht="18">
      <c r="A279" s="233"/>
      <c r="B279" s="233"/>
      <c r="C279" s="233"/>
      <c r="D279" s="396"/>
      <c r="E279" s="233"/>
      <c r="F279" s="233"/>
      <c r="G279" s="233"/>
      <c r="H279" s="247"/>
    </row>
    <row r="280" spans="1:8" ht="18">
      <c r="A280" s="233"/>
      <c r="B280" s="233"/>
      <c r="C280" s="233"/>
      <c r="D280" s="396"/>
      <c r="E280" s="233"/>
      <c r="F280" s="233"/>
      <c r="G280" s="233"/>
      <c r="H280" s="247"/>
    </row>
    <row r="281" spans="1:8" ht="18">
      <c r="A281" s="233"/>
      <c r="B281" s="233"/>
      <c r="C281" s="233"/>
      <c r="D281" s="396"/>
      <c r="E281" s="233"/>
      <c r="F281" s="233"/>
      <c r="G281" s="233"/>
      <c r="H281" s="247"/>
    </row>
    <row r="282" spans="1:8" ht="18">
      <c r="A282" s="233"/>
      <c r="B282" s="233"/>
      <c r="C282" s="233"/>
      <c r="D282" s="396"/>
      <c r="E282" s="233"/>
      <c r="F282" s="233"/>
      <c r="G282" s="233"/>
      <c r="H282" s="247"/>
    </row>
    <row r="283" spans="1:8" ht="18">
      <c r="A283" s="233"/>
      <c r="B283" s="233"/>
      <c r="C283" s="233"/>
      <c r="D283" s="396"/>
      <c r="E283" s="233"/>
      <c r="F283" s="233"/>
      <c r="G283" s="233"/>
      <c r="H283" s="247"/>
    </row>
    <row r="284" spans="1:8" ht="18">
      <c r="A284" s="233"/>
      <c r="B284" s="233"/>
      <c r="C284" s="233"/>
      <c r="D284" s="396"/>
      <c r="E284" s="233"/>
      <c r="F284" s="233"/>
      <c r="G284" s="233"/>
      <c r="H284" s="247"/>
    </row>
    <row r="285" spans="1:8" ht="18">
      <c r="A285" s="233"/>
      <c r="B285" s="233"/>
      <c r="C285" s="233"/>
      <c r="D285" s="396"/>
      <c r="E285" s="233"/>
      <c r="F285" s="233"/>
      <c r="G285" s="233"/>
      <c r="H285" s="247"/>
    </row>
    <row r="286" spans="1:8" ht="18">
      <c r="A286" s="233"/>
      <c r="B286" s="233"/>
      <c r="C286" s="233"/>
      <c r="D286" s="396"/>
      <c r="E286" s="233"/>
      <c r="F286" s="233"/>
      <c r="G286" s="233"/>
      <c r="H286" s="247"/>
    </row>
    <row r="287" spans="1:8" ht="18">
      <c r="A287" s="233"/>
      <c r="B287" s="233"/>
      <c r="C287" s="233"/>
      <c r="D287" s="396"/>
      <c r="E287" s="233"/>
      <c r="F287" s="233"/>
      <c r="G287" s="233"/>
      <c r="H287" s="247"/>
    </row>
    <row r="288" spans="1:8" ht="18">
      <c r="A288" s="233"/>
      <c r="B288" s="233"/>
      <c r="C288" s="233"/>
      <c r="D288" s="396"/>
      <c r="E288" s="233"/>
      <c r="F288" s="233"/>
      <c r="G288" s="233"/>
      <c r="H288" s="247"/>
    </row>
    <row r="289" spans="1:8" ht="18">
      <c r="A289" s="233"/>
      <c r="B289" s="233"/>
      <c r="C289" s="233"/>
      <c r="D289" s="396"/>
      <c r="E289" s="233"/>
      <c r="F289" s="233"/>
      <c r="G289" s="233"/>
      <c r="H289" s="247"/>
    </row>
    <row r="290" spans="1:8" ht="18">
      <c r="A290" s="233"/>
      <c r="B290" s="233"/>
      <c r="C290" s="233"/>
      <c r="D290" s="396"/>
      <c r="E290" s="233"/>
      <c r="F290" s="233"/>
      <c r="G290" s="233"/>
      <c r="H290" s="247"/>
    </row>
    <row r="291" spans="1:8" ht="18">
      <c r="A291" s="233"/>
      <c r="B291" s="233"/>
      <c r="C291" s="233"/>
      <c r="D291" s="396"/>
      <c r="E291" s="233"/>
      <c r="F291" s="233"/>
      <c r="G291" s="233"/>
      <c r="H291" s="247"/>
    </row>
    <row r="292" spans="1:8" ht="18">
      <c r="A292" s="233"/>
      <c r="B292" s="233"/>
      <c r="C292" s="233"/>
      <c r="D292" s="396"/>
      <c r="E292" s="233"/>
      <c r="F292" s="233"/>
      <c r="G292" s="233"/>
      <c r="H292" s="247"/>
    </row>
    <row r="293" spans="1:8" ht="18">
      <c r="A293" s="233"/>
      <c r="B293" s="233"/>
      <c r="C293" s="233"/>
      <c r="D293" s="396"/>
      <c r="E293" s="233"/>
      <c r="F293" s="233"/>
      <c r="G293" s="233"/>
      <c r="H293" s="247"/>
    </row>
    <row r="294" spans="1:8" ht="18">
      <c r="A294" s="233"/>
      <c r="B294" s="233"/>
      <c r="C294" s="233"/>
      <c r="D294" s="396"/>
      <c r="E294" s="233"/>
      <c r="F294" s="233"/>
      <c r="G294" s="233"/>
      <c r="H294" s="247"/>
    </row>
    <row r="295" spans="1:8" ht="18">
      <c r="A295" s="233"/>
      <c r="B295" s="233"/>
      <c r="C295" s="233"/>
      <c r="D295" s="396"/>
      <c r="E295" s="233"/>
      <c r="F295" s="233"/>
      <c r="G295" s="233"/>
      <c r="H295" s="247"/>
    </row>
    <row r="296" spans="1:8" ht="18">
      <c r="A296" s="233"/>
      <c r="B296" s="233"/>
      <c r="C296" s="233"/>
      <c r="D296" s="396"/>
      <c r="E296" s="233"/>
      <c r="F296" s="233"/>
      <c r="G296" s="233"/>
      <c r="H296" s="247"/>
    </row>
    <row r="297" spans="1:8" ht="18">
      <c r="A297" s="233"/>
      <c r="B297" s="233"/>
      <c r="C297" s="233"/>
      <c r="D297" s="396"/>
      <c r="E297" s="233"/>
      <c r="F297" s="233"/>
      <c r="G297" s="233"/>
      <c r="H297" s="247"/>
    </row>
    <row r="298" spans="1:8" ht="18">
      <c r="A298" s="233"/>
      <c r="B298" s="233"/>
      <c r="C298" s="233"/>
      <c r="D298" s="396"/>
      <c r="E298" s="233"/>
      <c r="F298" s="233"/>
      <c r="G298" s="233"/>
      <c r="H298" s="247"/>
    </row>
    <row r="299" spans="1:8" ht="18">
      <c r="A299" s="233"/>
      <c r="B299" s="233"/>
      <c r="C299" s="233"/>
      <c r="D299" s="396"/>
      <c r="E299" s="233"/>
      <c r="F299" s="233"/>
      <c r="G299" s="233"/>
      <c r="H299" s="247"/>
    </row>
    <row r="300" spans="1:8" ht="18">
      <c r="A300" s="233"/>
      <c r="B300" s="233"/>
      <c r="C300" s="233"/>
      <c r="D300" s="396"/>
      <c r="E300" s="233"/>
      <c r="F300" s="233"/>
      <c r="G300" s="233"/>
      <c r="H300" s="247"/>
    </row>
    <row r="301" spans="1:8" ht="18">
      <c r="A301" s="233"/>
      <c r="B301" s="233"/>
      <c r="C301" s="233"/>
      <c r="D301" s="396"/>
      <c r="E301" s="233"/>
      <c r="F301" s="233"/>
      <c r="G301" s="233"/>
      <c r="H301" s="247"/>
    </row>
    <row r="302" spans="1:8" ht="18">
      <c r="A302" s="233"/>
      <c r="B302" s="233"/>
      <c r="C302" s="233"/>
      <c r="D302" s="396"/>
      <c r="E302" s="233"/>
      <c r="F302" s="233"/>
      <c r="G302" s="233"/>
      <c r="H302" s="247"/>
    </row>
    <row r="303" spans="1:8" ht="18">
      <c r="A303" s="247"/>
      <c r="B303" s="247"/>
      <c r="C303" s="247"/>
      <c r="D303" s="248"/>
      <c r="E303" s="247"/>
      <c r="F303" s="247"/>
      <c r="G303" s="247"/>
      <c r="H303" s="247"/>
    </row>
    <row r="304" spans="1:8" ht="18">
      <c r="A304" s="247"/>
      <c r="B304" s="247"/>
      <c r="C304" s="247"/>
      <c r="D304" s="248"/>
      <c r="E304" s="247"/>
      <c r="F304" s="247"/>
      <c r="G304" s="247"/>
      <c r="H304" s="247"/>
    </row>
    <row r="305" spans="1:8" ht="18">
      <c r="A305" s="247"/>
      <c r="B305" s="247"/>
      <c r="C305" s="247"/>
      <c r="D305" s="248"/>
      <c r="E305" s="247"/>
      <c r="F305" s="247"/>
      <c r="G305" s="247"/>
      <c r="H305" s="247"/>
    </row>
    <row r="306" spans="1:8" ht="18">
      <c r="A306" s="247"/>
      <c r="B306" s="247"/>
      <c r="C306" s="247"/>
      <c r="D306" s="248"/>
      <c r="E306" s="247"/>
      <c r="F306" s="247"/>
      <c r="G306" s="247"/>
      <c r="H306" s="247"/>
    </row>
    <row r="307" spans="1:8" ht="18">
      <c r="A307" s="247"/>
      <c r="B307" s="247"/>
      <c r="C307" s="247"/>
      <c r="D307" s="248"/>
      <c r="E307" s="247"/>
      <c r="F307" s="247"/>
      <c r="G307" s="247"/>
      <c r="H307" s="247"/>
    </row>
    <row r="308" spans="1:8" ht="18">
      <c r="A308" s="247"/>
      <c r="B308" s="247"/>
      <c r="C308" s="247"/>
      <c r="D308" s="248"/>
      <c r="E308" s="247"/>
      <c r="F308" s="247"/>
      <c r="G308" s="247"/>
      <c r="H308" s="247"/>
    </row>
    <row r="309" spans="1:8" ht="18">
      <c r="A309" s="247"/>
      <c r="B309" s="247"/>
      <c r="C309" s="247"/>
      <c r="D309" s="248"/>
      <c r="E309" s="247"/>
      <c r="F309" s="247"/>
      <c r="G309" s="247"/>
      <c r="H309" s="247"/>
    </row>
    <row r="310" spans="1:8" ht="18">
      <c r="A310" s="247"/>
      <c r="B310" s="247"/>
      <c r="C310" s="247"/>
      <c r="D310" s="248"/>
      <c r="E310" s="247"/>
      <c r="F310" s="247"/>
      <c r="G310" s="247"/>
      <c r="H310" s="247"/>
    </row>
    <row r="311" spans="1:8" ht="18">
      <c r="A311" s="247"/>
      <c r="B311" s="247"/>
      <c r="C311" s="247"/>
      <c r="D311" s="248"/>
      <c r="E311" s="247"/>
      <c r="F311" s="247"/>
      <c r="G311" s="247"/>
      <c r="H311" s="247"/>
    </row>
    <row r="312" spans="1:8" ht="18">
      <c r="A312" s="247"/>
      <c r="B312" s="247"/>
      <c r="C312" s="247"/>
      <c r="D312" s="248"/>
      <c r="E312" s="247"/>
      <c r="F312" s="247"/>
      <c r="G312" s="247"/>
      <c r="H312" s="247"/>
    </row>
    <row r="313" spans="1:8" ht="18">
      <c r="A313" s="247"/>
      <c r="B313" s="247"/>
      <c r="C313" s="247"/>
      <c r="D313" s="248"/>
      <c r="E313" s="247"/>
      <c r="F313" s="247"/>
      <c r="G313" s="247"/>
      <c r="H313" s="247"/>
    </row>
    <row r="314" spans="1:8" ht="18">
      <c r="A314" s="247"/>
      <c r="B314" s="247"/>
      <c r="C314" s="247"/>
      <c r="D314" s="248"/>
      <c r="E314" s="247"/>
      <c r="F314" s="247"/>
      <c r="G314" s="247"/>
      <c r="H314" s="247"/>
    </row>
    <row r="315" spans="1:8" ht="18">
      <c r="A315" s="247"/>
      <c r="B315" s="247"/>
      <c r="C315" s="247"/>
      <c r="D315" s="248"/>
      <c r="E315" s="247"/>
      <c r="F315" s="247"/>
      <c r="G315" s="247"/>
      <c r="H315" s="247"/>
    </row>
    <row r="316" spans="1:8" ht="18">
      <c r="A316" s="247"/>
      <c r="B316" s="247"/>
      <c r="C316" s="247"/>
      <c r="D316" s="248"/>
      <c r="E316" s="247"/>
      <c r="F316" s="247"/>
      <c r="G316" s="247"/>
      <c r="H316" s="247"/>
    </row>
    <row r="317" spans="1:8" ht="18">
      <c r="A317" s="247"/>
      <c r="B317" s="247"/>
      <c r="C317" s="247"/>
      <c r="D317" s="248"/>
      <c r="E317" s="247"/>
      <c r="F317" s="247"/>
      <c r="G317" s="247"/>
      <c r="H317" s="247"/>
    </row>
    <row r="318" spans="1:8" ht="18">
      <c r="A318" s="247"/>
      <c r="B318" s="247"/>
      <c r="C318" s="247"/>
      <c r="D318" s="248"/>
      <c r="E318" s="247"/>
      <c r="F318" s="247"/>
      <c r="G318" s="247"/>
      <c r="H318" s="247"/>
    </row>
    <row r="319" spans="1:8" ht="18">
      <c r="A319" s="247"/>
      <c r="B319" s="247"/>
      <c r="C319" s="247"/>
      <c r="D319" s="248"/>
      <c r="E319" s="247"/>
      <c r="F319" s="247"/>
      <c r="G319" s="247"/>
      <c r="H319" s="247"/>
    </row>
    <row r="320" spans="1:8" ht="18">
      <c r="A320" s="247"/>
      <c r="B320" s="247"/>
      <c r="C320" s="247"/>
      <c r="D320" s="248"/>
      <c r="E320" s="247"/>
      <c r="F320" s="247"/>
      <c r="G320" s="247"/>
      <c r="H320" s="247"/>
    </row>
    <row r="321" spans="1:8" ht="18">
      <c r="A321" s="247"/>
      <c r="B321" s="247"/>
      <c r="C321" s="247"/>
      <c r="D321" s="248"/>
      <c r="E321" s="247"/>
      <c r="F321" s="247"/>
      <c r="G321" s="247"/>
      <c r="H321" s="247"/>
    </row>
    <row r="322" spans="1:8" ht="18">
      <c r="A322" s="247"/>
      <c r="B322" s="247"/>
      <c r="C322" s="247"/>
      <c r="D322" s="248"/>
      <c r="E322" s="247"/>
      <c r="F322" s="247"/>
      <c r="G322" s="247"/>
      <c r="H322" s="247"/>
    </row>
    <row r="323" spans="1:8" ht="18">
      <c r="A323" s="247"/>
      <c r="B323" s="247"/>
      <c r="C323" s="247"/>
      <c r="D323" s="248"/>
      <c r="E323" s="247"/>
      <c r="F323" s="247"/>
      <c r="G323" s="247"/>
      <c r="H323" s="247"/>
    </row>
    <row r="324" spans="1:8" ht="18">
      <c r="A324" s="247"/>
      <c r="B324" s="247"/>
      <c r="C324" s="247"/>
      <c r="D324" s="248"/>
      <c r="E324" s="247"/>
      <c r="F324" s="247"/>
      <c r="G324" s="247"/>
      <c r="H324" s="247"/>
    </row>
    <row r="325" spans="1:8" ht="18">
      <c r="A325" s="247"/>
      <c r="B325" s="247"/>
      <c r="C325" s="247"/>
      <c r="D325" s="248"/>
      <c r="E325" s="247"/>
      <c r="F325" s="247"/>
      <c r="G325" s="247"/>
      <c r="H325" s="247"/>
    </row>
    <row r="326" spans="1:8" ht="18">
      <c r="A326" s="247"/>
      <c r="B326" s="247"/>
      <c r="C326" s="247"/>
      <c r="D326" s="248"/>
      <c r="E326" s="247"/>
      <c r="F326" s="247"/>
      <c r="G326" s="247"/>
      <c r="H326" s="247"/>
    </row>
    <row r="327" spans="1:8" ht="18">
      <c r="A327" s="247"/>
      <c r="B327" s="247"/>
      <c r="C327" s="247"/>
      <c r="D327" s="248"/>
      <c r="E327" s="247"/>
      <c r="F327" s="247"/>
      <c r="G327" s="247"/>
      <c r="H327" s="247"/>
    </row>
    <row r="328" spans="1:8" ht="18">
      <c r="A328" s="247"/>
      <c r="B328" s="247"/>
      <c r="C328" s="247"/>
      <c r="D328" s="248"/>
      <c r="E328" s="247"/>
      <c r="F328" s="247"/>
      <c r="G328" s="247"/>
      <c r="H328" s="247"/>
    </row>
    <row r="329" spans="1:8" ht="18">
      <c r="A329" s="247"/>
      <c r="B329" s="247"/>
      <c r="C329" s="247"/>
      <c r="D329" s="248"/>
      <c r="E329" s="247"/>
      <c r="F329" s="247"/>
      <c r="G329" s="247"/>
      <c r="H329" s="247"/>
    </row>
    <row r="330" spans="1:8" ht="18">
      <c r="A330" s="247"/>
      <c r="B330" s="247"/>
      <c r="C330" s="247"/>
      <c r="D330" s="248"/>
      <c r="E330" s="247"/>
      <c r="F330" s="247"/>
      <c r="G330" s="247"/>
      <c r="H330" s="247"/>
    </row>
    <row r="331" spans="1:8" ht="18">
      <c r="A331" s="247"/>
      <c r="B331" s="247"/>
      <c r="C331" s="247"/>
      <c r="D331" s="248"/>
      <c r="E331" s="247"/>
      <c r="F331" s="247"/>
      <c r="G331" s="247"/>
      <c r="H331" s="247"/>
    </row>
    <row r="332" spans="1:8" ht="18">
      <c r="A332" s="247"/>
      <c r="B332" s="247"/>
      <c r="C332" s="247"/>
      <c r="D332" s="248"/>
      <c r="E332" s="247"/>
      <c r="F332" s="247"/>
      <c r="G332" s="247"/>
      <c r="H332" s="247"/>
    </row>
    <row r="333" spans="1:8" ht="18">
      <c r="A333" s="247"/>
      <c r="B333" s="247"/>
      <c r="C333" s="247"/>
      <c r="D333" s="248"/>
      <c r="E333" s="247"/>
      <c r="F333" s="247"/>
      <c r="G333" s="247"/>
      <c r="H333" s="247"/>
    </row>
    <row r="334" spans="1:8" ht="18">
      <c r="A334" s="247"/>
      <c r="B334" s="247"/>
      <c r="C334" s="247"/>
      <c r="D334" s="248"/>
      <c r="E334" s="247"/>
      <c r="F334" s="247"/>
      <c r="G334" s="247"/>
      <c r="H334" s="247"/>
    </row>
    <row r="335" spans="1:8" ht="18">
      <c r="A335" s="247"/>
      <c r="B335" s="247"/>
      <c r="C335" s="247"/>
      <c r="D335" s="248"/>
      <c r="E335" s="247"/>
      <c r="F335" s="247"/>
      <c r="G335" s="247"/>
      <c r="H335" s="247"/>
    </row>
    <row r="336" spans="1:8" ht="18">
      <c r="A336" s="247"/>
      <c r="B336" s="247"/>
      <c r="C336" s="247"/>
      <c r="D336" s="248"/>
      <c r="E336" s="247"/>
      <c r="F336" s="247"/>
      <c r="G336" s="247"/>
      <c r="H336" s="247"/>
    </row>
    <row r="337" spans="1:8" ht="18">
      <c r="A337" s="247"/>
      <c r="B337" s="247"/>
      <c r="C337" s="247"/>
      <c r="D337" s="248"/>
      <c r="E337" s="247"/>
      <c r="F337" s="247"/>
      <c r="G337" s="247"/>
      <c r="H337" s="247"/>
    </row>
    <row r="338" spans="1:8" ht="18">
      <c r="A338" s="247"/>
      <c r="B338" s="247"/>
      <c r="C338" s="247"/>
      <c r="D338" s="248"/>
      <c r="E338" s="247"/>
      <c r="F338" s="247"/>
      <c r="G338" s="247"/>
      <c r="H338" s="247"/>
    </row>
    <row r="339" spans="1:8" ht="18">
      <c r="A339" s="247"/>
      <c r="B339" s="247"/>
      <c r="C339" s="247"/>
      <c r="D339" s="248"/>
      <c r="E339" s="247"/>
      <c r="F339" s="247"/>
      <c r="G339" s="247"/>
      <c r="H339" s="247"/>
    </row>
    <row r="340" spans="1:8" ht="18">
      <c r="A340" s="247"/>
      <c r="B340" s="247"/>
      <c r="C340" s="247"/>
      <c r="D340" s="248"/>
      <c r="E340" s="247"/>
      <c r="F340" s="247"/>
      <c r="G340" s="247"/>
      <c r="H340" s="247"/>
    </row>
    <row r="341" spans="1:8" ht="18">
      <c r="A341" s="247"/>
      <c r="B341" s="247"/>
      <c r="C341" s="247"/>
      <c r="D341" s="248"/>
      <c r="E341" s="247"/>
      <c r="F341" s="247"/>
      <c r="G341" s="247"/>
      <c r="H341" s="247"/>
    </row>
    <row r="342" spans="1:8" ht="18">
      <c r="A342" s="247"/>
      <c r="B342" s="247"/>
      <c r="C342" s="247"/>
      <c r="D342" s="248"/>
      <c r="E342" s="247"/>
      <c r="F342" s="247"/>
      <c r="G342" s="247"/>
      <c r="H342" s="247"/>
    </row>
    <row r="343" spans="1:8" ht="18">
      <c r="A343" s="247"/>
      <c r="B343" s="247"/>
      <c r="C343" s="247"/>
      <c r="D343" s="248"/>
      <c r="E343" s="247"/>
      <c r="F343" s="247"/>
      <c r="G343" s="247"/>
      <c r="H343" s="247"/>
    </row>
    <row r="344" spans="1:8" ht="18">
      <c r="A344" s="247"/>
      <c r="B344" s="247"/>
      <c r="C344" s="247"/>
      <c r="D344" s="248"/>
      <c r="E344" s="247"/>
      <c r="F344" s="247"/>
      <c r="G344" s="247"/>
      <c r="H344" s="247"/>
    </row>
    <row r="345" spans="1:8" ht="18">
      <c r="A345" s="247"/>
      <c r="B345" s="247"/>
      <c r="C345" s="247"/>
      <c r="D345" s="248"/>
      <c r="E345" s="247"/>
      <c r="F345" s="247"/>
      <c r="G345" s="247"/>
      <c r="H345" s="247"/>
    </row>
    <row r="346" spans="1:8" ht="18">
      <c r="A346" s="247"/>
      <c r="B346" s="247"/>
      <c r="C346" s="247"/>
      <c r="D346" s="248"/>
      <c r="E346" s="247"/>
      <c r="F346" s="247"/>
      <c r="G346" s="247"/>
      <c r="H346" s="247"/>
    </row>
    <row r="347" spans="1:8" ht="18">
      <c r="A347" s="247"/>
      <c r="B347" s="247"/>
      <c r="C347" s="247"/>
      <c r="D347" s="248"/>
      <c r="E347" s="247"/>
      <c r="F347" s="247"/>
      <c r="G347" s="247"/>
      <c r="H347" s="247"/>
    </row>
    <row r="348" spans="1:8" ht="18">
      <c r="A348" s="247"/>
      <c r="B348" s="247"/>
      <c r="C348" s="247"/>
      <c r="D348" s="248"/>
      <c r="E348" s="247"/>
      <c r="F348" s="247"/>
      <c r="G348" s="247"/>
      <c r="H348" s="247"/>
    </row>
    <row r="349" spans="1:8" ht="18">
      <c r="A349" s="247"/>
      <c r="B349" s="247"/>
      <c r="C349" s="247"/>
      <c r="D349" s="248"/>
      <c r="E349" s="247"/>
      <c r="F349" s="247"/>
      <c r="G349" s="247"/>
      <c r="H349" s="247"/>
    </row>
    <row r="350" spans="1:8" ht="18">
      <c r="A350" s="247"/>
      <c r="B350" s="247"/>
      <c r="C350" s="247"/>
      <c r="D350" s="248"/>
      <c r="E350" s="247"/>
      <c r="F350" s="247"/>
      <c r="G350" s="247"/>
      <c r="H350" s="247"/>
    </row>
    <row r="351" spans="1:8" ht="18">
      <c r="A351" s="247"/>
      <c r="B351" s="247"/>
      <c r="C351" s="247"/>
      <c r="D351" s="248"/>
      <c r="E351" s="247"/>
      <c r="F351" s="247"/>
      <c r="G351" s="247"/>
      <c r="H351" s="247"/>
    </row>
    <row r="352" spans="1:8" ht="18">
      <c r="A352" s="247"/>
      <c r="B352" s="247"/>
      <c r="C352" s="247"/>
      <c r="D352" s="248"/>
      <c r="E352" s="247"/>
      <c r="F352" s="247"/>
      <c r="G352" s="247"/>
      <c r="H352" s="247"/>
    </row>
    <row r="353" spans="1:8" ht="18">
      <c r="A353" s="247"/>
      <c r="B353" s="247"/>
      <c r="C353" s="247"/>
      <c r="D353" s="248"/>
      <c r="E353" s="247"/>
      <c r="F353" s="247"/>
      <c r="G353" s="247"/>
      <c r="H353" s="247"/>
    </row>
    <row r="354" spans="1:8" ht="18">
      <c r="A354" s="247"/>
      <c r="B354" s="247"/>
      <c r="C354" s="247"/>
      <c r="D354" s="248"/>
      <c r="E354" s="247"/>
      <c r="F354" s="247"/>
      <c r="G354" s="247"/>
      <c r="H354" s="247"/>
    </row>
    <row r="355" spans="1:8" ht="18">
      <c r="A355" s="247"/>
      <c r="B355" s="247"/>
      <c r="C355" s="247"/>
      <c r="D355" s="248"/>
      <c r="E355" s="247"/>
      <c r="F355" s="247"/>
      <c r="G355" s="247"/>
      <c r="H355" s="247"/>
    </row>
    <row r="356" spans="1:8" ht="18">
      <c r="A356" s="247"/>
      <c r="B356" s="247"/>
      <c r="C356" s="247"/>
      <c r="D356" s="248"/>
      <c r="E356" s="247"/>
      <c r="F356" s="247"/>
      <c r="G356" s="247"/>
      <c r="H356" s="247"/>
    </row>
    <row r="357" spans="1:8" ht="18">
      <c r="A357" s="247"/>
      <c r="B357" s="247"/>
      <c r="C357" s="247"/>
      <c r="D357" s="248"/>
      <c r="E357" s="247"/>
      <c r="F357" s="247"/>
      <c r="G357" s="247"/>
      <c r="H357" s="247"/>
    </row>
    <row r="358" spans="1:8" ht="18">
      <c r="A358" s="247"/>
      <c r="B358" s="247"/>
      <c r="C358" s="247"/>
      <c r="D358" s="248"/>
      <c r="E358" s="247"/>
      <c r="F358" s="247"/>
      <c r="G358" s="247"/>
      <c r="H358" s="247"/>
    </row>
    <row r="359" spans="1:8" ht="18">
      <c r="A359" s="247"/>
      <c r="B359" s="247"/>
      <c r="C359" s="247"/>
      <c r="D359" s="248"/>
      <c r="E359" s="247"/>
      <c r="F359" s="247"/>
      <c r="G359" s="247"/>
      <c r="H359" s="247"/>
    </row>
    <row r="360" spans="1:8" ht="18">
      <c r="A360" s="247"/>
      <c r="B360" s="247"/>
      <c r="C360" s="247"/>
      <c r="D360" s="248"/>
      <c r="E360" s="247"/>
      <c r="F360" s="247"/>
      <c r="G360" s="247"/>
      <c r="H360" s="247"/>
    </row>
    <row r="361" spans="1:8" ht="18">
      <c r="A361" s="247"/>
      <c r="B361" s="247"/>
      <c r="C361" s="247"/>
      <c r="D361" s="248"/>
      <c r="E361" s="247"/>
      <c r="F361" s="247"/>
      <c r="G361" s="247"/>
      <c r="H361" s="247"/>
    </row>
    <row r="362" spans="1:8" ht="18">
      <c r="A362" s="247"/>
      <c r="B362" s="247"/>
      <c r="C362" s="247"/>
      <c r="D362" s="248"/>
      <c r="E362" s="247"/>
      <c r="F362" s="247"/>
      <c r="G362" s="247"/>
      <c r="H362" s="247"/>
    </row>
    <row r="363" spans="1:8" ht="18">
      <c r="A363" s="247"/>
      <c r="B363" s="247"/>
      <c r="C363" s="247"/>
      <c r="D363" s="248"/>
      <c r="E363" s="247"/>
      <c r="F363" s="247"/>
      <c r="G363" s="247"/>
      <c r="H363" s="247"/>
    </row>
    <row r="364" spans="1:8" ht="18">
      <c r="A364" s="247"/>
      <c r="B364" s="247"/>
      <c r="C364" s="247"/>
      <c r="D364" s="248"/>
      <c r="E364" s="247"/>
      <c r="F364" s="247"/>
      <c r="G364" s="247"/>
      <c r="H364" s="247"/>
    </row>
    <row r="365" spans="1:8" ht="18">
      <c r="A365" s="247"/>
      <c r="B365" s="247"/>
      <c r="C365" s="247"/>
      <c r="D365" s="248"/>
      <c r="E365" s="247"/>
      <c r="F365" s="247"/>
      <c r="G365" s="247"/>
      <c r="H365" s="247"/>
    </row>
    <row r="366" spans="1:8" ht="18">
      <c r="A366" s="247"/>
      <c r="B366" s="247"/>
      <c r="C366" s="247"/>
      <c r="D366" s="248"/>
      <c r="E366" s="247"/>
      <c r="F366" s="247"/>
      <c r="G366" s="247"/>
      <c r="H366" s="247"/>
    </row>
    <row r="367" spans="1:8" ht="18">
      <c r="A367" s="247"/>
      <c r="B367" s="247"/>
      <c r="C367" s="247"/>
      <c r="D367" s="248"/>
      <c r="E367" s="247"/>
      <c r="F367" s="247"/>
      <c r="G367" s="247"/>
      <c r="H367" s="247"/>
    </row>
    <row r="368" spans="1:8" ht="18">
      <c r="A368" s="247"/>
      <c r="B368" s="247"/>
      <c r="C368" s="247"/>
      <c r="D368" s="248"/>
      <c r="E368" s="247"/>
      <c r="F368" s="247"/>
      <c r="G368" s="247"/>
      <c r="H368" s="247"/>
    </row>
    <row r="369" spans="1:8" ht="18">
      <c r="A369" s="247"/>
      <c r="B369" s="247"/>
      <c r="C369" s="247"/>
      <c r="D369" s="248"/>
      <c r="E369" s="247"/>
      <c r="F369" s="247"/>
      <c r="G369" s="247"/>
      <c r="H369" s="247"/>
    </row>
    <row r="370" spans="1:8" ht="18">
      <c r="A370" s="247"/>
      <c r="B370" s="247"/>
      <c r="C370" s="247"/>
      <c r="D370" s="248"/>
      <c r="E370" s="247"/>
      <c r="F370" s="247"/>
      <c r="G370" s="247"/>
      <c r="H370" s="247"/>
    </row>
    <row r="371" spans="1:8" ht="18">
      <c r="A371" s="247"/>
      <c r="B371" s="247"/>
      <c r="C371" s="247"/>
      <c r="D371" s="248"/>
      <c r="E371" s="247"/>
      <c r="F371" s="247"/>
      <c r="G371" s="247"/>
      <c r="H371" s="247"/>
    </row>
    <row r="372" spans="1:8" ht="18">
      <c r="A372" s="247"/>
      <c r="B372" s="247"/>
      <c r="C372" s="247"/>
      <c r="D372" s="248"/>
      <c r="E372" s="247"/>
      <c r="F372" s="247"/>
      <c r="G372" s="247"/>
      <c r="H372" s="247"/>
    </row>
    <row r="373" spans="1:8" ht="18">
      <c r="A373" s="247"/>
      <c r="B373" s="247"/>
      <c r="C373" s="247"/>
      <c r="D373" s="248"/>
      <c r="E373" s="247"/>
      <c r="F373" s="247"/>
      <c r="G373" s="247"/>
      <c r="H373" s="247"/>
    </row>
    <row r="374" spans="1:8" ht="18">
      <c r="A374" s="247"/>
      <c r="B374" s="247"/>
      <c r="C374" s="247"/>
      <c r="D374" s="248"/>
      <c r="E374" s="247"/>
      <c r="F374" s="247"/>
      <c r="G374" s="247"/>
      <c r="H374" s="247"/>
    </row>
    <row r="375" spans="1:8" ht="18">
      <c r="A375" s="247"/>
      <c r="B375" s="247"/>
      <c r="C375" s="247"/>
      <c r="D375" s="248"/>
      <c r="E375" s="247"/>
      <c r="F375" s="247"/>
      <c r="G375" s="247"/>
      <c r="H375" s="247"/>
    </row>
    <row r="376" spans="1:8" ht="18">
      <c r="A376" s="247"/>
      <c r="B376" s="247"/>
      <c r="C376" s="247"/>
      <c r="D376" s="248"/>
      <c r="E376" s="247"/>
      <c r="F376" s="247"/>
      <c r="G376" s="247"/>
      <c r="H376" s="247"/>
    </row>
    <row r="377" spans="1:8" ht="18">
      <c r="A377" s="247"/>
      <c r="B377" s="247"/>
      <c r="C377" s="247"/>
      <c r="D377" s="248"/>
      <c r="E377" s="247"/>
      <c r="F377" s="247"/>
      <c r="G377" s="247"/>
      <c r="H377" s="247"/>
    </row>
    <row r="378" spans="1:8" ht="18">
      <c r="A378" s="247"/>
      <c r="B378" s="247"/>
      <c r="C378" s="247"/>
      <c r="D378" s="248"/>
      <c r="E378" s="247"/>
      <c r="F378" s="247"/>
      <c r="G378" s="247"/>
      <c r="H378" s="247"/>
    </row>
    <row r="379" spans="1:8" ht="18">
      <c r="A379" s="247"/>
      <c r="B379" s="247"/>
      <c r="C379" s="247"/>
      <c r="D379" s="248"/>
      <c r="E379" s="247"/>
      <c r="F379" s="247"/>
      <c r="G379" s="247"/>
      <c r="H379" s="247"/>
    </row>
    <row r="380" spans="1:8" ht="18">
      <c r="A380" s="247"/>
      <c r="B380" s="247"/>
      <c r="C380" s="247"/>
      <c r="D380" s="248"/>
      <c r="E380" s="247"/>
      <c r="F380" s="247"/>
      <c r="G380" s="247"/>
      <c r="H380" s="247"/>
    </row>
    <row r="381" spans="1:8" ht="18">
      <c r="A381" s="247"/>
      <c r="B381" s="247"/>
      <c r="C381" s="247"/>
      <c r="D381" s="248"/>
      <c r="E381" s="247"/>
      <c r="F381" s="247"/>
      <c r="G381" s="247"/>
      <c r="H381" s="247"/>
    </row>
    <row r="382" spans="1:8" ht="18">
      <c r="A382" s="247"/>
      <c r="B382" s="247"/>
      <c r="C382" s="247"/>
      <c r="D382" s="248"/>
      <c r="E382" s="247"/>
      <c r="F382" s="247"/>
      <c r="G382" s="247"/>
      <c r="H382" s="247"/>
    </row>
    <row r="383" spans="1:8" ht="18">
      <c r="A383" s="247"/>
      <c r="B383" s="247"/>
      <c r="C383" s="247"/>
      <c r="D383" s="248"/>
      <c r="E383" s="247"/>
      <c r="F383" s="247"/>
      <c r="G383" s="247"/>
      <c r="H383" s="247"/>
    </row>
    <row r="384" spans="1:8" ht="18">
      <c r="A384" s="247"/>
      <c r="B384" s="247"/>
      <c r="C384" s="247"/>
      <c r="D384" s="248"/>
      <c r="E384" s="247"/>
      <c r="F384" s="247"/>
      <c r="G384" s="247"/>
      <c r="H384" s="247"/>
    </row>
    <row r="385" spans="1:8" ht="18">
      <c r="A385" s="247"/>
      <c r="B385" s="247"/>
      <c r="C385" s="247"/>
      <c r="D385" s="248"/>
      <c r="E385" s="247"/>
      <c r="F385" s="247"/>
      <c r="G385" s="247"/>
      <c r="H385" s="247"/>
    </row>
    <row r="386" spans="1:8" ht="18">
      <c r="A386" s="247"/>
      <c r="B386" s="247"/>
      <c r="C386" s="247"/>
      <c r="D386" s="248"/>
      <c r="E386" s="247"/>
      <c r="F386" s="247"/>
      <c r="G386" s="247"/>
      <c r="H386" s="247"/>
    </row>
    <row r="387" spans="1:8" ht="18">
      <c r="A387" s="247"/>
      <c r="B387" s="247"/>
      <c r="C387" s="247"/>
      <c r="D387" s="248"/>
      <c r="E387" s="247"/>
      <c r="F387" s="247"/>
      <c r="G387" s="247"/>
      <c r="H387" s="247"/>
    </row>
    <row r="388" spans="1:8" ht="18">
      <c r="A388" s="247"/>
      <c r="B388" s="247"/>
      <c r="C388" s="247"/>
      <c r="D388" s="248"/>
      <c r="E388" s="247"/>
      <c r="F388" s="247"/>
      <c r="G388" s="247"/>
      <c r="H388" s="247"/>
    </row>
    <row r="389" spans="1:8" ht="18">
      <c r="A389" s="247"/>
      <c r="B389" s="247"/>
      <c r="C389" s="247"/>
      <c r="D389" s="248"/>
      <c r="E389" s="247"/>
      <c r="F389" s="247"/>
      <c r="G389" s="247"/>
      <c r="H389" s="247"/>
    </row>
    <row r="390" spans="1:8" ht="18">
      <c r="A390" s="247"/>
      <c r="B390" s="247"/>
      <c r="C390" s="247"/>
      <c r="D390" s="248"/>
      <c r="E390" s="247"/>
      <c r="F390" s="247"/>
      <c r="G390" s="247"/>
      <c r="H390" s="247"/>
    </row>
    <row r="391" spans="1:8" ht="18">
      <c r="A391" s="247"/>
      <c r="B391" s="247"/>
      <c r="C391" s="247"/>
      <c r="D391" s="248"/>
      <c r="E391" s="247"/>
      <c r="F391" s="247"/>
      <c r="G391" s="247"/>
      <c r="H391" s="247"/>
    </row>
    <row r="392" spans="1:8" ht="18">
      <c r="A392" s="247"/>
      <c r="B392" s="247"/>
      <c r="C392" s="247"/>
      <c r="D392" s="248"/>
      <c r="E392" s="247"/>
      <c r="F392" s="247"/>
      <c r="G392" s="247"/>
      <c r="H392" s="247"/>
    </row>
    <row r="393" spans="1:8" ht="18">
      <c r="A393" s="247"/>
      <c r="B393" s="247"/>
      <c r="C393" s="247"/>
      <c r="D393" s="248"/>
      <c r="E393" s="247"/>
      <c r="F393" s="247"/>
      <c r="G393" s="247"/>
      <c r="H393" s="247"/>
    </row>
    <row r="394" spans="1:8" ht="18">
      <c r="A394" s="247"/>
      <c r="B394" s="247"/>
      <c r="C394" s="247"/>
      <c r="D394" s="248"/>
      <c r="E394" s="247"/>
      <c r="F394" s="247"/>
      <c r="G394" s="247"/>
      <c r="H394" s="247"/>
    </row>
    <row r="395" spans="1:8" ht="18">
      <c r="A395" s="247"/>
      <c r="B395" s="247"/>
      <c r="C395" s="247"/>
      <c r="D395" s="248"/>
      <c r="E395" s="247"/>
      <c r="F395" s="247"/>
      <c r="G395" s="247"/>
      <c r="H395" s="247"/>
    </row>
    <row r="396" spans="1:8" ht="18">
      <c r="A396" s="247"/>
      <c r="B396" s="247"/>
      <c r="C396" s="247"/>
      <c r="D396" s="248"/>
      <c r="E396" s="247"/>
      <c r="F396" s="247"/>
      <c r="G396" s="247"/>
      <c r="H396" s="247"/>
    </row>
    <row r="397" spans="1:8" ht="18">
      <c r="A397" s="247"/>
      <c r="B397" s="247"/>
      <c r="C397" s="247"/>
      <c r="D397" s="248"/>
      <c r="E397" s="247"/>
      <c r="F397" s="247"/>
      <c r="G397" s="247"/>
      <c r="H397" s="247"/>
    </row>
    <row r="398" spans="1:8" ht="18">
      <c r="A398" s="247"/>
      <c r="B398" s="247"/>
      <c r="C398" s="247"/>
      <c r="D398" s="248"/>
      <c r="E398" s="247"/>
      <c r="F398" s="247"/>
      <c r="G398" s="247"/>
      <c r="H398" s="247"/>
    </row>
    <row r="399" spans="1:8" ht="18">
      <c r="A399" s="247"/>
      <c r="B399" s="247"/>
      <c r="C399" s="247"/>
      <c r="D399" s="248"/>
      <c r="E399" s="247"/>
      <c r="F399" s="247"/>
      <c r="G399" s="247"/>
      <c r="H399" s="247"/>
    </row>
    <row r="400" spans="1:8" ht="18">
      <c r="A400" s="247"/>
      <c r="B400" s="247"/>
      <c r="C400" s="247"/>
      <c r="D400" s="248"/>
      <c r="E400" s="247"/>
      <c r="F400" s="247"/>
      <c r="G400" s="247"/>
      <c r="H400" s="247"/>
    </row>
    <row r="401" spans="1:8" ht="18">
      <c r="A401" s="247"/>
      <c r="B401" s="247"/>
      <c r="C401" s="247"/>
      <c r="D401" s="248"/>
      <c r="E401" s="247"/>
      <c r="F401" s="247"/>
      <c r="G401" s="247"/>
      <c r="H401" s="247"/>
    </row>
    <row r="402" spans="1:8" ht="18">
      <c r="A402" s="247"/>
      <c r="B402" s="247"/>
      <c r="C402" s="247"/>
      <c r="D402" s="248"/>
      <c r="E402" s="247"/>
      <c r="F402" s="247"/>
      <c r="G402" s="247"/>
      <c r="H402" s="247"/>
    </row>
    <row r="403" spans="1:8" ht="18">
      <c r="A403" s="247"/>
      <c r="B403" s="247"/>
      <c r="C403" s="247"/>
      <c r="D403" s="248"/>
      <c r="E403" s="247"/>
      <c r="F403" s="247"/>
      <c r="G403" s="247"/>
      <c r="H403" s="247"/>
    </row>
    <row r="404" spans="1:8" ht="18">
      <c r="A404" s="247"/>
      <c r="B404" s="247"/>
      <c r="C404" s="247"/>
      <c r="D404" s="248"/>
      <c r="E404" s="247"/>
      <c r="F404" s="247"/>
      <c r="G404" s="247"/>
      <c r="H404" s="247"/>
    </row>
    <row r="405" spans="1:8" ht="18">
      <c r="A405" s="247"/>
      <c r="B405" s="247"/>
      <c r="C405" s="247"/>
      <c r="D405" s="248"/>
      <c r="E405" s="247"/>
      <c r="F405" s="247"/>
      <c r="G405" s="247"/>
      <c r="H405" s="247"/>
    </row>
    <row r="406" spans="1:8" ht="18">
      <c r="A406" s="247"/>
      <c r="B406" s="247"/>
      <c r="C406" s="247"/>
      <c r="D406" s="248"/>
      <c r="E406" s="247"/>
      <c r="F406" s="247"/>
      <c r="G406" s="247"/>
      <c r="H406" s="247"/>
    </row>
    <row r="407" spans="1:8" ht="18">
      <c r="A407" s="247"/>
      <c r="B407" s="247"/>
      <c r="C407" s="247"/>
      <c r="D407" s="248"/>
      <c r="E407" s="247"/>
      <c r="F407" s="247"/>
      <c r="G407" s="247"/>
      <c r="H407" s="247"/>
    </row>
    <row r="408" spans="1:8" ht="18">
      <c r="A408" s="247"/>
      <c r="B408" s="247"/>
      <c r="C408" s="247"/>
      <c r="D408" s="248"/>
      <c r="E408" s="247"/>
      <c r="F408" s="247"/>
      <c r="G408" s="247"/>
      <c r="H408" s="247"/>
    </row>
    <row r="409" spans="1:8" ht="18">
      <c r="A409" s="247"/>
      <c r="B409" s="247"/>
      <c r="C409" s="247"/>
      <c r="D409" s="248"/>
      <c r="E409" s="247"/>
      <c r="F409" s="247"/>
      <c r="G409" s="247"/>
      <c r="H409" s="247"/>
    </row>
    <row r="410" spans="1:8" ht="18">
      <c r="A410" s="247"/>
      <c r="B410" s="247"/>
      <c r="C410" s="247"/>
      <c r="D410" s="248"/>
      <c r="E410" s="247"/>
      <c r="F410" s="247"/>
      <c r="G410" s="247"/>
      <c r="H410" s="247"/>
    </row>
    <row r="411" spans="1:8" ht="18">
      <c r="A411" s="247"/>
      <c r="B411" s="247"/>
      <c r="C411" s="247"/>
      <c r="D411" s="248"/>
      <c r="E411" s="247"/>
      <c r="F411" s="247"/>
      <c r="G411" s="247"/>
      <c r="H411" s="247"/>
    </row>
    <row r="412" spans="1:8" ht="18">
      <c r="A412" s="247"/>
      <c r="B412" s="247"/>
      <c r="C412" s="247"/>
      <c r="D412" s="248"/>
      <c r="E412" s="247"/>
      <c r="F412" s="247"/>
      <c r="G412" s="247"/>
      <c r="H412" s="247"/>
    </row>
    <row r="413" spans="1:8" ht="18">
      <c r="A413" s="247"/>
      <c r="B413" s="247"/>
      <c r="C413" s="247"/>
      <c r="D413" s="248"/>
      <c r="E413" s="247"/>
      <c r="F413" s="247"/>
      <c r="G413" s="247"/>
      <c r="H413" s="247"/>
    </row>
    <row r="414" spans="1:8" ht="18">
      <c r="A414" s="247"/>
      <c r="B414" s="247"/>
      <c r="C414" s="247"/>
      <c r="D414" s="248"/>
      <c r="E414" s="247"/>
      <c r="F414" s="247"/>
      <c r="G414" s="247"/>
      <c r="H414" s="247"/>
    </row>
    <row r="415" spans="1:8" ht="18">
      <c r="A415" s="247"/>
      <c r="B415" s="247"/>
      <c r="C415" s="247"/>
      <c r="D415" s="248"/>
      <c r="E415" s="247"/>
      <c r="F415" s="247"/>
      <c r="G415" s="247"/>
      <c r="H415" s="247"/>
    </row>
    <row r="416" spans="1:8" ht="18">
      <c r="A416" s="247"/>
      <c r="B416" s="247"/>
      <c r="C416" s="247"/>
      <c r="D416" s="248"/>
      <c r="E416" s="247"/>
      <c r="F416" s="247"/>
      <c r="G416" s="247"/>
      <c r="H416" s="247"/>
    </row>
    <row r="417" spans="1:8" ht="18">
      <c r="A417" s="247"/>
      <c r="B417" s="247"/>
      <c r="C417" s="247"/>
      <c r="D417" s="248"/>
      <c r="E417" s="247"/>
      <c r="F417" s="247"/>
      <c r="G417" s="247"/>
      <c r="H417" s="247"/>
    </row>
    <row r="418" spans="1:8" ht="18">
      <c r="A418" s="247"/>
      <c r="B418" s="247"/>
      <c r="C418" s="247"/>
      <c r="D418" s="248"/>
      <c r="E418" s="247"/>
      <c r="F418" s="247"/>
      <c r="G418" s="247"/>
      <c r="H418" s="247"/>
    </row>
    <row r="419" spans="1:8" ht="18">
      <c r="A419" s="247"/>
      <c r="B419" s="247"/>
      <c r="C419" s="247"/>
      <c r="D419" s="248"/>
      <c r="E419" s="247"/>
      <c r="F419" s="247"/>
      <c r="G419" s="247"/>
      <c r="H419" s="247"/>
    </row>
    <row r="420" spans="1:8" ht="18">
      <c r="A420" s="247"/>
      <c r="B420" s="247"/>
      <c r="C420" s="247"/>
      <c r="D420" s="248"/>
      <c r="E420" s="247"/>
      <c r="F420" s="247"/>
      <c r="G420" s="247"/>
      <c r="H420" s="247"/>
    </row>
    <row r="421" spans="1:8" ht="18">
      <c r="A421" s="247"/>
      <c r="B421" s="247"/>
      <c r="C421" s="247"/>
      <c r="D421" s="248"/>
      <c r="E421" s="247"/>
      <c r="F421" s="247"/>
      <c r="G421" s="247"/>
      <c r="H421" s="247"/>
    </row>
    <row r="422" spans="1:8" ht="18">
      <c r="A422" s="247"/>
      <c r="B422" s="247"/>
      <c r="C422" s="247"/>
      <c r="D422" s="248"/>
      <c r="E422" s="247"/>
      <c r="F422" s="247"/>
      <c r="G422" s="247"/>
      <c r="H422" s="247"/>
    </row>
    <row r="423" spans="1:8" ht="18">
      <c r="A423" s="247"/>
      <c r="B423" s="247"/>
      <c r="C423" s="247"/>
      <c r="D423" s="248"/>
      <c r="E423" s="247"/>
      <c r="F423" s="247"/>
      <c r="G423" s="247"/>
      <c r="H423" s="247"/>
    </row>
    <row r="424" spans="1:8" ht="18">
      <c r="A424" s="247"/>
      <c r="B424" s="247"/>
      <c r="C424" s="247"/>
      <c r="D424" s="248"/>
      <c r="E424" s="247"/>
      <c r="F424" s="247"/>
      <c r="G424" s="247"/>
      <c r="H424" s="247"/>
    </row>
    <row r="425" spans="1:8" ht="18">
      <c r="A425" s="247"/>
      <c r="B425" s="247"/>
      <c r="C425" s="247"/>
      <c r="D425" s="248"/>
      <c r="E425" s="247"/>
      <c r="F425" s="247"/>
      <c r="G425" s="247"/>
      <c r="H425" s="247"/>
    </row>
    <row r="426" spans="1:8" ht="18">
      <c r="A426" s="247"/>
      <c r="B426" s="247"/>
      <c r="C426" s="247"/>
      <c r="D426" s="248"/>
      <c r="E426" s="247"/>
      <c r="F426" s="247"/>
      <c r="G426" s="247"/>
      <c r="H426" s="247"/>
    </row>
    <row r="427" spans="1:8" ht="18">
      <c r="A427" s="247"/>
      <c r="B427" s="247"/>
      <c r="C427" s="247"/>
      <c r="D427" s="248"/>
      <c r="E427" s="247"/>
      <c r="F427" s="247"/>
      <c r="G427" s="247"/>
      <c r="H427" s="247"/>
    </row>
    <row r="428" spans="1:8" ht="18">
      <c r="A428" s="247"/>
      <c r="B428" s="247"/>
      <c r="C428" s="247"/>
      <c r="D428" s="248"/>
      <c r="E428" s="247"/>
      <c r="F428" s="247"/>
      <c r="G428" s="247"/>
      <c r="H428" s="247"/>
    </row>
    <row r="429" spans="1:8" ht="18">
      <c r="A429" s="247"/>
      <c r="B429" s="247"/>
      <c r="C429" s="247"/>
      <c r="D429" s="248"/>
      <c r="E429" s="247"/>
      <c r="F429" s="247"/>
      <c r="G429" s="247"/>
      <c r="H429" s="247"/>
    </row>
    <row r="430" spans="1:8" ht="18">
      <c r="A430" s="247"/>
      <c r="B430" s="247"/>
      <c r="C430" s="247"/>
      <c r="D430" s="248"/>
      <c r="E430" s="247"/>
      <c r="F430" s="247"/>
      <c r="G430" s="247"/>
      <c r="H430" s="247"/>
    </row>
    <row r="431" spans="1:8" ht="18">
      <c r="A431" s="247"/>
      <c r="B431" s="247"/>
      <c r="C431" s="247"/>
      <c r="D431" s="248"/>
      <c r="E431" s="247"/>
      <c r="F431" s="247"/>
      <c r="G431" s="247"/>
      <c r="H431" s="247"/>
    </row>
    <row r="432" spans="1:8" ht="18">
      <c r="A432" s="247"/>
      <c r="B432" s="247"/>
      <c r="C432" s="247"/>
      <c r="D432" s="248"/>
      <c r="E432" s="247"/>
      <c r="F432" s="247"/>
      <c r="G432" s="247"/>
      <c r="H432" s="247"/>
    </row>
    <row r="433" spans="1:8" ht="18">
      <c r="A433" s="247"/>
      <c r="B433" s="247"/>
      <c r="C433" s="247"/>
      <c r="D433" s="248"/>
      <c r="E433" s="247"/>
      <c r="F433" s="247"/>
      <c r="G433" s="247"/>
      <c r="H433" s="247"/>
    </row>
    <row r="434" spans="1:8" ht="18">
      <c r="A434" s="247"/>
      <c r="B434" s="247"/>
      <c r="C434" s="247"/>
      <c r="D434" s="248"/>
      <c r="E434" s="247"/>
      <c r="F434" s="247"/>
      <c r="G434" s="247"/>
      <c r="H434" s="247"/>
    </row>
    <row r="435" spans="1:8" ht="18">
      <c r="A435" s="247"/>
      <c r="B435" s="247"/>
      <c r="C435" s="247"/>
      <c r="D435" s="248"/>
      <c r="E435" s="247"/>
      <c r="F435" s="247"/>
      <c r="G435" s="247"/>
      <c r="H435" s="247"/>
    </row>
    <row r="436" spans="1:8" ht="18">
      <c r="A436" s="247"/>
      <c r="B436" s="247"/>
      <c r="C436" s="247"/>
      <c r="D436" s="248"/>
      <c r="E436" s="247"/>
      <c r="F436" s="247"/>
      <c r="G436" s="247"/>
      <c r="H436" s="247"/>
    </row>
    <row r="437" spans="1:8" ht="18">
      <c r="A437" s="247"/>
      <c r="B437" s="247"/>
      <c r="C437" s="247"/>
      <c r="D437" s="248"/>
      <c r="E437" s="247"/>
      <c r="F437" s="247"/>
      <c r="G437" s="247"/>
      <c r="H437" s="247"/>
    </row>
    <row r="438" spans="1:8" ht="18">
      <c r="A438" s="247"/>
      <c r="B438" s="247"/>
      <c r="C438" s="247"/>
      <c r="D438" s="248"/>
      <c r="E438" s="247"/>
      <c r="F438" s="247"/>
      <c r="G438" s="247"/>
      <c r="H438" s="247"/>
    </row>
    <row r="439" spans="1:8" ht="18">
      <c r="A439" s="247"/>
      <c r="B439" s="247"/>
      <c r="C439" s="247"/>
      <c r="D439" s="248"/>
      <c r="E439" s="247"/>
      <c r="F439" s="247"/>
      <c r="G439" s="247"/>
      <c r="H439" s="247"/>
    </row>
    <row r="440" spans="1:8" ht="18">
      <c r="A440" s="247"/>
      <c r="B440" s="247"/>
      <c r="C440" s="247"/>
      <c r="D440" s="248"/>
      <c r="E440" s="247"/>
      <c r="F440" s="247"/>
      <c r="G440" s="247"/>
      <c r="H440" s="247"/>
    </row>
    <row r="441" spans="1:8" ht="18">
      <c r="A441" s="247"/>
      <c r="B441" s="247"/>
      <c r="C441" s="247"/>
      <c r="D441" s="248"/>
      <c r="E441" s="247"/>
      <c r="F441" s="247"/>
      <c r="G441" s="247"/>
      <c r="H441" s="247"/>
    </row>
    <row r="442" spans="1:8" ht="18">
      <c r="A442" s="247"/>
      <c r="B442" s="247"/>
      <c r="C442" s="247"/>
      <c r="D442" s="248"/>
      <c r="E442" s="247"/>
      <c r="F442" s="247"/>
      <c r="G442" s="247"/>
      <c r="H442" s="247"/>
    </row>
    <row r="443" spans="1:8" ht="18">
      <c r="A443" s="247"/>
      <c r="B443" s="247"/>
      <c r="C443" s="247"/>
      <c r="D443" s="248"/>
      <c r="E443" s="247"/>
      <c r="F443" s="247"/>
      <c r="G443" s="247"/>
      <c r="H443" s="247"/>
    </row>
    <row r="444" spans="1:8" ht="18">
      <c r="A444" s="247"/>
      <c r="B444" s="247"/>
      <c r="C444" s="247"/>
      <c r="D444" s="248"/>
      <c r="E444" s="247"/>
      <c r="F444" s="247"/>
      <c r="G444" s="247"/>
      <c r="H444" s="247"/>
    </row>
    <row r="445" spans="1:8" ht="18">
      <c r="A445" s="247"/>
      <c r="B445" s="247"/>
      <c r="C445" s="247"/>
      <c r="D445" s="248"/>
      <c r="E445" s="247"/>
      <c r="F445" s="247"/>
      <c r="G445" s="247"/>
      <c r="H445" s="247"/>
    </row>
    <row r="446" spans="1:8" ht="18">
      <c r="A446" s="247"/>
      <c r="B446" s="247"/>
      <c r="C446" s="247"/>
      <c r="D446" s="248"/>
      <c r="E446" s="247"/>
      <c r="F446" s="247"/>
      <c r="G446" s="247"/>
      <c r="H446" s="247"/>
    </row>
    <row r="447" spans="1:8" ht="18">
      <c r="A447" s="247"/>
      <c r="B447" s="247"/>
      <c r="C447" s="247"/>
      <c r="D447" s="248"/>
      <c r="E447" s="247"/>
      <c r="F447" s="247"/>
      <c r="G447" s="247"/>
      <c r="H447" s="247"/>
    </row>
    <row r="448" spans="1:8" ht="18">
      <c r="A448" s="247"/>
      <c r="B448" s="247"/>
      <c r="C448" s="247"/>
      <c r="D448" s="248"/>
      <c r="E448" s="247"/>
      <c r="F448" s="247"/>
      <c r="G448" s="247"/>
      <c r="H448" s="247"/>
    </row>
    <row r="449" spans="1:8" ht="18">
      <c r="A449" s="247"/>
      <c r="B449" s="247"/>
      <c r="C449" s="247"/>
      <c r="D449" s="248"/>
      <c r="E449" s="247"/>
      <c r="F449" s="247"/>
      <c r="G449" s="247"/>
      <c r="H449" s="247"/>
    </row>
    <row r="450" spans="1:8" ht="18">
      <c r="A450" s="247"/>
      <c r="B450" s="247"/>
      <c r="C450" s="247"/>
      <c r="D450" s="248"/>
      <c r="E450" s="247"/>
      <c r="F450" s="247"/>
      <c r="G450" s="247"/>
      <c r="H450" s="247"/>
    </row>
    <row r="451" spans="1:8" ht="18">
      <c r="A451" s="247"/>
      <c r="B451" s="247"/>
      <c r="C451" s="247"/>
      <c r="D451" s="248"/>
      <c r="E451" s="247"/>
      <c r="F451" s="247"/>
      <c r="G451" s="247"/>
      <c r="H451" s="247"/>
    </row>
    <row r="452" spans="1:8" ht="18">
      <c r="A452" s="247"/>
      <c r="B452" s="247"/>
      <c r="C452" s="247"/>
      <c r="D452" s="248"/>
      <c r="E452" s="247"/>
      <c r="F452" s="247"/>
      <c r="G452" s="247"/>
      <c r="H452" s="247"/>
    </row>
    <row r="453" spans="1:8" ht="18">
      <c r="A453" s="247"/>
      <c r="B453" s="247"/>
      <c r="C453" s="247"/>
      <c r="D453" s="248"/>
      <c r="E453" s="247"/>
      <c r="F453" s="247"/>
      <c r="G453" s="247"/>
      <c r="H453" s="247"/>
    </row>
    <row r="454" spans="1:8" ht="18">
      <c r="A454" s="247"/>
      <c r="B454" s="247"/>
      <c r="C454" s="247"/>
      <c r="D454" s="248"/>
      <c r="E454" s="247"/>
      <c r="F454" s="247"/>
      <c r="G454" s="247"/>
      <c r="H454" s="247"/>
    </row>
    <row r="455" spans="1:8" ht="18">
      <c r="A455" s="247"/>
      <c r="B455" s="247"/>
      <c r="C455" s="247"/>
      <c r="D455" s="248"/>
      <c r="E455" s="247"/>
      <c r="F455" s="247"/>
      <c r="G455" s="247"/>
      <c r="H455" s="247"/>
    </row>
    <row r="456" spans="1:8" ht="18">
      <c r="A456" s="247"/>
      <c r="B456" s="247"/>
      <c r="C456" s="247"/>
      <c r="D456" s="248"/>
      <c r="E456" s="247"/>
      <c r="F456" s="247"/>
      <c r="G456" s="247"/>
      <c r="H456" s="247"/>
    </row>
    <row r="457" spans="1:8" ht="18">
      <c r="A457" s="247"/>
      <c r="B457" s="247"/>
      <c r="C457" s="247"/>
      <c r="D457" s="248"/>
      <c r="E457" s="247"/>
      <c r="F457" s="247"/>
      <c r="G457" s="247"/>
      <c r="H457" s="247"/>
    </row>
    <row r="458" spans="1:8" ht="18">
      <c r="A458" s="247"/>
      <c r="B458" s="247"/>
      <c r="C458" s="247"/>
      <c r="D458" s="248"/>
      <c r="E458" s="247"/>
      <c r="F458" s="247"/>
      <c r="G458" s="247"/>
      <c r="H458" s="247"/>
    </row>
    <row r="459" spans="1:8" ht="18">
      <c r="A459" s="247"/>
      <c r="B459" s="247"/>
      <c r="C459" s="247"/>
      <c r="D459" s="248"/>
      <c r="E459" s="247"/>
      <c r="F459" s="247"/>
      <c r="G459" s="247"/>
      <c r="H459" s="247"/>
    </row>
    <row r="460" spans="1:8" ht="18">
      <c r="A460" s="247"/>
      <c r="B460" s="247"/>
      <c r="C460" s="247"/>
      <c r="D460" s="248"/>
      <c r="E460" s="247"/>
      <c r="F460" s="247"/>
      <c r="G460" s="247"/>
      <c r="H460" s="247"/>
    </row>
    <row r="461" spans="1:8" ht="18">
      <c r="A461" s="247"/>
      <c r="B461" s="247"/>
      <c r="C461" s="247"/>
      <c r="D461" s="248"/>
      <c r="E461" s="247"/>
      <c r="F461" s="247"/>
      <c r="G461" s="247"/>
      <c r="H461" s="247"/>
    </row>
    <row r="462" spans="1:8" ht="18">
      <c r="A462" s="247"/>
      <c r="B462" s="247"/>
      <c r="C462" s="247"/>
      <c r="D462" s="248"/>
      <c r="E462" s="247"/>
      <c r="F462" s="247"/>
      <c r="G462" s="247"/>
      <c r="H462" s="247"/>
    </row>
    <row r="463" spans="1:8" ht="18">
      <c r="A463" s="247"/>
      <c r="B463" s="247"/>
      <c r="C463" s="247"/>
      <c r="D463" s="248"/>
      <c r="E463" s="247"/>
      <c r="F463" s="247"/>
      <c r="G463" s="247"/>
      <c r="H463" s="247"/>
    </row>
    <row r="464" spans="1:8" ht="18">
      <c r="A464" s="247"/>
      <c r="B464" s="247"/>
      <c r="C464" s="247"/>
      <c r="D464" s="248"/>
      <c r="E464" s="247"/>
      <c r="F464" s="247"/>
      <c r="G464" s="247"/>
      <c r="H464" s="247"/>
    </row>
    <row r="465" spans="1:8" ht="18">
      <c r="A465" s="247"/>
      <c r="B465" s="247"/>
      <c r="C465" s="247"/>
      <c r="D465" s="248"/>
      <c r="E465" s="247"/>
      <c r="F465" s="247"/>
      <c r="G465" s="247"/>
      <c r="H465" s="247"/>
    </row>
    <row r="466" spans="1:8" ht="18">
      <c r="A466" s="247"/>
      <c r="B466" s="247"/>
      <c r="C466" s="247"/>
      <c r="D466" s="248"/>
      <c r="E466" s="247"/>
      <c r="F466" s="247"/>
      <c r="G466" s="247"/>
      <c r="H466" s="247"/>
    </row>
    <row r="467" spans="1:8" ht="18">
      <c r="A467" s="247"/>
      <c r="B467" s="247"/>
      <c r="C467" s="247"/>
      <c r="D467" s="248"/>
      <c r="E467" s="247"/>
      <c r="F467" s="247"/>
      <c r="G467" s="247"/>
      <c r="H467" s="247"/>
    </row>
    <row r="468" spans="1:8" ht="18">
      <c r="A468" s="247"/>
      <c r="B468" s="247"/>
      <c r="C468" s="247"/>
      <c r="D468" s="248"/>
      <c r="E468" s="247"/>
      <c r="F468" s="247"/>
      <c r="G468" s="247"/>
      <c r="H468" s="247"/>
    </row>
    <row r="469" spans="1:8" ht="18">
      <c r="A469" s="247"/>
      <c r="B469" s="247"/>
      <c r="C469" s="247"/>
      <c r="D469" s="248"/>
      <c r="E469" s="247"/>
      <c r="F469" s="247"/>
      <c r="G469" s="247"/>
      <c r="H469" s="247"/>
    </row>
    <row r="470" spans="1:8" ht="18">
      <c r="A470" s="247"/>
      <c r="B470" s="247"/>
      <c r="C470" s="247"/>
      <c r="D470" s="248"/>
      <c r="E470" s="247"/>
      <c r="F470" s="247"/>
      <c r="G470" s="247"/>
      <c r="H470" s="247"/>
    </row>
    <row r="471" spans="1:8" ht="18">
      <c r="A471" s="247"/>
      <c r="B471" s="247"/>
      <c r="C471" s="247"/>
      <c r="D471" s="248"/>
      <c r="E471" s="247"/>
      <c r="F471" s="247"/>
      <c r="G471" s="247"/>
      <c r="H471" s="247"/>
    </row>
    <row r="472" spans="1:8" ht="18">
      <c r="A472" s="247"/>
      <c r="B472" s="247"/>
      <c r="C472" s="247"/>
      <c r="D472" s="248"/>
      <c r="E472" s="247"/>
      <c r="F472" s="247"/>
      <c r="G472" s="247"/>
      <c r="H472" s="247"/>
    </row>
    <row r="473" spans="1:8" ht="18">
      <c r="A473" s="247"/>
      <c r="B473" s="247"/>
      <c r="C473" s="247"/>
      <c r="D473" s="248"/>
      <c r="E473" s="247"/>
      <c r="F473" s="247"/>
      <c r="G473" s="247"/>
      <c r="H473" s="247"/>
    </row>
    <row r="474" spans="1:8" ht="18">
      <c r="A474" s="247"/>
      <c r="B474" s="247"/>
      <c r="C474" s="247"/>
      <c r="D474" s="248"/>
      <c r="E474" s="247"/>
      <c r="F474" s="247"/>
      <c r="G474" s="247"/>
      <c r="H474" s="247"/>
    </row>
    <row r="475" spans="1:8" ht="18">
      <c r="A475" s="247"/>
      <c r="B475" s="247"/>
      <c r="C475" s="247"/>
      <c r="D475" s="248"/>
      <c r="E475" s="247"/>
      <c r="F475" s="247"/>
      <c r="G475" s="247"/>
      <c r="H475" s="247"/>
    </row>
    <row r="476" spans="1:8" ht="18">
      <c r="A476" s="247"/>
      <c r="B476" s="247"/>
      <c r="C476" s="247"/>
      <c r="D476" s="248"/>
      <c r="E476" s="247"/>
      <c r="F476" s="247"/>
      <c r="G476" s="247"/>
      <c r="H476" s="247"/>
    </row>
    <row r="477" spans="1:8" ht="18">
      <c r="A477" s="247"/>
      <c r="B477" s="247"/>
      <c r="C477" s="247"/>
      <c r="D477" s="248"/>
      <c r="E477" s="247"/>
      <c r="F477" s="247"/>
      <c r="G477" s="247"/>
      <c r="H477" s="247"/>
    </row>
    <row r="478" spans="1:8" ht="18">
      <c r="A478" s="247"/>
      <c r="B478" s="247"/>
      <c r="C478" s="247"/>
      <c r="D478" s="248"/>
      <c r="E478" s="247"/>
      <c r="F478" s="247"/>
      <c r="G478" s="247"/>
      <c r="H478" s="247"/>
    </row>
    <row r="479" spans="1:8" ht="18">
      <c r="A479" s="247"/>
      <c r="B479" s="247"/>
      <c r="C479" s="247"/>
      <c r="D479" s="248"/>
      <c r="E479" s="247"/>
      <c r="F479" s="247"/>
      <c r="G479" s="247"/>
      <c r="H479" s="247"/>
    </row>
    <row r="480" spans="1:8" ht="18">
      <c r="A480" s="247"/>
      <c r="B480" s="247"/>
      <c r="C480" s="247"/>
      <c r="D480" s="248"/>
      <c r="E480" s="247"/>
      <c r="F480" s="247"/>
      <c r="G480" s="247"/>
      <c r="H480" s="247"/>
    </row>
    <row r="481" spans="1:8" ht="18">
      <c r="A481" s="247"/>
      <c r="B481" s="247"/>
      <c r="C481" s="247"/>
      <c r="D481" s="248"/>
      <c r="E481" s="247"/>
      <c r="F481" s="247"/>
      <c r="G481" s="247"/>
      <c r="H481" s="247"/>
    </row>
    <row r="482" spans="1:8" ht="18">
      <c r="A482" s="247"/>
      <c r="B482" s="247"/>
      <c r="C482" s="247"/>
      <c r="D482" s="248"/>
      <c r="E482" s="247"/>
      <c r="F482" s="247"/>
      <c r="G482" s="247"/>
      <c r="H482" s="247"/>
    </row>
    <row r="483" spans="1:8" ht="18">
      <c r="A483" s="247"/>
      <c r="B483" s="247"/>
      <c r="C483" s="247"/>
      <c r="D483" s="248"/>
      <c r="E483" s="247"/>
      <c r="F483" s="247"/>
      <c r="G483" s="247"/>
      <c r="H483" s="247"/>
    </row>
    <row r="484" spans="1:8" ht="18">
      <c r="A484" s="247"/>
      <c r="B484" s="247"/>
      <c r="C484" s="247"/>
      <c r="D484" s="248"/>
      <c r="E484" s="247"/>
      <c r="F484" s="247"/>
      <c r="G484" s="247"/>
      <c r="H484" s="247"/>
    </row>
    <row r="485" spans="1:8" ht="18">
      <c r="A485" s="247"/>
      <c r="B485" s="247"/>
      <c r="C485" s="247"/>
      <c r="D485" s="248"/>
      <c r="E485" s="247"/>
      <c r="F485" s="247"/>
      <c r="G485" s="247"/>
      <c r="H485" s="247"/>
    </row>
    <row r="486" spans="1:8" ht="18">
      <c r="A486" s="247"/>
      <c r="B486" s="247"/>
      <c r="C486" s="247"/>
      <c r="D486" s="248"/>
      <c r="E486" s="247"/>
      <c r="F486" s="247"/>
      <c r="G486" s="247"/>
      <c r="H486" s="247"/>
    </row>
    <row r="487" spans="1:8" ht="18">
      <c r="A487" s="247"/>
      <c r="B487" s="247"/>
      <c r="C487" s="247"/>
      <c r="D487" s="248"/>
      <c r="E487" s="247"/>
      <c r="F487" s="247"/>
      <c r="G487" s="247"/>
      <c r="H487" s="247"/>
    </row>
    <row r="488" spans="1:8" ht="18">
      <c r="A488" s="247"/>
      <c r="B488" s="247"/>
      <c r="C488" s="247"/>
      <c r="D488" s="248"/>
      <c r="E488" s="247"/>
      <c r="F488" s="247"/>
      <c r="G488" s="247"/>
      <c r="H488" s="247"/>
    </row>
    <row r="489" spans="1:8" ht="18">
      <c r="A489" s="247"/>
      <c r="B489" s="247"/>
      <c r="C489" s="247"/>
      <c r="D489" s="248"/>
      <c r="E489" s="247"/>
      <c r="F489" s="247"/>
      <c r="G489" s="247"/>
      <c r="H489" s="247"/>
    </row>
    <row r="490" spans="1:8" ht="18">
      <c r="A490" s="247"/>
      <c r="B490" s="247"/>
      <c r="C490" s="247"/>
      <c r="D490" s="248"/>
      <c r="E490" s="247"/>
      <c r="F490" s="247"/>
      <c r="G490" s="247"/>
      <c r="H490" s="247"/>
    </row>
    <row r="491" spans="1:8" ht="18">
      <c r="A491" s="247"/>
      <c r="B491" s="247"/>
      <c r="C491" s="247"/>
      <c r="D491" s="248"/>
      <c r="E491" s="247"/>
      <c r="F491" s="247"/>
      <c r="G491" s="247"/>
      <c r="H491" s="247"/>
    </row>
    <row r="492" spans="1:8" ht="18">
      <c r="A492" s="247"/>
      <c r="B492" s="247"/>
      <c r="C492" s="247"/>
      <c r="D492" s="248"/>
      <c r="E492" s="247"/>
      <c r="F492" s="247"/>
      <c r="G492" s="247"/>
      <c r="H492" s="247"/>
    </row>
    <row r="493" spans="1:8" ht="18">
      <c r="A493" s="247"/>
      <c r="B493" s="247"/>
      <c r="C493" s="247"/>
      <c r="D493" s="248"/>
      <c r="E493" s="247"/>
      <c r="F493" s="247"/>
      <c r="G493" s="247"/>
      <c r="H493" s="247"/>
    </row>
    <row r="494" spans="1:8" ht="18">
      <c r="A494" s="247"/>
      <c r="B494" s="247"/>
      <c r="C494" s="247"/>
      <c r="D494" s="248"/>
      <c r="E494" s="247"/>
      <c r="F494" s="247"/>
      <c r="G494" s="247"/>
      <c r="H494" s="247"/>
    </row>
    <row r="495" spans="1:8" ht="18">
      <c r="A495" s="247"/>
      <c r="B495" s="247"/>
      <c r="C495" s="247"/>
      <c r="D495" s="248"/>
      <c r="E495" s="247"/>
      <c r="F495" s="247"/>
      <c r="G495" s="247"/>
      <c r="H495" s="247"/>
    </row>
    <row r="496" spans="1:8" ht="18">
      <c r="A496" s="247"/>
      <c r="B496" s="247"/>
      <c r="C496" s="247"/>
      <c r="D496" s="248"/>
      <c r="E496" s="247"/>
      <c r="F496" s="247"/>
      <c r="G496" s="247"/>
      <c r="H496" s="247"/>
    </row>
    <row r="497" spans="1:8" ht="18">
      <c r="A497" s="247"/>
      <c r="B497" s="247"/>
      <c r="C497" s="247"/>
      <c r="D497" s="248"/>
      <c r="E497" s="247"/>
      <c r="F497" s="247"/>
      <c r="G497" s="247"/>
      <c r="H497" s="247"/>
    </row>
    <row r="498" spans="1:8" ht="18">
      <c r="A498" s="247"/>
      <c r="B498" s="247"/>
      <c r="C498" s="247"/>
      <c r="D498" s="248"/>
      <c r="E498" s="247"/>
      <c r="F498" s="247"/>
      <c r="G498" s="247"/>
      <c r="H498" s="247"/>
    </row>
    <row r="499" spans="1:8" ht="18">
      <c r="A499" s="247"/>
      <c r="B499" s="247"/>
      <c r="C499" s="247"/>
      <c r="D499" s="248"/>
      <c r="E499" s="247"/>
      <c r="F499" s="247"/>
      <c r="G499" s="247"/>
      <c r="H499" s="247"/>
    </row>
    <row r="500" spans="1:8" ht="18">
      <c r="A500" s="247"/>
      <c r="B500" s="247"/>
      <c r="C500" s="247"/>
      <c r="D500" s="248"/>
      <c r="E500" s="247"/>
      <c r="F500" s="247"/>
      <c r="G500" s="247"/>
      <c r="H500" s="247"/>
    </row>
    <row r="501" spans="1:8" ht="18">
      <c r="A501" s="247"/>
      <c r="B501" s="247"/>
      <c r="C501" s="247"/>
      <c r="D501" s="248"/>
      <c r="E501" s="247"/>
      <c r="F501" s="247"/>
      <c r="G501" s="247"/>
      <c r="H501" s="247"/>
    </row>
    <row r="502" spans="1:8" ht="18">
      <c r="A502" s="247"/>
      <c r="B502" s="247"/>
      <c r="C502" s="247"/>
      <c r="D502" s="248"/>
      <c r="E502" s="247"/>
      <c r="F502" s="247"/>
      <c r="G502" s="247"/>
      <c r="H502" s="247"/>
    </row>
    <row r="503" spans="1:8" ht="18">
      <c r="A503" s="247"/>
      <c r="B503" s="247"/>
      <c r="C503" s="247"/>
      <c r="D503" s="248"/>
      <c r="E503" s="247"/>
      <c r="F503" s="247"/>
      <c r="G503" s="247"/>
      <c r="H503" s="247"/>
    </row>
    <row r="504" spans="1:8" ht="18">
      <c r="A504" s="247"/>
      <c r="B504" s="247"/>
      <c r="C504" s="247"/>
      <c r="D504" s="248"/>
      <c r="E504" s="247"/>
      <c r="F504" s="247"/>
      <c r="G504" s="247"/>
      <c r="H504" s="247"/>
    </row>
    <row r="505" spans="1:8" ht="18">
      <c r="A505" s="247"/>
      <c r="B505" s="247"/>
      <c r="C505" s="247"/>
      <c r="D505" s="248"/>
      <c r="E505" s="247"/>
      <c r="F505" s="247"/>
      <c r="G505" s="247"/>
      <c r="H505" s="247"/>
    </row>
    <row r="506" spans="1:8" ht="18">
      <c r="A506" s="247"/>
      <c r="B506" s="247"/>
      <c r="C506" s="247"/>
      <c r="D506" s="248"/>
      <c r="E506" s="247"/>
      <c r="F506" s="247"/>
      <c r="G506" s="247"/>
      <c r="H506" s="247"/>
    </row>
    <row r="507" spans="1:8" ht="18">
      <c r="A507" s="247"/>
      <c r="B507" s="247"/>
      <c r="C507" s="247"/>
      <c r="D507" s="248"/>
      <c r="E507" s="247"/>
      <c r="F507" s="247"/>
      <c r="G507" s="247"/>
      <c r="H507" s="247"/>
    </row>
    <row r="508" spans="1:8" ht="18">
      <c r="A508" s="247"/>
      <c r="B508" s="247"/>
      <c r="C508" s="247"/>
      <c r="D508" s="248"/>
      <c r="E508" s="247"/>
      <c r="F508" s="247"/>
      <c r="G508" s="247"/>
      <c r="H508" s="247"/>
    </row>
    <row r="509" spans="1:8" ht="18">
      <c r="A509" s="247"/>
      <c r="B509" s="247"/>
      <c r="C509" s="247"/>
      <c r="D509" s="248"/>
      <c r="E509" s="247"/>
      <c r="F509" s="247"/>
      <c r="G509" s="247"/>
      <c r="H509" s="247"/>
    </row>
    <row r="510" spans="1:8" ht="18">
      <c r="A510" s="247"/>
      <c r="B510" s="247"/>
      <c r="C510" s="247"/>
      <c r="D510" s="248"/>
      <c r="E510" s="247"/>
      <c r="F510" s="247"/>
      <c r="G510" s="247"/>
      <c r="H510" s="247"/>
    </row>
    <row r="511" spans="1:8" ht="18">
      <c r="A511" s="247"/>
      <c r="B511" s="247"/>
      <c r="C511" s="247"/>
      <c r="D511" s="248"/>
      <c r="E511" s="247"/>
      <c r="F511" s="247"/>
      <c r="G511" s="247"/>
      <c r="H511" s="247"/>
    </row>
    <row r="512" spans="1:8" ht="18">
      <c r="A512" s="247"/>
      <c r="B512" s="247"/>
      <c r="C512" s="247"/>
      <c r="D512" s="248"/>
      <c r="E512" s="247"/>
      <c r="F512" s="247"/>
      <c r="G512" s="247"/>
      <c r="H512" s="247"/>
    </row>
    <row r="513" spans="1:8" ht="18">
      <c r="A513" s="247"/>
      <c r="B513" s="247"/>
      <c r="C513" s="247"/>
      <c r="D513" s="248"/>
      <c r="E513" s="247"/>
      <c r="F513" s="247"/>
      <c r="G513" s="247"/>
      <c r="H513" s="247"/>
    </row>
    <row r="514" spans="1:8" ht="18">
      <c r="A514" s="247"/>
      <c r="B514" s="247"/>
      <c r="C514" s="247"/>
      <c r="D514" s="248"/>
      <c r="E514" s="247"/>
      <c r="F514" s="247"/>
      <c r="G514" s="247"/>
      <c r="H514" s="247"/>
    </row>
    <row r="515" spans="1:8" ht="18">
      <c r="A515" s="247"/>
      <c r="B515" s="247"/>
      <c r="C515" s="247"/>
      <c r="D515" s="248"/>
      <c r="E515" s="247"/>
      <c r="F515" s="247"/>
      <c r="G515" s="247"/>
      <c r="H515" s="247"/>
    </row>
    <row r="516" spans="1:8" ht="18">
      <c r="A516" s="247"/>
      <c r="B516" s="247"/>
      <c r="C516" s="247"/>
      <c r="D516" s="248"/>
      <c r="E516" s="247"/>
      <c r="F516" s="247"/>
      <c r="G516" s="247"/>
      <c r="H516" s="247"/>
    </row>
    <row r="517" spans="1:8" ht="18">
      <c r="A517" s="247"/>
      <c r="B517" s="247"/>
      <c r="C517" s="247"/>
      <c r="D517" s="248"/>
      <c r="E517" s="247"/>
      <c r="F517" s="247"/>
      <c r="G517" s="247"/>
      <c r="H517" s="247"/>
    </row>
    <row r="518" spans="1:8" ht="18">
      <c r="A518" s="247"/>
      <c r="B518" s="247"/>
      <c r="C518" s="247"/>
      <c r="D518" s="248"/>
      <c r="E518" s="247"/>
      <c r="F518" s="247"/>
      <c r="G518" s="247"/>
      <c r="H518" s="247"/>
    </row>
    <row r="519" spans="1:8" ht="18">
      <c r="A519" s="247"/>
      <c r="B519" s="247"/>
      <c r="C519" s="247"/>
      <c r="D519" s="248"/>
      <c r="E519" s="247"/>
      <c r="F519" s="247"/>
      <c r="G519" s="247"/>
      <c r="H519" s="247"/>
    </row>
    <row r="520" spans="1:8" ht="18">
      <c r="A520" s="247"/>
      <c r="B520" s="247"/>
      <c r="C520" s="247"/>
      <c r="D520" s="248"/>
      <c r="E520" s="247"/>
      <c r="F520" s="247"/>
      <c r="G520" s="247"/>
      <c r="H520" s="247"/>
    </row>
    <row r="521" spans="1:8" ht="18">
      <c r="A521" s="247"/>
      <c r="B521" s="247"/>
      <c r="C521" s="247"/>
      <c r="D521" s="248"/>
      <c r="E521" s="247"/>
      <c r="F521" s="247"/>
      <c r="G521" s="247"/>
      <c r="H521" s="247"/>
    </row>
    <row r="522" spans="1:8" ht="18">
      <c r="A522" s="247"/>
      <c r="B522" s="247"/>
      <c r="C522" s="247"/>
      <c r="D522" s="248"/>
      <c r="E522" s="247"/>
      <c r="F522" s="247"/>
      <c r="G522" s="247"/>
      <c r="H522" s="247"/>
    </row>
    <row r="523" spans="1:8" ht="18">
      <c r="A523" s="247"/>
      <c r="B523" s="247"/>
      <c r="C523" s="247"/>
      <c r="D523" s="248"/>
      <c r="E523" s="247"/>
      <c r="F523" s="247"/>
      <c r="G523" s="247"/>
      <c r="H523" s="247"/>
    </row>
    <row r="524" spans="1:8" ht="18">
      <c r="A524" s="247"/>
      <c r="B524" s="247"/>
      <c r="C524" s="247"/>
      <c r="D524" s="248"/>
      <c r="E524" s="247"/>
      <c r="F524" s="247"/>
      <c r="G524" s="247"/>
      <c r="H524" s="247"/>
    </row>
    <row r="525" spans="1:8" ht="18">
      <c r="A525" s="247"/>
      <c r="B525" s="247"/>
      <c r="C525" s="247"/>
      <c r="D525" s="248"/>
      <c r="E525" s="247"/>
      <c r="F525" s="247"/>
      <c r="G525" s="247"/>
      <c r="H525" s="247"/>
    </row>
    <row r="526" spans="1:8" ht="18">
      <c r="A526" s="247"/>
      <c r="B526" s="247"/>
      <c r="C526" s="247"/>
      <c r="D526" s="248"/>
      <c r="E526" s="247"/>
      <c r="F526" s="247"/>
      <c r="G526" s="247"/>
      <c r="H526" s="247"/>
    </row>
    <row r="527" spans="1:8" ht="18">
      <c r="A527" s="247"/>
      <c r="B527" s="247"/>
      <c r="C527" s="247"/>
      <c r="D527" s="248"/>
      <c r="E527" s="247"/>
      <c r="F527" s="247"/>
      <c r="G527" s="247"/>
      <c r="H527" s="247"/>
    </row>
    <row r="528" spans="1:8" ht="18">
      <c r="A528" s="247"/>
      <c r="B528" s="247"/>
      <c r="C528" s="247"/>
      <c r="D528" s="248"/>
      <c r="E528" s="247"/>
      <c r="F528" s="247"/>
      <c r="G528" s="247"/>
      <c r="H528" s="247"/>
    </row>
    <row r="529" spans="1:8" ht="18">
      <c r="A529" s="247"/>
      <c r="B529" s="247"/>
      <c r="C529" s="247"/>
      <c r="D529" s="248"/>
      <c r="E529" s="247"/>
      <c r="F529" s="247"/>
      <c r="G529" s="247"/>
      <c r="H529" s="247"/>
    </row>
    <row r="530" spans="1:8" ht="18">
      <c r="A530" s="247"/>
      <c r="B530" s="247"/>
      <c r="C530" s="247"/>
      <c r="D530" s="248"/>
      <c r="E530" s="247"/>
      <c r="F530" s="247"/>
      <c r="G530" s="247"/>
      <c r="H530" s="247"/>
    </row>
    <row r="531" spans="1:8" ht="18">
      <c r="A531" s="247"/>
      <c r="B531" s="247"/>
      <c r="C531" s="247"/>
      <c r="D531" s="248"/>
      <c r="E531" s="247"/>
      <c r="F531" s="247"/>
      <c r="G531" s="247"/>
      <c r="H531" s="247"/>
    </row>
    <row r="532" spans="1:8" ht="18">
      <c r="A532" s="247"/>
      <c r="B532" s="247"/>
      <c r="C532" s="247"/>
      <c r="D532" s="248"/>
      <c r="E532" s="247"/>
      <c r="F532" s="247"/>
      <c r="G532" s="247"/>
      <c r="H532" s="247"/>
    </row>
    <row r="533" spans="1:8" ht="18">
      <c r="A533" s="247"/>
      <c r="B533" s="247"/>
      <c r="C533" s="247"/>
      <c r="D533" s="248"/>
      <c r="E533" s="247"/>
      <c r="F533" s="247"/>
      <c r="G533" s="247"/>
      <c r="H533" s="247"/>
    </row>
    <row r="534" spans="1:8" ht="18">
      <c r="A534" s="247"/>
      <c r="B534" s="247"/>
      <c r="C534" s="247"/>
      <c r="D534" s="248"/>
      <c r="E534" s="247"/>
      <c r="F534" s="247"/>
      <c r="G534" s="247"/>
      <c r="H534" s="247"/>
    </row>
    <row r="535" spans="1:8" ht="18">
      <c r="A535" s="247"/>
      <c r="B535" s="247"/>
      <c r="C535" s="247"/>
      <c r="D535" s="248"/>
      <c r="E535" s="247"/>
      <c r="F535" s="247"/>
      <c r="G535" s="247"/>
      <c r="H535" s="247"/>
    </row>
    <row r="536" spans="1:8" ht="18">
      <c r="A536" s="247"/>
      <c r="B536" s="247"/>
      <c r="C536" s="247"/>
      <c r="D536" s="248"/>
      <c r="E536" s="247"/>
      <c r="F536" s="247"/>
      <c r="G536" s="247"/>
      <c r="H536" s="247"/>
    </row>
    <row r="537" spans="1:8" ht="18">
      <c r="A537" s="247"/>
      <c r="B537" s="247"/>
      <c r="C537" s="247"/>
      <c r="D537" s="248"/>
      <c r="E537" s="247"/>
      <c r="F537" s="247"/>
      <c r="G537" s="247"/>
      <c r="H537" s="247"/>
    </row>
    <row r="538" spans="1:8" ht="18">
      <c r="A538" s="247"/>
      <c r="B538" s="247"/>
      <c r="C538" s="247"/>
      <c r="D538" s="248"/>
      <c r="E538" s="247"/>
      <c r="F538" s="247"/>
      <c r="G538" s="247"/>
      <c r="H538" s="247"/>
    </row>
    <row r="539" spans="1:8" ht="18">
      <c r="A539" s="247"/>
      <c r="B539" s="247"/>
      <c r="C539" s="247"/>
      <c r="D539" s="248"/>
      <c r="E539" s="247"/>
      <c r="F539" s="247"/>
      <c r="G539" s="247"/>
      <c r="H539" s="247"/>
    </row>
    <row r="540" spans="1:8" ht="18">
      <c r="A540" s="247"/>
      <c r="B540" s="247"/>
      <c r="C540" s="247"/>
      <c r="D540" s="248"/>
      <c r="E540" s="247"/>
      <c r="F540" s="247"/>
      <c r="G540" s="247"/>
      <c r="H540" s="247"/>
    </row>
    <row r="541" spans="1:8" ht="18">
      <c r="A541" s="247"/>
      <c r="B541" s="247"/>
      <c r="C541" s="247"/>
      <c r="D541" s="248"/>
      <c r="E541" s="247"/>
      <c r="F541" s="247"/>
      <c r="G541" s="247"/>
      <c r="H541" s="247"/>
    </row>
    <row r="542" spans="1:8" ht="18">
      <c r="A542" s="247"/>
      <c r="B542" s="247"/>
      <c r="C542" s="247"/>
      <c r="D542" s="248"/>
      <c r="E542" s="247"/>
      <c r="F542" s="247"/>
      <c r="G542" s="247"/>
      <c r="H542" s="247"/>
    </row>
    <row r="543" spans="1:8" ht="18">
      <c r="A543" s="247"/>
      <c r="B543" s="247"/>
      <c r="C543" s="247"/>
      <c r="D543" s="248"/>
      <c r="E543" s="247"/>
      <c r="F543" s="247"/>
      <c r="G543" s="247"/>
      <c r="H543" s="247"/>
    </row>
    <row r="544" spans="1:8" ht="18">
      <c r="A544" s="247"/>
      <c r="B544" s="247"/>
      <c r="C544" s="247"/>
      <c r="D544" s="248"/>
      <c r="E544" s="247"/>
      <c r="F544" s="247"/>
      <c r="G544" s="247"/>
      <c r="H544" s="247"/>
    </row>
    <row r="545" spans="1:8" ht="18">
      <c r="A545" s="247"/>
      <c r="B545" s="247"/>
      <c r="C545" s="247"/>
      <c r="D545" s="248"/>
      <c r="E545" s="247"/>
      <c r="F545" s="247"/>
      <c r="G545" s="247"/>
      <c r="H545" s="247"/>
    </row>
    <row r="546" spans="1:8" ht="18">
      <c r="A546" s="247"/>
      <c r="B546" s="247"/>
      <c r="C546" s="247"/>
      <c r="D546" s="248"/>
      <c r="E546" s="247"/>
      <c r="F546" s="247"/>
      <c r="G546" s="247"/>
      <c r="H546" s="247"/>
    </row>
    <row r="547" spans="1:8" ht="18">
      <c r="A547" s="247"/>
      <c r="B547" s="247"/>
      <c r="C547" s="247"/>
      <c r="D547" s="248"/>
      <c r="E547" s="247"/>
      <c r="F547" s="247"/>
      <c r="G547" s="247"/>
      <c r="H547" s="247"/>
    </row>
    <row r="548" spans="1:8" ht="18">
      <c r="A548" s="247"/>
      <c r="B548" s="247"/>
      <c r="C548" s="247"/>
      <c r="D548" s="248"/>
      <c r="E548" s="247"/>
      <c r="F548" s="247"/>
      <c r="G548" s="247"/>
      <c r="H548" s="247"/>
    </row>
    <row r="549" spans="1:8" ht="18">
      <c r="A549" s="247"/>
      <c r="B549" s="247"/>
      <c r="C549" s="247"/>
      <c r="D549" s="248"/>
      <c r="E549" s="247"/>
      <c r="F549" s="247"/>
      <c r="G549" s="247"/>
      <c r="H549" s="247"/>
    </row>
    <row r="550" spans="1:8" ht="18">
      <c r="A550" s="247"/>
      <c r="B550" s="247"/>
      <c r="C550" s="247"/>
      <c r="D550" s="248"/>
      <c r="E550" s="247"/>
      <c r="F550" s="247"/>
      <c r="G550" s="247"/>
      <c r="H550" s="247"/>
    </row>
    <row r="551" spans="1:8" ht="18">
      <c r="A551" s="247"/>
      <c r="B551" s="247"/>
      <c r="C551" s="247"/>
      <c r="D551" s="248"/>
      <c r="E551" s="247"/>
      <c r="F551" s="247"/>
      <c r="G551" s="247"/>
      <c r="H551" s="247"/>
    </row>
    <row r="552" spans="1:8" ht="18">
      <c r="A552" s="247"/>
      <c r="B552" s="247"/>
      <c r="C552" s="247"/>
      <c r="D552" s="248"/>
      <c r="E552" s="247"/>
      <c r="F552" s="247"/>
      <c r="G552" s="247"/>
      <c r="H552" s="247"/>
    </row>
    <row r="553" spans="1:8" ht="18">
      <c r="A553" s="247"/>
      <c r="B553" s="247"/>
      <c r="C553" s="247"/>
      <c r="D553" s="248"/>
      <c r="E553" s="247"/>
      <c r="F553" s="247"/>
      <c r="G553" s="247"/>
      <c r="H553" s="247"/>
    </row>
    <row r="554" spans="1:8" ht="18">
      <c r="A554" s="247"/>
      <c r="B554" s="247"/>
      <c r="C554" s="247"/>
      <c r="D554" s="248"/>
      <c r="E554" s="247"/>
      <c r="F554" s="247"/>
      <c r="G554" s="247"/>
      <c r="H554" s="247"/>
    </row>
    <row r="555" spans="1:8" ht="18">
      <c r="A555" s="247"/>
      <c r="B555" s="247"/>
      <c r="C555" s="247"/>
      <c r="D555" s="248"/>
      <c r="E555" s="247"/>
      <c r="F555" s="247"/>
      <c r="G555" s="247"/>
      <c r="H555" s="247"/>
    </row>
    <row r="556" spans="1:8" ht="18">
      <c r="A556" s="247"/>
      <c r="B556" s="247"/>
      <c r="C556" s="247"/>
      <c r="D556" s="248"/>
      <c r="E556" s="247"/>
      <c r="F556" s="247"/>
      <c r="G556" s="247"/>
      <c r="H556" s="247"/>
    </row>
    <row r="557" spans="1:8" ht="18">
      <c r="A557" s="247"/>
      <c r="B557" s="247"/>
      <c r="C557" s="247"/>
      <c r="D557" s="248"/>
      <c r="E557" s="247"/>
      <c r="F557" s="247"/>
      <c r="G557" s="247"/>
      <c r="H557" s="247"/>
    </row>
    <row r="558" spans="1:8" ht="18">
      <c r="A558" s="247"/>
      <c r="B558" s="247"/>
      <c r="C558" s="247"/>
      <c r="D558" s="248"/>
      <c r="E558" s="247"/>
      <c r="F558" s="247"/>
      <c r="G558" s="247"/>
      <c r="H558" s="247"/>
    </row>
    <row r="559" spans="1:8" ht="18">
      <c r="A559" s="247"/>
      <c r="B559" s="247"/>
      <c r="C559" s="247"/>
      <c r="D559" s="248"/>
      <c r="E559" s="247"/>
      <c r="F559" s="247"/>
      <c r="G559" s="247"/>
      <c r="H559" s="247"/>
    </row>
    <row r="560" spans="1:8" ht="18">
      <c r="A560" s="247"/>
      <c r="B560" s="247"/>
      <c r="C560" s="247"/>
      <c r="D560" s="248"/>
      <c r="E560" s="247"/>
      <c r="F560" s="247"/>
      <c r="G560" s="247"/>
      <c r="H560" s="247"/>
    </row>
    <row r="561" spans="1:8" ht="18">
      <c r="A561" s="247"/>
      <c r="B561" s="247"/>
      <c r="C561" s="247"/>
      <c r="D561" s="248"/>
      <c r="E561" s="247"/>
      <c r="F561" s="247"/>
      <c r="G561" s="247"/>
      <c r="H561" s="247"/>
    </row>
    <row r="562" spans="1:8" ht="18">
      <c r="A562" s="247"/>
      <c r="B562" s="247"/>
      <c r="C562" s="247"/>
      <c r="D562" s="248"/>
      <c r="E562" s="247"/>
      <c r="F562" s="247"/>
      <c r="G562" s="247"/>
      <c r="H562" s="247"/>
    </row>
    <row r="563" spans="1:8" ht="18">
      <c r="A563" s="247"/>
      <c r="B563" s="247"/>
      <c r="C563" s="247"/>
      <c r="D563" s="248"/>
      <c r="E563" s="247"/>
      <c r="F563" s="247"/>
      <c r="G563" s="247"/>
      <c r="H563" s="247"/>
    </row>
    <row r="564" spans="1:8" ht="18">
      <c r="A564" s="247"/>
      <c r="B564" s="247"/>
      <c r="C564" s="247"/>
      <c r="D564" s="248"/>
      <c r="E564" s="247"/>
      <c r="F564" s="247"/>
      <c r="G564" s="247"/>
      <c r="H564" s="247"/>
    </row>
    <row r="565" spans="1:8" ht="18">
      <c r="A565" s="247"/>
      <c r="B565" s="247"/>
      <c r="C565" s="247"/>
      <c r="D565" s="248"/>
      <c r="E565" s="247"/>
      <c r="F565" s="247"/>
      <c r="G565" s="247"/>
      <c r="H565" s="247"/>
    </row>
    <row r="566" spans="1:8" ht="18">
      <c r="A566" s="247"/>
      <c r="B566" s="247"/>
      <c r="C566" s="247"/>
      <c r="D566" s="248"/>
      <c r="E566" s="247"/>
      <c r="F566" s="247"/>
      <c r="G566" s="247"/>
      <c r="H566" s="247"/>
    </row>
    <row r="567" spans="1:8" ht="18">
      <c r="A567" s="247"/>
      <c r="B567" s="247"/>
      <c r="C567" s="247"/>
      <c r="D567" s="248"/>
      <c r="E567" s="247"/>
      <c r="F567" s="247"/>
      <c r="G567" s="247"/>
      <c r="H567" s="247"/>
    </row>
    <row r="568" spans="1:8" ht="18">
      <c r="A568" s="247"/>
      <c r="B568" s="247"/>
      <c r="C568" s="247"/>
      <c r="D568" s="248"/>
      <c r="E568" s="247"/>
      <c r="F568" s="247"/>
      <c r="G568" s="247"/>
      <c r="H568" s="247"/>
    </row>
    <row r="569" spans="1:8" ht="18">
      <c r="A569" s="247"/>
      <c r="B569" s="247"/>
      <c r="C569" s="247"/>
      <c r="D569" s="248"/>
      <c r="E569" s="247"/>
      <c r="F569" s="247"/>
      <c r="G569" s="247"/>
      <c r="H569" s="247"/>
    </row>
    <row r="570" spans="1:8" ht="18">
      <c r="A570" s="247"/>
      <c r="B570" s="247"/>
      <c r="C570" s="247"/>
      <c r="D570" s="248"/>
      <c r="E570" s="247"/>
      <c r="F570" s="247"/>
      <c r="G570" s="247"/>
      <c r="H570" s="247"/>
    </row>
    <row r="571" spans="1:8" ht="18">
      <c r="A571" s="247"/>
      <c r="B571" s="247"/>
      <c r="C571" s="247"/>
      <c r="D571" s="248"/>
      <c r="E571" s="247"/>
      <c r="F571" s="247"/>
      <c r="G571" s="247"/>
      <c r="H571" s="247"/>
    </row>
    <row r="572" spans="1:8" ht="18">
      <c r="A572" s="247"/>
      <c r="B572" s="247"/>
      <c r="C572" s="247"/>
      <c r="D572" s="248"/>
      <c r="E572" s="247"/>
      <c r="F572" s="247"/>
      <c r="G572" s="247"/>
      <c r="H572" s="247"/>
    </row>
    <row r="573" spans="1:8" ht="18">
      <c r="A573" s="247"/>
      <c r="B573" s="247"/>
      <c r="C573" s="247"/>
      <c r="D573" s="248"/>
      <c r="E573" s="247"/>
      <c r="F573" s="247"/>
      <c r="G573" s="247"/>
      <c r="H573" s="247"/>
    </row>
    <row r="574" spans="1:8" ht="18">
      <c r="A574" s="247"/>
      <c r="B574" s="247"/>
      <c r="C574" s="247"/>
      <c r="D574" s="248"/>
      <c r="E574" s="247"/>
      <c r="F574" s="247"/>
      <c r="G574" s="247"/>
      <c r="H574" s="247"/>
    </row>
    <row r="575" spans="1:8" ht="18">
      <c r="A575" s="247"/>
      <c r="B575" s="247"/>
      <c r="C575" s="247"/>
      <c r="D575" s="248"/>
      <c r="E575" s="247"/>
      <c r="F575" s="247"/>
      <c r="G575" s="247"/>
      <c r="H575" s="247"/>
    </row>
    <row r="576" spans="1:8" ht="18">
      <c r="A576" s="247"/>
      <c r="B576" s="247"/>
      <c r="C576" s="247"/>
      <c r="D576" s="248"/>
      <c r="E576" s="247"/>
      <c r="F576" s="247"/>
      <c r="G576" s="247"/>
      <c r="H576" s="247"/>
    </row>
    <row r="577" spans="1:8" ht="18">
      <c r="A577" s="247"/>
      <c r="B577" s="247"/>
      <c r="C577" s="247"/>
      <c r="D577" s="248"/>
      <c r="E577" s="247"/>
      <c r="F577" s="247"/>
      <c r="G577" s="247"/>
      <c r="H577" s="247"/>
    </row>
    <row r="578" spans="1:8" ht="18">
      <c r="A578" s="247"/>
      <c r="B578" s="247"/>
      <c r="C578" s="247"/>
      <c r="D578" s="248"/>
      <c r="E578" s="247"/>
      <c r="F578" s="247"/>
      <c r="G578" s="247"/>
      <c r="H578" s="247"/>
    </row>
    <row r="579" spans="1:8" ht="18">
      <c r="A579" s="247"/>
      <c r="B579" s="247"/>
      <c r="C579" s="247"/>
      <c r="D579" s="248"/>
      <c r="E579" s="247"/>
      <c r="F579" s="247"/>
      <c r="G579" s="247"/>
      <c r="H579" s="247"/>
    </row>
    <row r="580" spans="1:8" ht="18">
      <c r="A580" s="247"/>
      <c r="B580" s="247"/>
      <c r="C580" s="247"/>
      <c r="D580" s="248"/>
      <c r="E580" s="247"/>
      <c r="F580" s="247"/>
      <c r="G580" s="247"/>
      <c r="H580" s="247"/>
    </row>
    <row r="581" spans="1:8" ht="18">
      <c r="A581" s="247"/>
      <c r="B581" s="247"/>
      <c r="C581" s="247"/>
      <c r="D581" s="248"/>
      <c r="E581" s="247"/>
      <c r="F581" s="247"/>
      <c r="G581" s="247"/>
      <c r="H581" s="247"/>
    </row>
    <row r="582" spans="1:8" ht="18">
      <c r="A582" s="247"/>
      <c r="B582" s="247"/>
      <c r="C582" s="247"/>
      <c r="D582" s="248"/>
      <c r="E582" s="247"/>
      <c r="F582" s="247"/>
      <c r="G582" s="247"/>
      <c r="H582" s="247"/>
    </row>
    <row r="583" spans="1:8" ht="18">
      <c r="A583" s="247"/>
      <c r="B583" s="247"/>
      <c r="C583" s="247"/>
      <c r="D583" s="248"/>
      <c r="E583" s="247"/>
      <c r="F583" s="247"/>
      <c r="G583" s="247"/>
      <c r="H583" s="247"/>
    </row>
    <row r="584" spans="1:8" ht="18">
      <c r="A584" s="247"/>
      <c r="B584" s="247"/>
      <c r="C584" s="247"/>
      <c r="D584" s="248"/>
      <c r="E584" s="247"/>
      <c r="F584" s="247"/>
      <c r="G584" s="247"/>
      <c r="H584" s="247"/>
    </row>
    <row r="585" spans="1:8" ht="18">
      <c r="A585" s="247"/>
      <c r="B585" s="247"/>
      <c r="C585" s="247"/>
      <c r="D585" s="248"/>
      <c r="E585" s="247"/>
      <c r="F585" s="247"/>
      <c r="G585" s="247"/>
      <c r="H585" s="247"/>
    </row>
    <row r="586" spans="1:8" ht="18">
      <c r="A586" s="247"/>
      <c r="B586" s="247"/>
      <c r="C586" s="247"/>
      <c r="D586" s="248"/>
      <c r="E586" s="247"/>
      <c r="F586" s="247"/>
      <c r="G586" s="247"/>
      <c r="H586" s="247"/>
    </row>
    <row r="587" spans="1:8" ht="18">
      <c r="A587" s="247"/>
      <c r="B587" s="247"/>
      <c r="C587" s="247"/>
      <c r="D587" s="248"/>
      <c r="E587" s="247"/>
      <c r="F587" s="247"/>
      <c r="G587" s="247"/>
      <c r="H587" s="247"/>
    </row>
    <row r="588" spans="1:8" ht="18">
      <c r="A588" s="247"/>
      <c r="B588" s="247"/>
      <c r="C588" s="247"/>
      <c r="D588" s="248"/>
      <c r="E588" s="247"/>
      <c r="F588" s="247"/>
      <c r="G588" s="247"/>
      <c r="H588" s="247"/>
    </row>
    <row r="589" spans="1:8" ht="18">
      <c r="A589" s="247"/>
      <c r="B589" s="247"/>
      <c r="C589" s="247"/>
      <c r="D589" s="248"/>
      <c r="E589" s="247"/>
      <c r="F589" s="247"/>
      <c r="G589" s="247"/>
      <c r="H589" s="247"/>
    </row>
    <row r="590" spans="1:8" ht="18">
      <c r="A590" s="247"/>
      <c r="B590" s="247"/>
      <c r="C590" s="247"/>
      <c r="D590" s="248"/>
      <c r="E590" s="247"/>
      <c r="F590" s="247"/>
      <c r="G590" s="247"/>
      <c r="H590" s="247"/>
    </row>
    <row r="591" spans="1:8" ht="18">
      <c r="A591" s="247"/>
      <c r="B591" s="247"/>
      <c r="C591" s="247"/>
      <c r="D591" s="248"/>
      <c r="E591" s="247"/>
      <c r="F591" s="247"/>
      <c r="G591" s="247"/>
      <c r="H591" s="247"/>
    </row>
    <row r="592" spans="1:8" ht="18">
      <c r="A592" s="247"/>
      <c r="B592" s="247"/>
      <c r="C592" s="247"/>
      <c r="D592" s="248"/>
      <c r="E592" s="247"/>
      <c r="F592" s="247"/>
      <c r="G592" s="247"/>
      <c r="H592" s="247"/>
    </row>
    <row r="593" spans="1:8" ht="18">
      <c r="A593" s="247"/>
      <c r="B593" s="247"/>
      <c r="C593" s="247"/>
      <c r="D593" s="248"/>
      <c r="E593" s="247"/>
      <c r="F593" s="247"/>
      <c r="G593" s="247"/>
      <c r="H593" s="247"/>
    </row>
    <row r="594" spans="1:8" ht="18">
      <c r="A594" s="247"/>
      <c r="B594" s="247"/>
      <c r="C594" s="247"/>
      <c r="D594" s="248"/>
      <c r="E594" s="247"/>
      <c r="F594" s="247"/>
      <c r="G594" s="247"/>
      <c r="H594" s="247"/>
    </row>
    <row r="595" spans="1:8" ht="18">
      <c r="A595" s="247"/>
      <c r="B595" s="247"/>
      <c r="C595" s="247"/>
      <c r="D595" s="248"/>
      <c r="E595" s="247"/>
      <c r="F595" s="247"/>
      <c r="G595" s="247"/>
      <c r="H595" s="247"/>
    </row>
    <row r="596" spans="1:8" ht="18">
      <c r="A596" s="247"/>
      <c r="B596" s="247"/>
      <c r="C596" s="247"/>
      <c r="D596" s="248"/>
      <c r="E596" s="247"/>
      <c r="F596" s="247"/>
      <c r="G596" s="247"/>
      <c r="H596" s="247"/>
    </row>
    <row r="597" spans="1:8" ht="18">
      <c r="A597" s="247"/>
      <c r="B597" s="247"/>
      <c r="C597" s="247"/>
      <c r="D597" s="248"/>
      <c r="E597" s="247"/>
      <c r="F597" s="247"/>
      <c r="G597" s="247"/>
      <c r="H597" s="247"/>
    </row>
    <row r="598" spans="1:8" ht="18">
      <c r="A598" s="247"/>
      <c r="B598" s="247"/>
      <c r="C598" s="247"/>
      <c r="D598" s="248"/>
      <c r="E598" s="247"/>
      <c r="F598" s="247"/>
      <c r="G598" s="247"/>
      <c r="H598" s="247"/>
    </row>
    <row r="599" spans="1:8" ht="18">
      <c r="A599" s="247"/>
      <c r="B599" s="247"/>
      <c r="C599" s="247"/>
      <c r="D599" s="248"/>
      <c r="E599" s="247"/>
      <c r="F599" s="247"/>
      <c r="G599" s="247"/>
      <c r="H599" s="247"/>
    </row>
    <row r="600" spans="1:8" ht="18">
      <c r="A600" s="247"/>
      <c r="B600" s="247"/>
      <c r="C600" s="247"/>
      <c r="D600" s="248"/>
      <c r="E600" s="247"/>
      <c r="F600" s="247"/>
      <c r="G600" s="247"/>
      <c r="H600" s="247"/>
    </row>
    <row r="601" spans="1:8" ht="18">
      <c r="A601" s="247"/>
      <c r="B601" s="247"/>
      <c r="C601" s="247"/>
      <c r="D601" s="248"/>
      <c r="E601" s="247"/>
      <c r="F601" s="247"/>
      <c r="G601" s="247"/>
      <c r="H601" s="247"/>
    </row>
    <row r="602" spans="1:8" ht="18">
      <c r="A602" s="247"/>
      <c r="B602" s="247"/>
      <c r="C602" s="247"/>
      <c r="D602" s="248"/>
      <c r="E602" s="247"/>
      <c r="F602" s="247"/>
      <c r="G602" s="247"/>
      <c r="H602" s="247"/>
    </row>
    <row r="603" spans="1:8" ht="18">
      <c r="A603" s="247"/>
      <c r="B603" s="247"/>
      <c r="C603" s="247"/>
      <c r="D603" s="248"/>
      <c r="E603" s="247"/>
      <c r="F603" s="247"/>
      <c r="G603" s="247"/>
      <c r="H603" s="247"/>
    </row>
    <row r="604" spans="1:8" ht="18">
      <c r="A604" s="247"/>
      <c r="B604" s="247"/>
      <c r="C604" s="247"/>
      <c r="D604" s="248"/>
      <c r="E604" s="247"/>
      <c r="F604" s="247"/>
      <c r="G604" s="247"/>
      <c r="H604" s="247"/>
    </row>
    <row r="605" spans="1:8" ht="18">
      <c r="A605" s="247"/>
      <c r="B605" s="247"/>
      <c r="C605" s="247"/>
      <c r="D605" s="248"/>
      <c r="E605" s="247"/>
      <c r="F605" s="247"/>
      <c r="G605" s="247"/>
      <c r="H605" s="247"/>
    </row>
    <row r="606" spans="1:8" ht="18">
      <c r="A606" s="247"/>
      <c r="B606" s="247"/>
      <c r="C606" s="247"/>
      <c r="D606" s="248"/>
      <c r="E606" s="247"/>
      <c r="F606" s="247"/>
      <c r="G606" s="247"/>
      <c r="H606" s="247"/>
    </row>
    <row r="607" spans="1:8" ht="18">
      <c r="A607" s="247"/>
      <c r="B607" s="247"/>
      <c r="C607" s="247"/>
      <c r="D607" s="248"/>
      <c r="E607" s="247"/>
      <c r="F607" s="247"/>
      <c r="G607" s="247"/>
      <c r="H607" s="247"/>
    </row>
    <row r="608" spans="1:8" ht="18">
      <c r="A608" s="247"/>
      <c r="B608" s="247"/>
      <c r="C608" s="247"/>
      <c r="D608" s="248"/>
      <c r="E608" s="247"/>
      <c r="F608" s="247"/>
      <c r="G608" s="247"/>
      <c r="H608" s="247"/>
    </row>
    <row r="609" spans="1:8" ht="18">
      <c r="A609" s="247"/>
      <c r="B609" s="247"/>
      <c r="C609" s="247"/>
      <c r="D609" s="248"/>
      <c r="E609" s="247"/>
      <c r="F609" s="247"/>
      <c r="G609" s="247"/>
      <c r="H609" s="247"/>
    </row>
    <row r="610" spans="1:8" ht="18">
      <c r="A610" s="247"/>
      <c r="B610" s="247"/>
      <c r="C610" s="247"/>
      <c r="D610" s="248"/>
      <c r="E610" s="247"/>
      <c r="F610" s="247"/>
      <c r="G610" s="247"/>
      <c r="H610" s="247"/>
    </row>
    <row r="611" spans="1:8" ht="18">
      <c r="A611" s="247"/>
      <c r="B611" s="247"/>
      <c r="C611" s="247"/>
      <c r="D611" s="248"/>
      <c r="E611" s="247"/>
      <c r="F611" s="247"/>
      <c r="G611" s="247"/>
      <c r="H611" s="247"/>
    </row>
    <row r="612" spans="1:8" ht="18">
      <c r="A612" s="247"/>
      <c r="B612" s="247"/>
      <c r="C612" s="247"/>
      <c r="D612" s="248"/>
      <c r="E612" s="247"/>
      <c r="F612" s="247"/>
      <c r="G612" s="247"/>
      <c r="H612" s="247"/>
    </row>
    <row r="613" spans="1:8" ht="18">
      <c r="A613" s="247"/>
      <c r="B613" s="247"/>
      <c r="C613" s="247"/>
      <c r="D613" s="248"/>
      <c r="E613" s="247"/>
      <c r="F613" s="247"/>
      <c r="G613" s="247"/>
      <c r="H613" s="247"/>
    </row>
    <row r="614" spans="1:8" ht="18">
      <c r="A614" s="247"/>
      <c r="B614" s="247"/>
      <c r="C614" s="247"/>
      <c r="D614" s="248"/>
      <c r="E614" s="247"/>
      <c r="F614" s="247"/>
      <c r="G614" s="247"/>
      <c r="H614" s="247"/>
    </row>
    <row r="615" spans="1:8" ht="18">
      <c r="A615" s="247"/>
      <c r="B615" s="247"/>
      <c r="C615" s="247"/>
      <c r="D615" s="248"/>
      <c r="E615" s="247"/>
      <c r="F615" s="247"/>
      <c r="G615" s="247"/>
      <c r="H615" s="247"/>
    </row>
    <row r="616" spans="1:8" ht="18">
      <c r="A616" s="247"/>
      <c r="B616" s="247"/>
      <c r="C616" s="247"/>
      <c r="D616" s="248"/>
      <c r="E616" s="247"/>
      <c r="F616" s="247"/>
      <c r="G616" s="247"/>
      <c r="H616" s="247"/>
    </row>
    <row r="617" spans="1:8" ht="18">
      <c r="A617" s="247"/>
      <c r="B617" s="247"/>
      <c r="C617" s="247"/>
      <c r="D617" s="248"/>
      <c r="E617" s="247"/>
      <c r="F617" s="247"/>
      <c r="G617" s="247"/>
      <c r="H617" s="247"/>
    </row>
    <row r="618" spans="1:8" ht="18">
      <c r="A618" s="247"/>
      <c r="B618" s="247"/>
      <c r="C618" s="247"/>
      <c r="D618" s="248"/>
      <c r="E618" s="247"/>
      <c r="F618" s="247"/>
      <c r="G618" s="247"/>
      <c r="H618" s="247"/>
    </row>
    <row r="619" spans="1:8" ht="18">
      <c r="A619" s="247"/>
      <c r="B619" s="247"/>
      <c r="C619" s="247"/>
      <c r="D619" s="248"/>
      <c r="E619" s="247"/>
      <c r="F619" s="247"/>
      <c r="G619" s="247"/>
      <c r="H619" s="247"/>
    </row>
    <row r="620" spans="1:8" ht="18">
      <c r="A620" s="247"/>
      <c r="B620" s="247"/>
      <c r="C620" s="247"/>
      <c r="D620" s="248"/>
      <c r="E620" s="247"/>
      <c r="F620" s="247"/>
      <c r="G620" s="247"/>
      <c r="H620" s="247"/>
    </row>
    <row r="621" spans="1:8" ht="18">
      <c r="A621" s="247"/>
      <c r="B621" s="247"/>
      <c r="C621" s="247"/>
      <c r="D621" s="248"/>
      <c r="E621" s="247"/>
      <c r="F621" s="247"/>
      <c r="G621" s="247"/>
      <c r="H621" s="247"/>
    </row>
    <row r="622" spans="1:8" ht="18">
      <c r="A622" s="247"/>
      <c r="B622" s="247"/>
      <c r="C622" s="247"/>
      <c r="D622" s="248"/>
      <c r="E622" s="247"/>
      <c r="F622" s="247"/>
      <c r="G622" s="247"/>
      <c r="H622" s="247"/>
    </row>
    <row r="623" spans="1:8" ht="18">
      <c r="A623" s="247"/>
      <c r="B623" s="247"/>
      <c r="C623" s="247"/>
      <c r="D623" s="248"/>
      <c r="E623" s="247"/>
      <c r="F623" s="247"/>
      <c r="G623" s="247"/>
      <c r="H623" s="247"/>
    </row>
    <row r="624" spans="1:8" ht="18">
      <c r="A624" s="247"/>
      <c r="B624" s="247"/>
      <c r="C624" s="247"/>
      <c r="D624" s="248"/>
      <c r="E624" s="247"/>
      <c r="F624" s="247"/>
      <c r="G624" s="247"/>
      <c r="H624" s="247"/>
    </row>
    <row r="625" spans="1:8" ht="18">
      <c r="A625" s="247"/>
      <c r="B625" s="247"/>
      <c r="C625" s="247"/>
      <c r="D625" s="248"/>
      <c r="E625" s="247"/>
      <c r="F625" s="247"/>
      <c r="G625" s="247"/>
      <c r="H625" s="247"/>
    </row>
    <row r="626" spans="1:8" ht="18">
      <c r="A626" s="247"/>
      <c r="B626" s="247"/>
      <c r="C626" s="247"/>
      <c r="D626" s="248"/>
      <c r="E626" s="247"/>
      <c r="F626" s="247"/>
      <c r="G626" s="247"/>
      <c r="H626" s="247"/>
    </row>
    <row r="627" spans="1:8" ht="18">
      <c r="A627" s="247"/>
      <c r="B627" s="247"/>
      <c r="C627" s="247"/>
      <c r="D627" s="248"/>
      <c r="E627" s="247"/>
      <c r="F627" s="247"/>
      <c r="G627" s="247"/>
      <c r="H627" s="247"/>
    </row>
    <row r="628" spans="1:8" ht="18">
      <c r="A628" s="247"/>
      <c r="B628" s="247"/>
      <c r="C628" s="247"/>
      <c r="D628" s="248"/>
      <c r="E628" s="247"/>
      <c r="F628" s="247"/>
      <c r="G628" s="247"/>
      <c r="H628" s="247"/>
    </row>
    <row r="629" spans="1:8" ht="18">
      <c r="A629" s="247"/>
      <c r="B629" s="247"/>
      <c r="C629" s="247"/>
      <c r="D629" s="248"/>
      <c r="E629" s="247"/>
      <c r="F629" s="247"/>
      <c r="G629" s="247"/>
      <c r="H629" s="247"/>
    </row>
    <row r="630" spans="1:8" ht="18">
      <c r="A630" s="247"/>
      <c r="B630" s="247"/>
      <c r="C630" s="247"/>
      <c r="D630" s="248"/>
      <c r="E630" s="247"/>
      <c r="F630" s="247"/>
      <c r="G630" s="247"/>
      <c r="H630" s="247"/>
    </row>
    <row r="631" spans="1:8" ht="18">
      <c r="A631" s="247"/>
      <c r="B631" s="247"/>
      <c r="C631" s="247"/>
      <c r="D631" s="248"/>
      <c r="E631" s="247"/>
      <c r="F631" s="247"/>
      <c r="G631" s="247"/>
      <c r="H631" s="247"/>
    </row>
    <row r="632" spans="1:8" ht="18">
      <c r="A632" s="247"/>
      <c r="B632" s="247"/>
      <c r="C632" s="247"/>
      <c r="D632" s="248"/>
      <c r="E632" s="247"/>
      <c r="F632" s="247"/>
      <c r="G632" s="247"/>
      <c r="H632" s="247"/>
    </row>
    <row r="633" spans="1:8" ht="18">
      <c r="A633" s="247"/>
      <c r="B633" s="247"/>
      <c r="C633" s="247"/>
      <c r="D633" s="248"/>
      <c r="E633" s="247"/>
      <c r="F633" s="247"/>
      <c r="G633" s="247"/>
      <c r="H633" s="247"/>
    </row>
    <row r="634" spans="1:8" ht="18">
      <c r="A634" s="247"/>
      <c r="B634" s="247"/>
      <c r="C634" s="247"/>
      <c r="D634" s="248"/>
      <c r="E634" s="247"/>
      <c r="F634" s="247"/>
      <c r="G634" s="247"/>
      <c r="H634" s="247"/>
    </row>
    <row r="635" spans="1:8" ht="18">
      <c r="A635" s="247"/>
      <c r="B635" s="247"/>
      <c r="C635" s="247"/>
      <c r="D635" s="248"/>
      <c r="E635" s="247"/>
      <c r="F635" s="247"/>
      <c r="G635" s="247"/>
      <c r="H635" s="247"/>
    </row>
    <row r="636" spans="1:8" ht="18">
      <c r="A636" s="247"/>
      <c r="B636" s="247"/>
      <c r="C636" s="247"/>
      <c r="D636" s="248"/>
      <c r="E636" s="247"/>
      <c r="F636" s="247"/>
      <c r="G636" s="247"/>
      <c r="H636" s="247"/>
    </row>
    <row r="637" spans="1:8" ht="18">
      <c r="A637" s="247"/>
      <c r="B637" s="247"/>
      <c r="C637" s="247"/>
      <c r="D637" s="248"/>
      <c r="E637" s="247"/>
      <c r="F637" s="247"/>
      <c r="G637" s="247"/>
      <c r="H637" s="247"/>
    </row>
    <row r="638" spans="1:8" ht="18">
      <c r="A638" s="247"/>
      <c r="B638" s="247"/>
      <c r="C638" s="247"/>
      <c r="D638" s="248"/>
      <c r="E638" s="247"/>
      <c r="F638" s="247"/>
      <c r="G638" s="247"/>
      <c r="H638" s="247"/>
    </row>
    <row r="639" spans="1:8" ht="18">
      <c r="A639" s="247"/>
      <c r="B639" s="247"/>
      <c r="C639" s="247"/>
      <c r="D639" s="248"/>
      <c r="E639" s="247"/>
      <c r="F639" s="247"/>
      <c r="G639" s="247"/>
      <c r="H639" s="247"/>
    </row>
    <row r="640" spans="1:8" ht="18">
      <c r="A640" s="247"/>
      <c r="B640" s="247"/>
      <c r="C640" s="247"/>
      <c r="D640" s="248"/>
      <c r="E640" s="247"/>
      <c r="F640" s="247"/>
      <c r="G640" s="247"/>
      <c r="H640" s="247"/>
    </row>
    <row r="641" spans="1:8" ht="18">
      <c r="A641" s="247"/>
      <c r="B641" s="247"/>
      <c r="C641" s="247"/>
      <c r="D641" s="248"/>
      <c r="E641" s="247"/>
      <c r="F641" s="247"/>
      <c r="G641" s="247"/>
      <c r="H641" s="247"/>
    </row>
    <row r="642" spans="1:8" ht="18">
      <c r="A642" s="247"/>
      <c r="B642" s="247"/>
      <c r="C642" s="247"/>
      <c r="D642" s="248"/>
      <c r="E642" s="247"/>
      <c r="F642" s="247"/>
      <c r="G642" s="247"/>
      <c r="H642" s="247"/>
    </row>
    <row r="643" spans="1:8" ht="18">
      <c r="A643" s="247"/>
      <c r="B643" s="247"/>
      <c r="C643" s="247"/>
      <c r="D643" s="248"/>
      <c r="E643" s="247"/>
      <c r="F643" s="247"/>
      <c r="G643" s="247"/>
      <c r="H643" s="247"/>
    </row>
    <row r="644" spans="1:8" ht="18">
      <c r="A644" s="247"/>
      <c r="B644" s="247"/>
      <c r="C644" s="247"/>
      <c r="D644" s="248"/>
      <c r="E644" s="247"/>
      <c r="F644" s="247"/>
      <c r="G644" s="247"/>
      <c r="H644" s="247"/>
    </row>
    <row r="645" spans="1:8" ht="18">
      <c r="A645" s="247"/>
      <c r="B645" s="247"/>
      <c r="C645" s="247"/>
      <c r="D645" s="248"/>
      <c r="E645" s="247"/>
      <c r="F645" s="247"/>
      <c r="G645" s="247"/>
      <c r="H645" s="247"/>
    </row>
    <row r="646" spans="1:8" ht="18">
      <c r="A646" s="247"/>
      <c r="B646" s="247"/>
      <c r="C646" s="247"/>
      <c r="D646" s="248"/>
      <c r="E646" s="247"/>
      <c r="F646" s="247"/>
      <c r="G646" s="247"/>
      <c r="H646" s="247"/>
    </row>
    <row r="647" spans="1:8" ht="18">
      <c r="A647" s="247"/>
      <c r="B647" s="247"/>
      <c r="C647" s="247"/>
      <c r="D647" s="248"/>
      <c r="E647" s="247"/>
      <c r="F647" s="247"/>
      <c r="G647" s="247"/>
      <c r="H647" s="247"/>
    </row>
    <row r="648" spans="1:8" ht="18">
      <c r="A648" s="247"/>
      <c r="B648" s="247"/>
      <c r="C648" s="247"/>
      <c r="D648" s="248"/>
      <c r="E648" s="247"/>
      <c r="F648" s="247"/>
      <c r="G648" s="247"/>
      <c r="H648" s="247"/>
    </row>
    <row r="649" spans="1:8" ht="18">
      <c r="A649" s="247"/>
      <c r="B649" s="247"/>
      <c r="C649" s="247"/>
      <c r="D649" s="248"/>
      <c r="E649" s="247"/>
      <c r="F649" s="247"/>
      <c r="G649" s="247"/>
      <c r="H649" s="247"/>
    </row>
    <row r="650" spans="1:8" ht="18">
      <c r="A650" s="247"/>
      <c r="B650" s="247"/>
      <c r="C650" s="247"/>
      <c r="D650" s="248"/>
      <c r="E650" s="247"/>
      <c r="F650" s="247"/>
      <c r="G650" s="247"/>
      <c r="H650" s="247"/>
    </row>
    <row r="651" spans="1:8" ht="18">
      <c r="A651" s="247"/>
      <c r="B651" s="247"/>
      <c r="C651" s="247"/>
      <c r="D651" s="248"/>
      <c r="E651" s="247"/>
      <c r="F651" s="247"/>
      <c r="G651" s="247"/>
      <c r="H651" s="247"/>
    </row>
    <row r="652" spans="1:8" ht="18">
      <c r="A652" s="247"/>
      <c r="B652" s="247"/>
      <c r="C652" s="247"/>
      <c r="D652" s="248"/>
      <c r="E652" s="247"/>
      <c r="F652" s="247"/>
      <c r="G652" s="247"/>
      <c r="H652" s="247"/>
    </row>
    <row r="653" spans="1:8" ht="18">
      <c r="A653" s="247"/>
      <c r="B653" s="247"/>
      <c r="C653" s="247"/>
      <c r="D653" s="248"/>
      <c r="E653" s="247"/>
      <c r="F653" s="247"/>
      <c r="G653" s="247"/>
      <c r="H653" s="247"/>
    </row>
    <row r="654" spans="1:8" ht="18">
      <c r="A654" s="247"/>
      <c r="B654" s="247"/>
      <c r="C654" s="247"/>
      <c r="D654" s="248"/>
      <c r="E654" s="247"/>
      <c r="F654" s="247"/>
      <c r="G654" s="247"/>
      <c r="H654" s="247"/>
    </row>
    <row r="655" spans="1:8" ht="18">
      <c r="A655" s="247"/>
      <c r="B655" s="247"/>
      <c r="C655" s="247"/>
      <c r="D655" s="248"/>
      <c r="E655" s="247"/>
      <c r="F655" s="247"/>
      <c r="G655" s="247"/>
      <c r="H655" s="247"/>
    </row>
    <row r="656" spans="1:8" ht="18">
      <c r="A656" s="247"/>
      <c r="B656" s="247"/>
      <c r="C656" s="247"/>
      <c r="D656" s="248"/>
      <c r="E656" s="247"/>
      <c r="F656" s="247"/>
      <c r="G656" s="247"/>
      <c r="H656" s="247"/>
    </row>
    <row r="657" spans="1:8" ht="18">
      <c r="A657" s="247"/>
      <c r="B657" s="247"/>
      <c r="C657" s="247"/>
      <c r="D657" s="248"/>
      <c r="E657" s="247"/>
      <c r="F657" s="247"/>
      <c r="G657" s="247"/>
      <c r="H657" s="247"/>
    </row>
    <row r="658" spans="1:8" ht="18">
      <c r="A658" s="247"/>
      <c r="B658" s="247"/>
      <c r="C658" s="247"/>
      <c r="D658" s="248"/>
      <c r="E658" s="247"/>
      <c r="F658" s="247"/>
      <c r="G658" s="247"/>
      <c r="H658" s="247"/>
    </row>
    <row r="659" spans="1:8" ht="18">
      <c r="A659" s="247"/>
      <c r="B659" s="247"/>
      <c r="C659" s="247"/>
      <c r="D659" s="248"/>
      <c r="E659" s="247"/>
      <c r="F659" s="247"/>
      <c r="G659" s="247"/>
      <c r="H659" s="247"/>
    </row>
    <row r="660" spans="1:8" ht="18">
      <c r="A660" s="247"/>
      <c r="B660" s="247"/>
      <c r="C660" s="247"/>
      <c r="D660" s="248"/>
      <c r="E660" s="247"/>
      <c r="F660" s="247"/>
      <c r="G660" s="247"/>
      <c r="H660" s="247"/>
    </row>
    <row r="661" spans="1:8" ht="18">
      <c r="A661" s="247"/>
      <c r="B661" s="247"/>
      <c r="C661" s="247"/>
      <c r="D661" s="248"/>
      <c r="E661" s="247"/>
      <c r="F661" s="247"/>
      <c r="G661" s="247"/>
      <c r="H661" s="247"/>
    </row>
    <row r="662" spans="1:8" ht="18">
      <c r="A662" s="247"/>
      <c r="B662" s="247"/>
      <c r="C662" s="247"/>
      <c r="D662" s="248"/>
      <c r="E662" s="247"/>
      <c r="F662" s="247"/>
      <c r="G662" s="247"/>
      <c r="H662" s="247"/>
    </row>
    <row r="663" spans="1:8" ht="18">
      <c r="A663" s="247"/>
      <c r="B663" s="247"/>
      <c r="C663" s="247"/>
      <c r="D663" s="248"/>
      <c r="E663" s="247"/>
      <c r="F663" s="247"/>
      <c r="G663" s="247"/>
      <c r="H663" s="247"/>
    </row>
    <row r="664" spans="1:8" ht="18">
      <c r="A664" s="247"/>
      <c r="B664" s="247"/>
      <c r="C664" s="247"/>
      <c r="D664" s="248"/>
      <c r="E664" s="247"/>
      <c r="F664" s="247"/>
      <c r="G664" s="247"/>
      <c r="H664" s="247"/>
    </row>
    <row r="665" spans="1:8" ht="18">
      <c r="A665" s="247"/>
      <c r="B665" s="247"/>
      <c r="C665" s="247"/>
      <c r="D665" s="248"/>
      <c r="E665" s="247"/>
      <c r="F665" s="247"/>
      <c r="G665" s="247"/>
      <c r="H665" s="247"/>
    </row>
    <row r="666" spans="1:8" ht="18">
      <c r="A666" s="247"/>
      <c r="B666" s="247"/>
      <c r="C666" s="247"/>
      <c r="D666" s="248"/>
      <c r="E666" s="247"/>
      <c r="F666" s="247"/>
      <c r="G666" s="247"/>
      <c r="H666" s="247"/>
    </row>
    <row r="667" spans="1:8" ht="18">
      <c r="A667" s="247"/>
      <c r="B667" s="247"/>
      <c r="C667" s="247"/>
      <c r="D667" s="248"/>
      <c r="E667" s="247"/>
      <c r="F667" s="247"/>
      <c r="G667" s="247"/>
      <c r="H667" s="247"/>
    </row>
    <row r="668" spans="1:8" ht="18">
      <c r="A668" s="247"/>
      <c r="B668" s="247"/>
      <c r="C668" s="247"/>
      <c r="D668" s="248"/>
      <c r="E668" s="247"/>
      <c r="F668" s="247"/>
      <c r="G668" s="247"/>
      <c r="H668" s="247"/>
    </row>
    <row r="669" spans="1:8" ht="18">
      <c r="A669" s="247"/>
      <c r="B669" s="247"/>
      <c r="C669" s="247"/>
      <c r="D669" s="248"/>
      <c r="E669" s="247"/>
      <c r="F669" s="247"/>
      <c r="G669" s="247"/>
      <c r="H669" s="247"/>
    </row>
    <row r="670" spans="1:8" ht="18">
      <c r="A670" s="247"/>
      <c r="B670" s="247"/>
      <c r="C670" s="247"/>
      <c r="D670" s="248"/>
      <c r="E670" s="247"/>
      <c r="F670" s="247"/>
      <c r="G670" s="247"/>
      <c r="H670" s="247"/>
    </row>
    <row r="671" spans="1:8" ht="18">
      <c r="A671" s="247"/>
      <c r="B671" s="247"/>
      <c r="C671" s="247"/>
      <c r="D671" s="248"/>
      <c r="E671" s="247"/>
      <c r="F671" s="247"/>
      <c r="G671" s="247"/>
      <c r="H671" s="247"/>
    </row>
    <row r="672" spans="1:8" ht="18">
      <c r="A672" s="247"/>
      <c r="B672" s="247"/>
      <c r="C672" s="247"/>
      <c r="D672" s="248"/>
      <c r="E672" s="247"/>
      <c r="F672" s="247"/>
      <c r="G672" s="247"/>
      <c r="H672" s="247"/>
    </row>
    <row r="673" spans="1:8" ht="18">
      <c r="A673" s="247"/>
      <c r="B673" s="247"/>
      <c r="C673" s="247"/>
      <c r="D673" s="248"/>
      <c r="E673" s="247"/>
      <c r="F673" s="247"/>
      <c r="G673" s="247"/>
      <c r="H673" s="247"/>
    </row>
    <row r="674" spans="1:8" ht="18">
      <c r="A674" s="247"/>
      <c r="B674" s="247"/>
      <c r="C674" s="247"/>
      <c r="D674" s="248"/>
      <c r="E674" s="247"/>
      <c r="F674" s="247"/>
      <c r="G674" s="247"/>
      <c r="H674" s="247"/>
    </row>
    <row r="675" spans="1:8" ht="18">
      <c r="A675" s="247"/>
      <c r="B675" s="247"/>
      <c r="C675" s="247"/>
      <c r="D675" s="248"/>
      <c r="E675" s="247"/>
      <c r="F675" s="247"/>
      <c r="G675" s="247"/>
      <c r="H675" s="247"/>
    </row>
    <row r="676" spans="1:8" ht="18">
      <c r="A676" s="247"/>
      <c r="B676" s="247"/>
      <c r="C676" s="247"/>
      <c r="D676" s="248"/>
      <c r="E676" s="247"/>
      <c r="F676" s="247"/>
      <c r="G676" s="247"/>
      <c r="H676" s="247"/>
    </row>
    <row r="677" spans="1:8" ht="18">
      <c r="A677" s="247"/>
      <c r="B677" s="247"/>
      <c r="C677" s="247"/>
      <c r="D677" s="248"/>
      <c r="E677" s="247"/>
      <c r="F677" s="247"/>
      <c r="G677" s="247"/>
      <c r="H677" s="247"/>
    </row>
    <row r="678" spans="1:8" ht="18">
      <c r="A678" s="247"/>
      <c r="B678" s="247"/>
      <c r="C678" s="247"/>
      <c r="D678" s="248"/>
      <c r="E678" s="247"/>
      <c r="F678" s="247"/>
      <c r="G678" s="247"/>
      <c r="H678" s="247"/>
    </row>
    <row r="679" spans="1:8" ht="18">
      <c r="A679" s="247"/>
      <c r="B679" s="247"/>
      <c r="C679" s="247"/>
      <c r="D679" s="248"/>
      <c r="E679" s="247"/>
      <c r="F679" s="247"/>
      <c r="G679" s="247"/>
      <c r="H679" s="247"/>
    </row>
    <row r="680" spans="1:8" ht="18">
      <c r="A680" s="247"/>
      <c r="B680" s="247"/>
      <c r="C680" s="247"/>
      <c r="D680" s="248"/>
      <c r="E680" s="247"/>
      <c r="F680" s="247"/>
      <c r="G680" s="247"/>
      <c r="H680" s="247"/>
    </row>
    <row r="681" spans="1:8" ht="18">
      <c r="A681" s="247"/>
      <c r="B681" s="247"/>
      <c r="C681" s="247"/>
      <c r="D681" s="248"/>
      <c r="E681" s="247"/>
      <c r="F681" s="247"/>
      <c r="G681" s="247"/>
      <c r="H681" s="247"/>
    </row>
    <row r="682" spans="1:8" ht="18">
      <c r="A682" s="247"/>
      <c r="B682" s="247"/>
      <c r="C682" s="247"/>
      <c r="D682" s="248"/>
      <c r="E682" s="247"/>
      <c r="F682" s="247"/>
      <c r="G682" s="247"/>
      <c r="H682" s="247"/>
    </row>
    <row r="683" spans="1:8" ht="18">
      <c r="A683" s="247"/>
      <c r="B683" s="247"/>
      <c r="C683" s="247"/>
      <c r="D683" s="248"/>
      <c r="E683" s="247"/>
      <c r="F683" s="247"/>
      <c r="G683" s="247"/>
      <c r="H683" s="247"/>
    </row>
    <row r="684" spans="1:8" ht="18">
      <c r="A684" s="247"/>
      <c r="B684" s="247"/>
      <c r="C684" s="247"/>
      <c r="D684" s="248"/>
      <c r="E684" s="247"/>
      <c r="F684" s="247"/>
      <c r="G684" s="247"/>
      <c r="H684" s="247"/>
    </row>
    <row r="685" spans="1:8" ht="18">
      <c r="A685" s="247"/>
      <c r="B685" s="247"/>
      <c r="C685" s="247"/>
      <c r="D685" s="248"/>
      <c r="E685" s="247"/>
      <c r="F685" s="247"/>
      <c r="G685" s="247"/>
      <c r="H685" s="247"/>
    </row>
    <row r="686" spans="1:8" ht="18">
      <c r="A686" s="247"/>
      <c r="B686" s="247"/>
      <c r="C686" s="247"/>
      <c r="D686" s="248"/>
      <c r="E686" s="247"/>
      <c r="F686" s="247"/>
      <c r="G686" s="247"/>
      <c r="H686" s="247"/>
    </row>
    <row r="687" spans="1:8" ht="18">
      <c r="A687" s="247"/>
      <c r="B687" s="247"/>
      <c r="C687" s="247"/>
      <c r="D687" s="248"/>
      <c r="E687" s="247"/>
      <c r="F687" s="247"/>
      <c r="G687" s="247"/>
      <c r="H687" s="247"/>
    </row>
    <row r="688" spans="1:8" ht="18">
      <c r="A688" s="247"/>
      <c r="B688" s="247"/>
      <c r="C688" s="247"/>
      <c r="D688" s="248"/>
      <c r="E688" s="247"/>
      <c r="F688" s="247"/>
      <c r="G688" s="247"/>
      <c r="H688" s="247"/>
    </row>
    <row r="689" spans="1:8" ht="18">
      <c r="A689" s="247"/>
      <c r="B689" s="247"/>
      <c r="C689" s="247"/>
      <c r="D689" s="248"/>
      <c r="E689" s="247"/>
      <c r="F689" s="247"/>
      <c r="G689" s="247"/>
      <c r="H689" s="247"/>
    </row>
    <row r="690" spans="1:8" ht="18">
      <c r="A690" s="247"/>
      <c r="B690" s="247"/>
      <c r="C690" s="247"/>
      <c r="D690" s="248"/>
      <c r="E690" s="247"/>
      <c r="F690" s="247"/>
      <c r="G690" s="247"/>
      <c r="H690" s="247"/>
    </row>
    <row r="691" spans="1:8" ht="18">
      <c r="A691" s="247"/>
      <c r="B691" s="247"/>
      <c r="C691" s="247"/>
      <c r="D691" s="248"/>
      <c r="E691" s="247"/>
      <c r="F691" s="247"/>
      <c r="G691" s="247"/>
      <c r="H691" s="247"/>
    </row>
    <row r="692" spans="1:8" ht="18">
      <c r="A692" s="247"/>
      <c r="B692" s="247"/>
      <c r="C692" s="247"/>
      <c r="D692" s="248"/>
      <c r="E692" s="247"/>
      <c r="F692" s="247"/>
      <c r="G692" s="247"/>
      <c r="H692" s="247"/>
    </row>
    <row r="693" spans="1:8" ht="18">
      <c r="A693" s="247"/>
      <c r="B693" s="247"/>
      <c r="C693" s="247"/>
      <c r="D693" s="248"/>
      <c r="E693" s="247"/>
      <c r="F693" s="247"/>
      <c r="G693" s="247"/>
      <c r="H693" s="247"/>
    </row>
    <row r="694" spans="1:8" ht="18">
      <c r="A694" s="247"/>
      <c r="B694" s="247"/>
      <c r="C694" s="247"/>
      <c r="D694" s="248"/>
      <c r="E694" s="247"/>
      <c r="F694" s="247"/>
      <c r="G694" s="247"/>
      <c r="H694" s="247"/>
    </row>
    <row r="695" spans="1:8" ht="18">
      <c r="A695" s="247"/>
      <c r="B695" s="247"/>
      <c r="C695" s="247"/>
      <c r="D695" s="248"/>
      <c r="E695" s="247"/>
      <c r="F695" s="247"/>
      <c r="G695" s="247"/>
      <c r="H695" s="247"/>
    </row>
    <row r="696" spans="1:8" ht="18">
      <c r="A696" s="247"/>
      <c r="B696" s="247"/>
      <c r="C696" s="247"/>
      <c r="D696" s="248"/>
      <c r="E696" s="247"/>
      <c r="F696" s="247"/>
      <c r="G696" s="247"/>
      <c r="H696" s="247"/>
    </row>
    <row r="697" spans="1:8" ht="18">
      <c r="A697" s="247"/>
      <c r="B697" s="247"/>
      <c r="C697" s="247"/>
      <c r="D697" s="248"/>
      <c r="E697" s="247"/>
      <c r="F697" s="247"/>
      <c r="G697" s="247"/>
      <c r="H697" s="247"/>
    </row>
    <row r="698" spans="1:8" ht="18">
      <c r="A698" s="247"/>
      <c r="B698" s="247"/>
      <c r="C698" s="247"/>
      <c r="D698" s="248"/>
      <c r="E698" s="247"/>
      <c r="F698" s="247"/>
      <c r="G698" s="247"/>
      <c r="H698" s="247"/>
    </row>
    <row r="699" spans="1:8" ht="18">
      <c r="A699" s="247"/>
      <c r="B699" s="247"/>
      <c r="C699" s="247"/>
      <c r="D699" s="248"/>
      <c r="E699" s="247"/>
      <c r="F699" s="247"/>
      <c r="G699" s="247"/>
      <c r="H699" s="247"/>
    </row>
    <row r="700" spans="1:8" ht="18">
      <c r="A700" s="247"/>
      <c r="B700" s="247"/>
      <c r="C700" s="247"/>
      <c r="D700" s="248"/>
      <c r="E700" s="247"/>
      <c r="F700" s="247"/>
      <c r="G700" s="247"/>
      <c r="H700" s="247"/>
    </row>
    <row r="701" spans="1:8" ht="18">
      <c r="A701" s="247"/>
      <c r="B701" s="247"/>
      <c r="C701" s="247"/>
      <c r="D701" s="248"/>
      <c r="E701" s="247"/>
      <c r="F701" s="247"/>
      <c r="G701" s="247"/>
      <c r="H701" s="247"/>
    </row>
    <row r="702" spans="1:8" ht="18">
      <c r="A702" s="247"/>
      <c r="B702" s="247"/>
      <c r="C702" s="247"/>
      <c r="D702" s="248"/>
      <c r="E702" s="247"/>
      <c r="F702" s="247"/>
      <c r="G702" s="247"/>
      <c r="H702" s="247"/>
    </row>
    <row r="703" spans="1:8" ht="18">
      <c r="A703" s="247"/>
      <c r="B703" s="247"/>
      <c r="C703" s="247"/>
      <c r="D703" s="248"/>
      <c r="E703" s="247"/>
      <c r="F703" s="247"/>
      <c r="G703" s="247"/>
      <c r="H703" s="247"/>
    </row>
    <row r="704" spans="1:8" ht="18">
      <c r="A704" s="247"/>
      <c r="B704" s="247"/>
      <c r="C704" s="247"/>
      <c r="D704" s="248"/>
      <c r="E704" s="247"/>
      <c r="F704" s="247"/>
      <c r="G704" s="247"/>
      <c r="H704" s="247"/>
    </row>
    <row r="705" spans="1:8" ht="18">
      <c r="A705" s="247"/>
      <c r="B705" s="247"/>
      <c r="C705" s="247"/>
      <c r="D705" s="248"/>
      <c r="E705" s="247"/>
      <c r="F705" s="247"/>
      <c r="G705" s="247"/>
      <c r="H705" s="247"/>
    </row>
    <row r="706" spans="1:8" ht="18">
      <c r="A706" s="247"/>
      <c r="B706" s="247"/>
      <c r="C706" s="247"/>
      <c r="D706" s="248"/>
      <c r="E706" s="247"/>
      <c r="F706" s="247"/>
      <c r="G706" s="247"/>
      <c r="H706" s="247"/>
    </row>
    <row r="707" spans="1:8" ht="18">
      <c r="A707" s="247"/>
      <c r="B707" s="247"/>
      <c r="C707" s="247"/>
      <c r="D707" s="248"/>
      <c r="E707" s="247"/>
      <c r="F707" s="247"/>
      <c r="G707" s="247"/>
      <c r="H707" s="247"/>
    </row>
    <row r="708" spans="1:8" ht="18">
      <c r="A708" s="247"/>
      <c r="B708" s="247"/>
      <c r="C708" s="247"/>
      <c r="D708" s="248"/>
      <c r="E708" s="247"/>
      <c r="F708" s="247"/>
      <c r="G708" s="247"/>
      <c r="H708" s="247"/>
    </row>
  </sheetData>
  <mergeCells count="10">
    <mergeCell ref="B9:C9"/>
    <mergeCell ref="B12:C12"/>
    <mergeCell ref="B15:C15"/>
    <mergeCell ref="A92:F92"/>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72"/>
  <sheetViews>
    <sheetView zoomScaleNormal="100" workbookViewId="0">
      <selection sqref="A1:B1"/>
    </sheetView>
  </sheetViews>
  <sheetFormatPr baseColWidth="10" defaultRowHeight="15"/>
  <cols>
    <col min="1" max="1" width="9.85546875" customWidth="1"/>
    <col min="2" max="2" width="23.42578125" customWidth="1"/>
    <col min="3" max="3" width="78.28515625" style="270" customWidth="1"/>
    <col min="4" max="4" width="18.140625" style="271" customWidth="1"/>
    <col min="5" max="5" width="12.85546875" bestFit="1" customWidth="1"/>
  </cols>
  <sheetData>
    <row r="1" spans="1:5" ht="57.75" customHeight="1">
      <c r="A1" s="489" t="s">
        <v>329</v>
      </c>
      <c r="B1" s="489"/>
      <c r="C1" s="490" t="s">
        <v>662</v>
      </c>
      <c r="D1" s="490"/>
    </row>
    <row r="2" spans="1:5" ht="42.75" customHeight="1" thickBot="1">
      <c r="A2" s="500" t="s">
        <v>493</v>
      </c>
      <c r="B2" s="501"/>
      <c r="C2" s="501"/>
      <c r="D2" s="414"/>
    </row>
    <row r="3" spans="1:5" ht="6" customHeight="1">
      <c r="A3" s="250"/>
      <c r="B3" s="251"/>
      <c r="C3" s="251"/>
      <c r="D3" s="252"/>
    </row>
    <row r="4" spans="1:5" ht="27.75" customHeight="1">
      <c r="A4" s="502" t="s">
        <v>309</v>
      </c>
      <c r="B4" s="503" t="s">
        <v>417</v>
      </c>
      <c r="C4" s="504" t="s">
        <v>418</v>
      </c>
      <c r="D4" s="505" t="s">
        <v>708</v>
      </c>
    </row>
    <row r="5" spans="1:5" ht="25.5" customHeight="1">
      <c r="A5" s="502"/>
      <c r="B5" s="503"/>
      <c r="C5" s="504"/>
      <c r="D5" s="505"/>
    </row>
    <row r="6" spans="1:5" s="254" customFormat="1" ht="3" customHeight="1" thickBot="1">
      <c r="A6" s="397"/>
      <c r="B6" s="397"/>
      <c r="C6" s="397"/>
      <c r="D6" s="253"/>
    </row>
    <row r="7" spans="1:5" s="254" customFormat="1" ht="3" customHeight="1" thickBot="1">
      <c r="A7" s="397"/>
      <c r="B7" s="397"/>
      <c r="C7" s="397"/>
      <c r="D7" s="253"/>
    </row>
    <row r="8" spans="1:5" s="260" customFormat="1" ht="19.5" customHeight="1">
      <c r="A8" s="255"/>
      <c r="B8" s="255" t="s">
        <v>24</v>
      </c>
      <c r="C8" s="256"/>
      <c r="D8" s="257">
        <f>+D10+D17+D34+D68</f>
        <v>667927217.78999996</v>
      </c>
      <c r="E8" s="259"/>
    </row>
    <row r="9" spans="1:5" s="260" customFormat="1" ht="18">
      <c r="A9" s="255">
        <v>11</v>
      </c>
      <c r="B9" s="231" t="s">
        <v>419</v>
      </c>
      <c r="C9" s="261"/>
      <c r="D9" s="237"/>
      <c r="E9" s="259"/>
    </row>
    <row r="10" spans="1:5" s="260" customFormat="1" ht="15.75" customHeight="1">
      <c r="A10" s="255"/>
      <c r="B10" s="398" t="s">
        <v>420</v>
      </c>
      <c r="C10" s="231"/>
      <c r="D10" s="228">
        <f>SUM(D11:D16)</f>
        <v>202582522</v>
      </c>
      <c r="E10" s="259"/>
    </row>
    <row r="11" spans="1:5" s="260" customFormat="1" ht="27">
      <c r="A11" s="255"/>
      <c r="B11" s="336"/>
      <c r="C11" s="261" t="s">
        <v>421</v>
      </c>
      <c r="D11" s="237">
        <v>133228356</v>
      </c>
      <c r="E11" s="259"/>
    </row>
    <row r="12" spans="1:5" s="260" customFormat="1" ht="18">
      <c r="A12" s="255"/>
      <c r="B12" s="336"/>
      <c r="C12" s="261" t="s">
        <v>766</v>
      </c>
      <c r="D12" s="237">
        <v>4711570</v>
      </c>
      <c r="E12" s="259"/>
    </row>
    <row r="13" spans="1:5" s="260" customFormat="1" ht="18">
      <c r="A13" s="255"/>
      <c r="B13" s="336"/>
      <c r="C13" s="261" t="s">
        <v>567</v>
      </c>
      <c r="D13" s="237">
        <v>12171556</v>
      </c>
      <c r="E13" s="259"/>
    </row>
    <row r="14" spans="1:5" s="260" customFormat="1" ht="18">
      <c r="A14" s="255"/>
      <c r="B14" s="336"/>
      <c r="C14" s="261" t="s">
        <v>767</v>
      </c>
      <c r="D14" s="237">
        <v>8171040</v>
      </c>
      <c r="E14" s="259"/>
    </row>
    <row r="15" spans="1:5" s="260" customFormat="1" ht="18">
      <c r="A15" s="255"/>
      <c r="B15" s="336"/>
      <c r="C15" s="261" t="s">
        <v>568</v>
      </c>
      <c r="D15" s="237">
        <v>3000000</v>
      </c>
      <c r="E15" s="259"/>
    </row>
    <row r="16" spans="1:5" s="260" customFormat="1" ht="18">
      <c r="A16" s="255"/>
      <c r="B16" s="336"/>
      <c r="C16" s="261" t="s">
        <v>569</v>
      </c>
      <c r="D16" s="237">
        <v>41300000</v>
      </c>
      <c r="E16" s="259"/>
    </row>
    <row r="17" spans="1:5" s="260" customFormat="1" ht="18">
      <c r="A17" s="255"/>
      <c r="B17" s="498" t="s">
        <v>455</v>
      </c>
      <c r="C17" s="498"/>
      <c r="D17" s="228">
        <f>SUM(D18:D32)</f>
        <v>187466940.77000001</v>
      </c>
      <c r="E17" s="258"/>
    </row>
    <row r="18" spans="1:5" s="260" customFormat="1" ht="18">
      <c r="A18" s="255"/>
      <c r="B18" s="336"/>
      <c r="C18" s="261" t="s">
        <v>456</v>
      </c>
      <c r="D18" s="237">
        <v>3188479.2</v>
      </c>
      <c r="E18" s="259"/>
    </row>
    <row r="19" spans="1:5" s="260" customFormat="1" ht="18">
      <c r="A19" s="255"/>
      <c r="B19" s="336"/>
      <c r="C19" s="261" t="s">
        <v>457</v>
      </c>
      <c r="D19" s="237">
        <v>1967303.57</v>
      </c>
      <c r="E19" s="259"/>
    </row>
    <row r="20" spans="1:5" s="260" customFormat="1" ht="18">
      <c r="A20" s="255"/>
      <c r="B20" s="336"/>
      <c r="C20" s="261" t="s">
        <v>458</v>
      </c>
      <c r="D20" s="237">
        <v>50000000</v>
      </c>
      <c r="E20" s="259"/>
    </row>
    <row r="21" spans="1:5" s="260" customFormat="1" ht="18">
      <c r="A21" s="255"/>
      <c r="B21" s="336"/>
      <c r="C21" s="261" t="s">
        <v>459</v>
      </c>
      <c r="D21" s="237">
        <v>3000000</v>
      </c>
      <c r="E21" s="259"/>
    </row>
    <row r="22" spans="1:5" s="260" customFormat="1" ht="18">
      <c r="A22" s="255"/>
      <c r="B22" s="336"/>
      <c r="C22" s="261" t="s">
        <v>460</v>
      </c>
      <c r="D22" s="237">
        <v>1500000</v>
      </c>
      <c r="E22" s="259"/>
    </row>
    <row r="23" spans="1:5" s="260" customFormat="1" ht="18">
      <c r="A23" s="255"/>
      <c r="B23" s="336"/>
      <c r="C23" s="261" t="s">
        <v>461</v>
      </c>
      <c r="D23" s="237">
        <v>30480000</v>
      </c>
      <c r="E23" s="259"/>
    </row>
    <row r="24" spans="1:5" s="260" customFormat="1" ht="18">
      <c r="A24" s="255"/>
      <c r="B24" s="336"/>
      <c r="C24" s="261" t="s">
        <v>462</v>
      </c>
      <c r="D24" s="237">
        <v>740660</v>
      </c>
      <c r="E24" s="259"/>
    </row>
    <row r="25" spans="1:5" s="260" customFormat="1" ht="18">
      <c r="A25" s="255"/>
      <c r="B25" s="336"/>
      <c r="C25" s="261" t="s">
        <v>459</v>
      </c>
      <c r="D25" s="237">
        <v>1800000</v>
      </c>
      <c r="E25" s="259"/>
    </row>
    <row r="26" spans="1:5" s="260" customFormat="1" ht="18">
      <c r="A26" s="255"/>
      <c r="B26" s="336"/>
      <c r="C26" s="261" t="s">
        <v>463</v>
      </c>
      <c r="D26" s="237">
        <v>10000000</v>
      </c>
      <c r="E26" s="259"/>
    </row>
    <row r="27" spans="1:5" s="260" customFormat="1" ht="18">
      <c r="A27" s="255"/>
      <c r="B27" s="336"/>
      <c r="C27" s="261" t="s">
        <v>464</v>
      </c>
      <c r="D27" s="237">
        <v>9000000</v>
      </c>
      <c r="E27" s="259"/>
    </row>
    <row r="28" spans="1:5" s="260" customFormat="1" ht="18">
      <c r="A28" s="255"/>
      <c r="B28" s="336"/>
      <c r="C28" s="261" t="s">
        <v>458</v>
      </c>
      <c r="D28" s="237">
        <v>30000000</v>
      </c>
      <c r="E28" s="259"/>
    </row>
    <row r="29" spans="1:5" s="260" customFormat="1" ht="18">
      <c r="A29" s="255"/>
      <c r="B29" s="336"/>
      <c r="C29" s="261" t="s">
        <v>570</v>
      </c>
      <c r="D29" s="237">
        <v>16504534.800000001</v>
      </c>
      <c r="E29" s="259"/>
    </row>
    <row r="30" spans="1:5" s="260" customFormat="1" ht="18">
      <c r="A30" s="255"/>
      <c r="B30" s="336"/>
      <c r="C30" s="261" t="s">
        <v>459</v>
      </c>
      <c r="D30" s="237">
        <v>10400000</v>
      </c>
      <c r="E30" s="259"/>
    </row>
    <row r="31" spans="1:5" s="260" customFormat="1" ht="18">
      <c r="A31" s="255"/>
      <c r="B31" s="336"/>
      <c r="C31" s="261" t="s">
        <v>463</v>
      </c>
      <c r="D31" s="237">
        <v>8000000</v>
      </c>
      <c r="E31" s="259"/>
    </row>
    <row r="32" spans="1:5" s="260" customFormat="1" ht="18">
      <c r="A32" s="255"/>
      <c r="B32" s="336"/>
      <c r="C32" s="261" t="s">
        <v>570</v>
      </c>
      <c r="D32" s="237">
        <v>10885963.199999999</v>
      </c>
      <c r="E32" s="259"/>
    </row>
    <row r="33" spans="1:5" s="260" customFormat="1" ht="18">
      <c r="A33" s="255">
        <v>12</v>
      </c>
      <c r="B33" s="231" t="s">
        <v>317</v>
      </c>
      <c r="C33" s="261"/>
      <c r="D33" s="237"/>
      <c r="E33" s="259"/>
    </row>
    <row r="34" spans="1:5" s="260" customFormat="1" ht="18">
      <c r="A34" s="255"/>
      <c r="B34" s="337" t="s">
        <v>571</v>
      </c>
      <c r="C34" s="261"/>
      <c r="D34" s="228">
        <f>SUM(D35:D67)</f>
        <v>255506388.60999998</v>
      </c>
      <c r="E34" s="259"/>
    </row>
    <row r="35" spans="1:5" s="260" customFormat="1" ht="18">
      <c r="A35" s="255"/>
      <c r="B35" s="336"/>
      <c r="C35" s="261" t="s">
        <v>572</v>
      </c>
      <c r="D35" s="237">
        <v>14581707.85</v>
      </c>
      <c r="E35" s="259"/>
    </row>
    <row r="36" spans="1:5" s="260" customFormat="1" ht="18">
      <c r="A36" s="255"/>
      <c r="B36" s="336"/>
      <c r="C36" s="261" t="s">
        <v>573</v>
      </c>
      <c r="D36" s="237">
        <v>6580087.0599999996</v>
      </c>
      <c r="E36" s="259"/>
    </row>
    <row r="37" spans="1:5" s="260" customFormat="1" ht="18">
      <c r="A37" s="255"/>
      <c r="B37" s="336"/>
      <c r="C37" s="261" t="s">
        <v>574</v>
      </c>
      <c r="D37" s="237">
        <v>7489163.1500000004</v>
      </c>
      <c r="E37" s="259"/>
    </row>
    <row r="38" spans="1:5" s="260" customFormat="1" ht="27">
      <c r="A38" s="255"/>
      <c r="B38" s="336"/>
      <c r="C38" s="261" t="s">
        <v>575</v>
      </c>
      <c r="D38" s="237">
        <v>9172961</v>
      </c>
      <c r="E38" s="259"/>
    </row>
    <row r="39" spans="1:5" s="260" customFormat="1" ht="18">
      <c r="A39" s="255"/>
      <c r="B39" s="336"/>
      <c r="C39" s="261" t="s">
        <v>576</v>
      </c>
      <c r="D39" s="237">
        <v>3253966.3</v>
      </c>
      <c r="E39" s="259"/>
    </row>
    <row r="40" spans="1:5" s="260" customFormat="1" ht="18">
      <c r="A40" s="255"/>
      <c r="B40" s="336"/>
      <c r="C40" s="261" t="s">
        <v>577</v>
      </c>
      <c r="D40" s="237">
        <v>8460794</v>
      </c>
      <c r="E40" s="259"/>
    </row>
    <row r="41" spans="1:5" s="260" customFormat="1" ht="18">
      <c r="A41" s="255"/>
      <c r="B41" s="336"/>
      <c r="C41" s="261" t="s">
        <v>578</v>
      </c>
      <c r="D41" s="237">
        <v>8334684.2000000002</v>
      </c>
      <c r="E41" s="259"/>
    </row>
    <row r="42" spans="1:5" s="260" customFormat="1" ht="18">
      <c r="A42" s="255"/>
      <c r="B42" s="336"/>
      <c r="C42" s="261" t="s">
        <v>579</v>
      </c>
      <c r="D42" s="237">
        <v>9941968</v>
      </c>
      <c r="E42" s="259"/>
    </row>
    <row r="43" spans="1:5" s="260" customFormat="1" ht="18">
      <c r="A43" s="255"/>
      <c r="B43" s="336"/>
      <c r="C43" s="261" t="s">
        <v>580</v>
      </c>
      <c r="D43" s="237">
        <v>7002689</v>
      </c>
      <c r="E43" s="259"/>
    </row>
    <row r="44" spans="1:5" s="260" customFormat="1" ht="18">
      <c r="A44" s="255"/>
      <c r="B44" s="336"/>
      <c r="C44" s="261" t="s">
        <v>581</v>
      </c>
      <c r="D44" s="237">
        <v>5998792.4000000004</v>
      </c>
      <c r="E44" s="259"/>
    </row>
    <row r="45" spans="1:5" s="260" customFormat="1" ht="18">
      <c r="A45" s="255"/>
      <c r="B45" s="336"/>
      <c r="C45" s="261" t="s">
        <v>582</v>
      </c>
      <c r="D45" s="237">
        <v>6442256.9899999993</v>
      </c>
      <c r="E45" s="259"/>
    </row>
    <row r="46" spans="1:5" s="260" customFormat="1" ht="18">
      <c r="A46" s="255"/>
      <c r="B46" s="336"/>
      <c r="C46" s="261" t="s">
        <v>583</v>
      </c>
      <c r="D46" s="237">
        <v>7344772.5999999996</v>
      </c>
      <c r="E46" s="259"/>
    </row>
    <row r="47" spans="1:5" s="260" customFormat="1" ht="18">
      <c r="A47" s="255"/>
      <c r="B47" s="336"/>
      <c r="C47" s="261" t="s">
        <v>584</v>
      </c>
      <c r="D47" s="237">
        <v>9857401</v>
      </c>
      <c r="E47" s="259"/>
    </row>
    <row r="48" spans="1:5" s="260" customFormat="1" ht="18">
      <c r="A48" s="255"/>
      <c r="B48" s="336"/>
      <c r="C48" s="261" t="s">
        <v>585</v>
      </c>
      <c r="D48" s="237">
        <v>7467588</v>
      </c>
      <c r="E48" s="259"/>
    </row>
    <row r="49" spans="1:5" s="260" customFormat="1" ht="18">
      <c r="A49" s="255"/>
      <c r="B49" s="336"/>
      <c r="C49" s="261" t="s">
        <v>586</v>
      </c>
      <c r="D49" s="237">
        <v>9072628.1999999993</v>
      </c>
      <c r="E49" s="259"/>
    </row>
    <row r="50" spans="1:5" s="260" customFormat="1" ht="18">
      <c r="A50" s="255"/>
      <c r="B50" s="336"/>
      <c r="C50" s="261" t="s">
        <v>587</v>
      </c>
      <c r="D50" s="237">
        <v>8011108</v>
      </c>
      <c r="E50" s="259"/>
    </row>
    <row r="51" spans="1:5" s="260" customFormat="1" ht="18">
      <c r="A51" s="255"/>
      <c r="B51" s="336"/>
      <c r="C51" s="261" t="s">
        <v>588</v>
      </c>
      <c r="D51" s="237">
        <v>8834915</v>
      </c>
      <c r="E51" s="259"/>
    </row>
    <row r="52" spans="1:5" s="260" customFormat="1">
      <c r="A52" s="255"/>
      <c r="B52" s="336"/>
      <c r="C52" s="261" t="s">
        <v>768</v>
      </c>
      <c r="D52" s="237">
        <v>2953405</v>
      </c>
      <c r="E52" s="415"/>
    </row>
    <row r="53" spans="1:5" s="260" customFormat="1" ht="18">
      <c r="A53" s="255"/>
      <c r="B53" s="336"/>
      <c r="C53" s="261" t="s">
        <v>589</v>
      </c>
      <c r="D53" s="237">
        <v>7994329</v>
      </c>
      <c r="E53" s="259"/>
    </row>
    <row r="54" spans="1:5" s="260" customFormat="1" ht="18">
      <c r="A54" s="255"/>
      <c r="B54" s="336"/>
      <c r="C54" s="261" t="s">
        <v>590</v>
      </c>
      <c r="D54" s="237">
        <v>8150902.4800000004</v>
      </c>
      <c r="E54" s="259"/>
    </row>
    <row r="55" spans="1:5" s="260" customFormat="1" ht="18">
      <c r="A55" s="255"/>
      <c r="B55" s="336"/>
      <c r="C55" s="261" t="s">
        <v>591</v>
      </c>
      <c r="D55" s="237">
        <v>7647728</v>
      </c>
      <c r="E55" s="259"/>
    </row>
    <row r="56" spans="1:5" s="260" customFormat="1" ht="18">
      <c r="A56" s="255"/>
      <c r="B56" s="336"/>
      <c r="C56" s="261" t="s">
        <v>592</v>
      </c>
      <c r="D56" s="237">
        <v>6790598</v>
      </c>
      <c r="E56" s="259"/>
    </row>
    <row r="57" spans="1:5" s="260" customFormat="1" ht="18">
      <c r="A57" s="255"/>
      <c r="B57" s="336"/>
      <c r="C57" s="261" t="s">
        <v>593</v>
      </c>
      <c r="D57" s="237">
        <v>7762925</v>
      </c>
      <c r="E57" s="259"/>
    </row>
    <row r="58" spans="1:5" s="260" customFormat="1" ht="18">
      <c r="A58" s="255"/>
      <c r="B58" s="336"/>
      <c r="C58" s="261" t="s">
        <v>594</v>
      </c>
      <c r="D58" s="237">
        <v>8569914.4000000004</v>
      </c>
      <c r="E58" s="259"/>
    </row>
    <row r="59" spans="1:5" s="260" customFormat="1" ht="18">
      <c r="A59" s="255"/>
      <c r="B59" s="336"/>
      <c r="C59" s="261" t="s">
        <v>595</v>
      </c>
      <c r="D59" s="237">
        <v>11903510.300000001</v>
      </c>
      <c r="E59" s="259"/>
    </row>
    <row r="60" spans="1:5" s="260" customFormat="1" ht="18">
      <c r="A60" s="255"/>
      <c r="B60" s="336"/>
      <c r="C60" s="261" t="s">
        <v>596</v>
      </c>
      <c r="D60" s="237">
        <v>9418931.4000000004</v>
      </c>
      <c r="E60" s="259"/>
    </row>
    <row r="61" spans="1:5" s="260" customFormat="1" ht="18">
      <c r="A61" s="255"/>
      <c r="B61" s="336"/>
      <c r="C61" s="261" t="s">
        <v>597</v>
      </c>
      <c r="D61" s="237">
        <v>8383000.4800000004</v>
      </c>
      <c r="E61" s="259"/>
    </row>
    <row r="62" spans="1:5" s="260" customFormat="1" ht="18">
      <c r="A62" s="255"/>
      <c r="B62" s="336"/>
      <c r="C62" s="261" t="s">
        <v>769</v>
      </c>
      <c r="D62" s="237">
        <v>4231794.2</v>
      </c>
      <c r="E62" s="259"/>
    </row>
    <row r="63" spans="1:5" s="260" customFormat="1" ht="18">
      <c r="A63" s="255"/>
      <c r="B63" s="336"/>
      <c r="C63" s="261" t="s">
        <v>770</v>
      </c>
      <c r="D63" s="237">
        <v>9478430</v>
      </c>
      <c r="E63" s="259"/>
    </row>
    <row r="64" spans="1:5" s="260" customFormat="1" ht="18">
      <c r="A64" s="255"/>
      <c r="B64" s="336"/>
      <c r="C64" s="261" t="s">
        <v>598</v>
      </c>
      <c r="D64" s="237">
        <v>7255606</v>
      </c>
      <c r="E64" s="259"/>
    </row>
    <row r="65" spans="1:5" s="260" customFormat="1" ht="18">
      <c r="A65" s="255"/>
      <c r="B65" s="336"/>
      <c r="C65" s="261" t="s">
        <v>599</v>
      </c>
      <c r="D65" s="237">
        <v>8545440.5999999996</v>
      </c>
      <c r="E65" s="259"/>
    </row>
    <row r="66" spans="1:5" s="260" customFormat="1" ht="18">
      <c r="A66" s="255"/>
      <c r="B66" s="336"/>
      <c r="C66" s="261" t="s">
        <v>600</v>
      </c>
      <c r="D66" s="237">
        <v>3729945</v>
      </c>
      <c r="E66" s="259"/>
    </row>
    <row r="67" spans="1:5" s="260" customFormat="1" ht="18">
      <c r="A67" s="255"/>
      <c r="B67" s="336"/>
      <c r="C67" s="261" t="s">
        <v>601</v>
      </c>
      <c r="D67" s="237">
        <v>4842446</v>
      </c>
      <c r="E67" s="259"/>
    </row>
    <row r="68" spans="1:5" s="260" customFormat="1" ht="18">
      <c r="A68" s="255"/>
      <c r="B68" s="337" t="s">
        <v>175</v>
      </c>
      <c r="C68" s="261"/>
      <c r="D68" s="228">
        <f>SUM(D69:D91)</f>
        <v>22371366.41</v>
      </c>
      <c r="E68" s="259"/>
    </row>
    <row r="69" spans="1:5" s="260" customFormat="1" ht="18">
      <c r="A69" s="255"/>
      <c r="B69" s="336"/>
      <c r="C69" s="261" t="s">
        <v>602</v>
      </c>
      <c r="D69" s="237">
        <v>621818.86</v>
      </c>
      <c r="E69" s="259"/>
    </row>
    <row r="70" spans="1:5" s="260" customFormat="1" ht="18">
      <c r="A70" s="255"/>
      <c r="B70" s="336"/>
      <c r="C70" s="261" t="s">
        <v>603</v>
      </c>
      <c r="D70" s="237">
        <v>1086743.22</v>
      </c>
      <c r="E70" s="259"/>
    </row>
    <row r="71" spans="1:5" s="260" customFormat="1" ht="18">
      <c r="A71" s="255"/>
      <c r="B71" s="336"/>
      <c r="C71" s="261" t="s">
        <v>604</v>
      </c>
      <c r="D71" s="237">
        <v>90288</v>
      </c>
      <c r="E71" s="259"/>
    </row>
    <row r="72" spans="1:5" s="260" customFormat="1" ht="18">
      <c r="A72" s="255"/>
      <c r="B72" s="336"/>
      <c r="C72" s="261" t="s">
        <v>605</v>
      </c>
      <c r="D72" s="237">
        <v>266325.32999999996</v>
      </c>
      <c r="E72" s="259"/>
    </row>
    <row r="73" spans="1:5" s="260" customFormat="1" ht="18">
      <c r="A73" s="255"/>
      <c r="B73" s="336"/>
      <c r="C73" s="261" t="s">
        <v>606</v>
      </c>
      <c r="D73" s="237">
        <v>310530</v>
      </c>
      <c r="E73" s="259"/>
    </row>
    <row r="74" spans="1:5" s="260" customFormat="1" ht="18">
      <c r="A74" s="255"/>
      <c r="B74" s="336"/>
      <c r="C74" s="261" t="s">
        <v>607</v>
      </c>
      <c r="D74" s="237">
        <v>879896.76</v>
      </c>
      <c r="E74" s="259"/>
    </row>
    <row r="75" spans="1:5" s="260" customFormat="1" ht="18">
      <c r="A75" s="255"/>
      <c r="B75" s="336"/>
      <c r="C75" s="261" t="s">
        <v>608</v>
      </c>
      <c r="D75" s="237">
        <v>3282641.3</v>
      </c>
      <c r="E75" s="259"/>
    </row>
    <row r="76" spans="1:5" s="260" customFormat="1" ht="18">
      <c r="A76" s="255"/>
      <c r="B76" s="336"/>
      <c r="C76" s="261" t="s">
        <v>609</v>
      </c>
      <c r="D76" s="237">
        <v>269266.86</v>
      </c>
      <c r="E76" s="259"/>
    </row>
    <row r="77" spans="1:5" s="260" customFormat="1" ht="18">
      <c r="A77" s="255"/>
      <c r="B77" s="336"/>
      <c r="C77" s="261" t="s">
        <v>610</v>
      </c>
      <c r="D77" s="237">
        <v>1410224.13</v>
      </c>
      <c r="E77" s="259"/>
    </row>
    <row r="78" spans="1:5" s="260" customFormat="1" ht="18">
      <c r="A78" s="255"/>
      <c r="B78" s="336"/>
      <c r="C78" s="261" t="s">
        <v>611</v>
      </c>
      <c r="D78" s="237">
        <v>1047885.55</v>
      </c>
      <c r="E78" s="259"/>
    </row>
    <row r="79" spans="1:5" s="260" customFormat="1" ht="18">
      <c r="A79" s="255"/>
      <c r="B79" s="336"/>
      <c r="C79" s="261" t="s">
        <v>612</v>
      </c>
      <c r="D79" s="237">
        <v>292835.96999999997</v>
      </c>
      <c r="E79" s="259"/>
    </row>
    <row r="80" spans="1:5" s="260" customFormat="1" ht="18">
      <c r="A80" s="255"/>
      <c r="B80" s="336"/>
      <c r="C80" s="261" t="s">
        <v>613</v>
      </c>
      <c r="D80" s="237">
        <v>3298956.7800000003</v>
      </c>
      <c r="E80" s="259"/>
    </row>
    <row r="81" spans="1:5" s="260" customFormat="1" ht="18">
      <c r="A81" s="255"/>
      <c r="B81" s="336"/>
      <c r="C81" s="261" t="s">
        <v>614</v>
      </c>
      <c r="D81" s="237">
        <v>1128600</v>
      </c>
      <c r="E81" s="259"/>
    </row>
    <row r="82" spans="1:5" s="260" customFormat="1" ht="18">
      <c r="A82" s="255"/>
      <c r="B82" s="336"/>
      <c r="C82" s="261" t="s">
        <v>615</v>
      </c>
      <c r="D82" s="237">
        <v>2482920</v>
      </c>
      <c r="E82" s="259"/>
    </row>
    <row r="83" spans="1:5" s="260" customFormat="1" ht="18">
      <c r="A83" s="255"/>
      <c r="B83" s="336"/>
      <c r="C83" s="261" t="s">
        <v>616</v>
      </c>
      <c r="D83" s="237">
        <v>959820</v>
      </c>
      <c r="E83" s="259"/>
    </row>
    <row r="84" spans="1:5" s="260" customFormat="1" ht="18">
      <c r="A84" s="255"/>
      <c r="B84" s="336"/>
      <c r="C84" s="261" t="s">
        <v>617</v>
      </c>
      <c r="D84" s="237">
        <v>207323.56</v>
      </c>
      <c r="E84" s="259"/>
    </row>
    <row r="85" spans="1:5" s="260" customFormat="1" ht="18">
      <c r="A85" s="255"/>
      <c r="B85" s="336"/>
      <c r="C85" s="261" t="s">
        <v>618</v>
      </c>
      <c r="D85" s="237">
        <v>705750</v>
      </c>
      <c r="E85" s="259"/>
    </row>
    <row r="86" spans="1:5" s="260" customFormat="1" ht="18">
      <c r="A86" s="255"/>
      <c r="B86" s="336"/>
      <c r="C86" s="261" t="s">
        <v>619</v>
      </c>
      <c r="D86" s="237">
        <v>207020</v>
      </c>
      <c r="E86" s="259"/>
    </row>
    <row r="87" spans="1:5" s="260" customFormat="1" ht="18">
      <c r="A87" s="255"/>
      <c r="B87" s="336"/>
      <c r="C87" s="261" t="s">
        <v>620</v>
      </c>
      <c r="D87" s="237">
        <v>579040</v>
      </c>
      <c r="E87" s="259"/>
    </row>
    <row r="88" spans="1:5" s="260" customFormat="1" ht="18">
      <c r="A88" s="255"/>
      <c r="B88" s="336"/>
      <c r="C88" s="261" t="s">
        <v>621</v>
      </c>
      <c r="D88" s="237">
        <v>1528693.4</v>
      </c>
      <c r="E88" s="259"/>
    </row>
    <row r="89" spans="1:5" s="260" customFormat="1" ht="18">
      <c r="A89" s="255"/>
      <c r="B89" s="336"/>
      <c r="C89" s="261" t="s">
        <v>622</v>
      </c>
      <c r="D89" s="237">
        <v>385476.89</v>
      </c>
      <c r="E89" s="259"/>
    </row>
    <row r="90" spans="1:5" s="260" customFormat="1" ht="18">
      <c r="A90" s="255"/>
      <c r="B90" s="336"/>
      <c r="C90" s="261" t="s">
        <v>623</v>
      </c>
      <c r="D90" s="237">
        <v>1240113.98</v>
      </c>
      <c r="E90" s="259"/>
    </row>
    <row r="91" spans="1:5" s="260" customFormat="1" ht="18">
      <c r="A91" s="255"/>
      <c r="B91" s="336"/>
      <c r="C91" s="261" t="s">
        <v>624</v>
      </c>
      <c r="D91" s="237">
        <v>89195.82</v>
      </c>
      <c r="E91" s="259"/>
    </row>
    <row r="92" spans="1:5" ht="7.5" customHeight="1" thickBot="1">
      <c r="A92" s="262"/>
      <c r="B92" s="263"/>
      <c r="C92" s="264"/>
      <c r="D92" s="265"/>
      <c r="E92" s="247"/>
    </row>
    <row r="93" spans="1:5" ht="33" customHeight="1">
      <c r="A93" s="499" t="s">
        <v>416</v>
      </c>
      <c r="B93" s="499"/>
      <c r="C93" s="499"/>
      <c r="D93" s="499"/>
      <c r="E93" s="247"/>
    </row>
    <row r="94" spans="1:5" ht="18">
      <c r="A94" s="233"/>
      <c r="B94" s="233"/>
      <c r="C94" s="266"/>
      <c r="D94" s="229"/>
      <c r="E94" s="247"/>
    </row>
    <row r="95" spans="1:5" ht="18">
      <c r="A95" s="233"/>
      <c r="B95" s="233"/>
      <c r="C95" s="266"/>
      <c r="D95" s="229"/>
      <c r="E95" s="247"/>
    </row>
    <row r="96" spans="1:5" ht="18">
      <c r="A96" s="233"/>
      <c r="B96" s="233"/>
      <c r="C96" s="266"/>
      <c r="D96" s="229"/>
      <c r="E96" s="247"/>
    </row>
    <row r="97" spans="1:5" ht="18">
      <c r="A97" s="233"/>
      <c r="B97" s="233"/>
      <c r="C97" s="266"/>
      <c r="D97" s="229"/>
      <c r="E97" s="247"/>
    </row>
    <row r="98" spans="1:5" ht="18">
      <c r="A98" s="233"/>
      <c r="B98" s="233"/>
      <c r="C98" s="266"/>
      <c r="D98" s="229"/>
      <c r="E98" s="247"/>
    </row>
    <row r="99" spans="1:5" ht="18">
      <c r="A99" s="233"/>
      <c r="B99" s="233"/>
      <c r="C99" s="266"/>
      <c r="D99" s="229"/>
      <c r="E99" s="247"/>
    </row>
    <row r="100" spans="1:5" ht="18">
      <c r="A100" s="233"/>
      <c r="B100" s="233"/>
      <c r="C100" s="266"/>
      <c r="D100" s="229"/>
      <c r="E100" s="247"/>
    </row>
    <row r="101" spans="1:5" ht="18">
      <c r="A101" s="233"/>
      <c r="B101" s="233"/>
      <c r="C101" s="266"/>
      <c r="D101" s="229"/>
      <c r="E101" s="247"/>
    </row>
    <row r="102" spans="1:5" ht="18">
      <c r="A102" s="233"/>
      <c r="B102" s="233"/>
      <c r="C102" s="266"/>
      <c r="D102" s="229"/>
      <c r="E102" s="247"/>
    </row>
    <row r="103" spans="1:5" ht="18">
      <c r="A103" s="233"/>
      <c r="B103" s="233"/>
      <c r="C103" s="266"/>
      <c r="D103" s="229"/>
      <c r="E103" s="247"/>
    </row>
    <row r="104" spans="1:5" ht="18">
      <c r="A104" s="233"/>
      <c r="B104" s="233"/>
      <c r="C104" s="266"/>
      <c r="D104" s="229"/>
      <c r="E104" s="247"/>
    </row>
    <row r="105" spans="1:5" ht="18">
      <c r="A105" s="233"/>
      <c r="B105" s="233"/>
      <c r="C105" s="266"/>
      <c r="D105" s="229"/>
      <c r="E105" s="247"/>
    </row>
    <row r="106" spans="1:5" ht="18">
      <c r="A106" s="233"/>
      <c r="B106" s="233"/>
      <c r="C106" s="266"/>
      <c r="D106" s="229"/>
      <c r="E106" s="247"/>
    </row>
    <row r="107" spans="1:5" ht="18">
      <c r="A107" s="233"/>
      <c r="B107" s="233"/>
      <c r="C107" s="266"/>
      <c r="D107" s="229"/>
      <c r="E107" s="247"/>
    </row>
    <row r="108" spans="1:5" ht="18">
      <c r="A108" s="233"/>
      <c r="B108" s="233"/>
      <c r="C108" s="266"/>
      <c r="D108" s="229"/>
      <c r="E108" s="247"/>
    </row>
    <row r="109" spans="1:5" ht="18">
      <c r="A109" s="233"/>
      <c r="B109" s="233"/>
      <c r="C109" s="266"/>
      <c r="D109" s="229"/>
      <c r="E109" s="247"/>
    </row>
    <row r="110" spans="1:5" ht="18">
      <c r="A110" s="233"/>
      <c r="B110" s="233"/>
      <c r="C110" s="266"/>
      <c r="D110" s="229"/>
      <c r="E110" s="247"/>
    </row>
    <row r="111" spans="1:5" ht="18">
      <c r="A111" s="233"/>
      <c r="B111" s="233"/>
      <c r="C111" s="266"/>
      <c r="D111" s="229"/>
      <c r="E111" s="247"/>
    </row>
    <row r="112" spans="1:5" ht="18">
      <c r="A112" s="233"/>
      <c r="B112" s="233"/>
      <c r="C112" s="266"/>
      <c r="D112" s="229"/>
      <c r="E112" s="247"/>
    </row>
    <row r="113" spans="1:5" ht="18">
      <c r="A113" s="233"/>
      <c r="B113" s="233"/>
      <c r="C113" s="266"/>
      <c r="D113" s="229"/>
      <c r="E113" s="247"/>
    </row>
    <row r="114" spans="1:5" ht="18">
      <c r="A114" s="233"/>
      <c r="B114" s="233"/>
      <c r="C114" s="266"/>
      <c r="D114" s="229"/>
      <c r="E114" s="247"/>
    </row>
    <row r="115" spans="1:5" ht="18">
      <c r="A115" s="233"/>
      <c r="B115" s="233"/>
      <c r="C115" s="266"/>
      <c r="D115" s="229"/>
      <c r="E115" s="247"/>
    </row>
    <row r="116" spans="1:5" ht="18">
      <c r="A116" s="233"/>
      <c r="B116" s="233"/>
      <c r="C116" s="266"/>
      <c r="D116" s="229"/>
      <c r="E116" s="247"/>
    </row>
    <row r="117" spans="1:5" ht="18">
      <c r="A117" s="233"/>
      <c r="B117" s="233"/>
      <c r="C117" s="266"/>
      <c r="D117" s="229"/>
      <c r="E117" s="247"/>
    </row>
    <row r="118" spans="1:5" ht="18">
      <c r="A118" s="233"/>
      <c r="B118" s="233"/>
      <c r="C118" s="266"/>
      <c r="D118" s="229"/>
      <c r="E118" s="247"/>
    </row>
    <row r="119" spans="1:5" ht="18">
      <c r="A119" s="233"/>
      <c r="B119" s="233"/>
      <c r="C119" s="266"/>
      <c r="D119" s="229"/>
      <c r="E119" s="247"/>
    </row>
    <row r="120" spans="1:5" ht="18">
      <c r="A120" s="233"/>
      <c r="B120" s="233"/>
      <c r="C120" s="266"/>
      <c r="D120" s="229"/>
      <c r="E120" s="247"/>
    </row>
    <row r="121" spans="1:5" ht="18">
      <c r="A121" s="233"/>
      <c r="B121" s="233"/>
      <c r="C121" s="266"/>
      <c r="D121" s="229"/>
      <c r="E121" s="247"/>
    </row>
    <row r="122" spans="1:5" ht="18">
      <c r="A122" s="233"/>
      <c r="B122" s="233"/>
      <c r="C122" s="266"/>
      <c r="D122" s="229"/>
      <c r="E122" s="247"/>
    </row>
    <row r="123" spans="1:5" ht="18">
      <c r="A123" s="233"/>
      <c r="B123" s="233"/>
      <c r="C123" s="266"/>
      <c r="D123" s="229"/>
      <c r="E123" s="247"/>
    </row>
    <row r="124" spans="1:5" ht="18">
      <c r="A124" s="233"/>
      <c r="B124" s="233"/>
      <c r="C124" s="266"/>
      <c r="D124" s="229"/>
      <c r="E124" s="247"/>
    </row>
    <row r="125" spans="1:5" ht="18">
      <c r="A125" s="233"/>
      <c r="B125" s="233"/>
      <c r="C125" s="266"/>
      <c r="D125" s="229"/>
      <c r="E125" s="247"/>
    </row>
    <row r="126" spans="1:5" ht="18">
      <c r="A126" s="233"/>
      <c r="B126" s="233"/>
      <c r="C126" s="266"/>
      <c r="D126" s="229"/>
      <c r="E126" s="247"/>
    </row>
    <row r="127" spans="1:5" ht="18">
      <c r="A127" s="233"/>
      <c r="B127" s="233"/>
      <c r="C127" s="266"/>
      <c r="D127" s="229"/>
      <c r="E127" s="247"/>
    </row>
    <row r="128" spans="1:5" ht="18">
      <c r="A128" s="233"/>
      <c r="B128" s="233"/>
      <c r="C128" s="266"/>
      <c r="D128" s="229"/>
      <c r="E128" s="247"/>
    </row>
    <row r="129" spans="1:5" ht="18">
      <c r="A129" s="233"/>
      <c r="B129" s="233"/>
      <c r="C129" s="266"/>
      <c r="D129" s="229"/>
      <c r="E129" s="247"/>
    </row>
    <row r="130" spans="1:5" ht="18">
      <c r="A130" s="233"/>
      <c r="B130" s="233"/>
      <c r="C130" s="266"/>
      <c r="D130" s="229"/>
      <c r="E130" s="247"/>
    </row>
    <row r="131" spans="1:5" ht="18">
      <c r="A131" s="233"/>
      <c r="B131" s="233"/>
      <c r="C131" s="266"/>
      <c r="D131" s="229"/>
      <c r="E131" s="247"/>
    </row>
    <row r="132" spans="1:5" ht="18">
      <c r="A132" s="233"/>
      <c r="B132" s="233"/>
      <c r="C132" s="266"/>
      <c r="D132" s="229"/>
      <c r="E132" s="247"/>
    </row>
    <row r="133" spans="1:5" ht="18">
      <c r="A133" s="233"/>
      <c r="B133" s="233"/>
      <c r="C133" s="266"/>
      <c r="D133" s="229"/>
      <c r="E133" s="247"/>
    </row>
    <row r="134" spans="1:5" ht="18">
      <c r="A134" s="233"/>
      <c r="B134" s="233"/>
      <c r="C134" s="266"/>
      <c r="D134" s="229"/>
      <c r="E134" s="247"/>
    </row>
    <row r="135" spans="1:5" ht="18">
      <c r="A135" s="233"/>
      <c r="B135" s="233"/>
      <c r="C135" s="266"/>
      <c r="D135" s="229"/>
      <c r="E135" s="247"/>
    </row>
    <row r="136" spans="1:5" ht="18">
      <c r="A136" s="233"/>
      <c r="B136" s="233"/>
      <c r="C136" s="266"/>
      <c r="D136" s="229"/>
      <c r="E136" s="247"/>
    </row>
    <row r="137" spans="1:5" ht="18">
      <c r="A137" s="233"/>
      <c r="B137" s="233"/>
      <c r="C137" s="266"/>
      <c r="D137" s="229"/>
      <c r="E137" s="247"/>
    </row>
    <row r="138" spans="1:5" ht="18">
      <c r="A138" s="233"/>
      <c r="B138" s="233"/>
      <c r="C138" s="266"/>
      <c r="D138" s="229"/>
      <c r="E138" s="247"/>
    </row>
    <row r="139" spans="1:5" ht="18">
      <c r="A139" s="233"/>
      <c r="B139" s="233"/>
      <c r="C139" s="266"/>
      <c r="D139" s="229"/>
      <c r="E139" s="247"/>
    </row>
    <row r="140" spans="1:5" ht="18">
      <c r="A140" s="233"/>
      <c r="B140" s="233"/>
      <c r="C140" s="266"/>
      <c r="D140" s="229"/>
      <c r="E140" s="247"/>
    </row>
    <row r="141" spans="1:5" ht="18">
      <c r="A141" s="233"/>
      <c r="B141" s="233"/>
      <c r="C141" s="266"/>
      <c r="D141" s="229"/>
      <c r="E141" s="247"/>
    </row>
    <row r="142" spans="1:5" ht="18">
      <c r="A142" s="233"/>
      <c r="B142" s="233"/>
      <c r="C142" s="266"/>
      <c r="D142" s="229"/>
      <c r="E142" s="247"/>
    </row>
    <row r="143" spans="1:5" ht="18">
      <c r="A143" s="233"/>
      <c r="B143" s="233"/>
      <c r="C143" s="266"/>
      <c r="D143" s="229"/>
      <c r="E143" s="247"/>
    </row>
    <row r="144" spans="1:5" ht="18">
      <c r="A144" s="233"/>
      <c r="B144" s="233"/>
      <c r="C144" s="266"/>
      <c r="D144" s="229"/>
      <c r="E144" s="247"/>
    </row>
    <row r="145" spans="1:5" ht="18">
      <c r="A145" s="233"/>
      <c r="B145" s="233"/>
      <c r="C145" s="266"/>
      <c r="D145" s="229"/>
      <c r="E145" s="247"/>
    </row>
    <row r="146" spans="1:5" ht="18">
      <c r="A146" s="233"/>
      <c r="B146" s="233"/>
      <c r="C146" s="266"/>
      <c r="D146" s="229"/>
      <c r="E146" s="247"/>
    </row>
    <row r="147" spans="1:5" ht="18">
      <c r="A147" s="233"/>
      <c r="B147" s="233"/>
      <c r="C147" s="266"/>
      <c r="D147" s="229"/>
      <c r="E147" s="247"/>
    </row>
    <row r="148" spans="1:5" ht="18">
      <c r="A148" s="233"/>
      <c r="B148" s="233"/>
      <c r="C148" s="266"/>
      <c r="D148" s="229"/>
      <c r="E148" s="247"/>
    </row>
    <row r="149" spans="1:5" ht="18">
      <c r="A149" s="233"/>
      <c r="B149" s="233"/>
      <c r="C149" s="266"/>
      <c r="D149" s="229"/>
      <c r="E149" s="247"/>
    </row>
    <row r="150" spans="1:5" ht="18">
      <c r="A150" s="233"/>
      <c r="B150" s="233"/>
      <c r="C150" s="266"/>
      <c r="D150" s="229"/>
      <c r="E150" s="247"/>
    </row>
    <row r="151" spans="1:5" ht="18">
      <c r="A151" s="233"/>
      <c r="B151" s="233"/>
      <c r="C151" s="266"/>
      <c r="D151" s="229"/>
      <c r="E151" s="247"/>
    </row>
    <row r="152" spans="1:5" ht="18">
      <c r="A152" s="233"/>
      <c r="B152" s="233"/>
      <c r="C152" s="266"/>
      <c r="D152" s="229"/>
      <c r="E152" s="247"/>
    </row>
    <row r="153" spans="1:5" ht="18">
      <c r="A153" s="233"/>
      <c r="B153" s="233"/>
      <c r="C153" s="266"/>
      <c r="D153" s="229"/>
      <c r="E153" s="247"/>
    </row>
    <row r="154" spans="1:5" ht="18">
      <c r="A154" s="233"/>
      <c r="B154" s="233"/>
      <c r="C154" s="266"/>
      <c r="D154" s="229"/>
      <c r="E154" s="247"/>
    </row>
    <row r="155" spans="1:5" ht="18">
      <c r="A155" s="233"/>
      <c r="B155" s="233"/>
      <c r="C155" s="266"/>
      <c r="D155" s="229"/>
      <c r="E155" s="247"/>
    </row>
    <row r="156" spans="1:5" ht="18">
      <c r="A156" s="233"/>
      <c r="B156" s="233"/>
      <c r="C156" s="266"/>
      <c r="D156" s="229"/>
      <c r="E156" s="247"/>
    </row>
    <row r="157" spans="1:5" ht="18">
      <c r="A157" s="233"/>
      <c r="B157" s="233"/>
      <c r="C157" s="266"/>
      <c r="D157" s="229"/>
      <c r="E157" s="247"/>
    </row>
    <row r="158" spans="1:5" ht="18">
      <c r="A158" s="233"/>
      <c r="B158" s="233"/>
      <c r="C158" s="266"/>
      <c r="D158" s="229"/>
      <c r="E158" s="247"/>
    </row>
    <row r="159" spans="1:5" ht="18">
      <c r="A159" s="233"/>
      <c r="B159" s="233"/>
      <c r="C159" s="266"/>
      <c r="D159" s="229"/>
      <c r="E159" s="247"/>
    </row>
    <row r="160" spans="1:5" ht="18">
      <c r="A160" s="233"/>
      <c r="B160" s="233"/>
      <c r="C160" s="266"/>
      <c r="D160" s="229"/>
      <c r="E160" s="247"/>
    </row>
    <row r="161" spans="1:5" ht="18">
      <c r="A161" s="233"/>
      <c r="B161" s="233"/>
      <c r="C161" s="266"/>
      <c r="D161" s="229"/>
      <c r="E161" s="247"/>
    </row>
    <row r="162" spans="1:5" ht="18">
      <c r="A162" s="233"/>
      <c r="B162" s="233"/>
      <c r="C162" s="266"/>
      <c r="D162" s="229"/>
      <c r="E162" s="247"/>
    </row>
    <row r="163" spans="1:5" ht="18">
      <c r="A163" s="233"/>
      <c r="B163" s="233"/>
      <c r="C163" s="266"/>
      <c r="D163" s="229"/>
      <c r="E163" s="247"/>
    </row>
    <row r="164" spans="1:5" ht="18">
      <c r="A164" s="233"/>
      <c r="B164" s="233"/>
      <c r="C164" s="266"/>
      <c r="D164" s="229"/>
      <c r="E164" s="247"/>
    </row>
    <row r="165" spans="1:5" ht="18">
      <c r="A165" s="233"/>
      <c r="B165" s="233"/>
      <c r="C165" s="266"/>
      <c r="D165" s="229"/>
      <c r="E165" s="247"/>
    </row>
    <row r="166" spans="1:5" ht="18">
      <c r="A166" s="233"/>
      <c r="B166" s="233"/>
      <c r="C166" s="266"/>
      <c r="D166" s="229"/>
      <c r="E166" s="247"/>
    </row>
    <row r="167" spans="1:5" ht="18">
      <c r="A167" s="233"/>
      <c r="B167" s="233"/>
      <c r="C167" s="266"/>
      <c r="D167" s="229"/>
      <c r="E167" s="247"/>
    </row>
    <row r="168" spans="1:5" ht="18">
      <c r="A168" s="233"/>
      <c r="B168" s="233"/>
      <c r="C168" s="266"/>
      <c r="D168" s="229"/>
      <c r="E168" s="247"/>
    </row>
    <row r="169" spans="1:5" ht="18">
      <c r="A169" s="233"/>
      <c r="B169" s="233"/>
      <c r="C169" s="266"/>
      <c r="D169" s="229"/>
      <c r="E169" s="247"/>
    </row>
    <row r="170" spans="1:5" ht="18">
      <c r="A170" s="233"/>
      <c r="B170" s="233"/>
      <c r="C170" s="266"/>
      <c r="D170" s="229"/>
      <c r="E170" s="247"/>
    </row>
    <row r="171" spans="1:5" ht="18">
      <c r="A171" s="233"/>
      <c r="B171" s="233"/>
      <c r="C171" s="266"/>
      <c r="D171" s="229"/>
      <c r="E171" s="247"/>
    </row>
    <row r="172" spans="1:5" ht="18">
      <c r="A172" s="233"/>
      <c r="B172" s="233"/>
      <c r="C172" s="266"/>
      <c r="D172" s="229"/>
      <c r="E172" s="247"/>
    </row>
    <row r="173" spans="1:5" ht="18">
      <c r="A173" s="233"/>
      <c r="B173" s="233"/>
      <c r="C173" s="266"/>
      <c r="D173" s="229"/>
      <c r="E173" s="247"/>
    </row>
    <row r="174" spans="1:5" ht="18">
      <c r="A174" s="233"/>
      <c r="B174" s="233"/>
      <c r="C174" s="266"/>
      <c r="D174" s="229"/>
      <c r="E174" s="247"/>
    </row>
    <row r="175" spans="1:5" ht="18">
      <c r="A175" s="233"/>
      <c r="B175" s="233"/>
      <c r="C175" s="266"/>
      <c r="D175" s="229"/>
      <c r="E175" s="247"/>
    </row>
    <row r="176" spans="1:5" ht="18">
      <c r="A176" s="233"/>
      <c r="B176" s="233"/>
      <c r="C176" s="266"/>
      <c r="D176" s="229"/>
      <c r="E176" s="247"/>
    </row>
    <row r="177" spans="1:5" ht="18">
      <c r="A177" s="233"/>
      <c r="B177" s="233"/>
      <c r="C177" s="266"/>
      <c r="D177" s="229"/>
      <c r="E177" s="247"/>
    </row>
    <row r="178" spans="1:5" ht="18">
      <c r="A178" s="233"/>
      <c r="B178" s="233"/>
      <c r="C178" s="266"/>
      <c r="D178" s="229"/>
      <c r="E178" s="247"/>
    </row>
    <row r="179" spans="1:5" ht="18">
      <c r="A179" s="233"/>
      <c r="B179" s="233"/>
      <c r="C179" s="266"/>
      <c r="D179" s="229"/>
      <c r="E179" s="247"/>
    </row>
    <row r="180" spans="1:5" ht="18">
      <c r="A180" s="233"/>
      <c r="B180" s="233"/>
      <c r="C180" s="266"/>
      <c r="D180" s="229"/>
      <c r="E180" s="247"/>
    </row>
    <row r="181" spans="1:5" ht="18">
      <c r="A181" s="233"/>
      <c r="B181" s="233"/>
      <c r="C181" s="266"/>
      <c r="D181" s="229"/>
      <c r="E181" s="247"/>
    </row>
    <row r="182" spans="1:5" ht="18">
      <c r="A182" s="233"/>
      <c r="B182" s="233"/>
      <c r="C182" s="266"/>
      <c r="D182" s="229"/>
      <c r="E182" s="247"/>
    </row>
    <row r="183" spans="1:5" ht="18">
      <c r="A183" s="233"/>
      <c r="B183" s="233"/>
      <c r="C183" s="266"/>
      <c r="D183" s="229"/>
      <c r="E183" s="247"/>
    </row>
    <row r="184" spans="1:5" ht="18">
      <c r="A184" s="233"/>
      <c r="B184" s="233"/>
      <c r="C184" s="266"/>
      <c r="D184" s="229"/>
      <c r="E184" s="247"/>
    </row>
    <row r="185" spans="1:5" ht="18">
      <c r="A185" s="233"/>
      <c r="B185" s="233"/>
      <c r="C185" s="266"/>
      <c r="D185" s="229"/>
      <c r="E185" s="247"/>
    </row>
    <row r="186" spans="1:5" ht="18">
      <c r="A186" s="233"/>
      <c r="B186" s="233"/>
      <c r="C186" s="266"/>
      <c r="D186" s="229"/>
      <c r="E186" s="247"/>
    </row>
    <row r="187" spans="1:5" ht="18">
      <c r="A187" s="233"/>
      <c r="B187" s="233"/>
      <c r="C187" s="266"/>
      <c r="D187" s="229"/>
      <c r="E187" s="247"/>
    </row>
    <row r="188" spans="1:5" ht="18">
      <c r="A188" s="233"/>
      <c r="B188" s="233"/>
      <c r="C188" s="266"/>
      <c r="D188" s="229"/>
      <c r="E188" s="247"/>
    </row>
    <row r="189" spans="1:5" ht="18">
      <c r="A189" s="233"/>
      <c r="B189" s="233"/>
      <c r="C189" s="266"/>
      <c r="D189" s="229"/>
      <c r="E189" s="247"/>
    </row>
    <row r="190" spans="1:5" ht="18">
      <c r="A190" s="233"/>
      <c r="B190" s="233"/>
      <c r="C190" s="266"/>
      <c r="D190" s="229"/>
      <c r="E190" s="247"/>
    </row>
    <row r="191" spans="1:5" ht="18">
      <c r="A191" s="233"/>
      <c r="B191" s="233"/>
      <c r="C191" s="266"/>
      <c r="D191" s="229"/>
      <c r="E191" s="247"/>
    </row>
    <row r="192" spans="1:5" ht="18">
      <c r="A192" s="233"/>
      <c r="B192" s="233"/>
      <c r="C192" s="266"/>
      <c r="D192" s="229"/>
      <c r="E192" s="247"/>
    </row>
    <row r="193" spans="1:5" ht="18">
      <c r="A193" s="233"/>
      <c r="B193" s="233"/>
      <c r="C193" s="266"/>
      <c r="D193" s="229"/>
      <c r="E193" s="247"/>
    </row>
    <row r="194" spans="1:5" ht="18">
      <c r="A194" s="233"/>
      <c r="B194" s="233"/>
      <c r="C194" s="266"/>
      <c r="D194" s="229"/>
      <c r="E194" s="247"/>
    </row>
    <row r="195" spans="1:5" ht="18">
      <c r="A195" s="233"/>
      <c r="B195" s="233"/>
      <c r="C195" s="266"/>
      <c r="D195" s="229"/>
      <c r="E195" s="247"/>
    </row>
    <row r="196" spans="1:5" ht="18">
      <c r="A196" s="233"/>
      <c r="B196" s="233"/>
      <c r="C196" s="266"/>
      <c r="D196" s="229"/>
      <c r="E196" s="247"/>
    </row>
    <row r="197" spans="1:5" ht="18">
      <c r="A197" s="233"/>
      <c r="B197" s="233"/>
      <c r="C197" s="266"/>
      <c r="D197" s="229"/>
      <c r="E197" s="247"/>
    </row>
    <row r="198" spans="1:5" ht="18">
      <c r="A198" s="233"/>
      <c r="B198" s="233"/>
      <c r="C198" s="266"/>
      <c r="D198" s="229"/>
      <c r="E198" s="247"/>
    </row>
    <row r="199" spans="1:5" ht="18">
      <c r="A199" s="233"/>
      <c r="B199" s="233"/>
      <c r="C199" s="266"/>
      <c r="D199" s="229"/>
      <c r="E199" s="247"/>
    </row>
    <row r="200" spans="1:5" ht="18">
      <c r="A200" s="233"/>
      <c r="B200" s="233"/>
      <c r="C200" s="266"/>
      <c r="D200" s="229"/>
      <c r="E200" s="247"/>
    </row>
    <row r="201" spans="1:5" ht="18">
      <c r="A201" s="233"/>
      <c r="B201" s="233"/>
      <c r="C201" s="266"/>
      <c r="D201" s="229"/>
      <c r="E201" s="247"/>
    </row>
    <row r="202" spans="1:5" ht="18">
      <c r="A202" s="233"/>
      <c r="B202" s="233"/>
      <c r="C202" s="266"/>
      <c r="D202" s="229"/>
      <c r="E202" s="247"/>
    </row>
    <row r="203" spans="1:5" ht="18">
      <c r="A203" s="233"/>
      <c r="B203" s="233"/>
      <c r="C203" s="266"/>
      <c r="D203" s="229"/>
      <c r="E203" s="247"/>
    </row>
    <row r="204" spans="1:5" ht="18">
      <c r="A204" s="233"/>
      <c r="B204" s="233"/>
      <c r="C204" s="266"/>
      <c r="D204" s="229"/>
      <c r="E204" s="247"/>
    </row>
    <row r="205" spans="1:5" ht="18">
      <c r="A205" s="233"/>
      <c r="B205" s="233"/>
      <c r="C205" s="266"/>
      <c r="D205" s="229"/>
      <c r="E205" s="247"/>
    </row>
    <row r="206" spans="1:5" ht="18">
      <c r="A206" s="233"/>
      <c r="B206" s="233"/>
      <c r="C206" s="266"/>
      <c r="D206" s="229"/>
      <c r="E206" s="247"/>
    </row>
    <row r="207" spans="1:5" ht="18">
      <c r="A207" s="233"/>
      <c r="B207" s="233"/>
      <c r="C207" s="266"/>
      <c r="D207" s="229"/>
      <c r="E207" s="247"/>
    </row>
    <row r="208" spans="1:5" ht="18">
      <c r="A208" s="233"/>
      <c r="B208" s="233"/>
      <c r="C208" s="266"/>
      <c r="D208" s="229"/>
      <c r="E208" s="247"/>
    </row>
    <row r="209" spans="1:5" ht="18">
      <c r="A209" s="233"/>
      <c r="B209" s="233"/>
      <c r="C209" s="266"/>
      <c r="D209" s="229"/>
      <c r="E209" s="247"/>
    </row>
    <row r="210" spans="1:5" ht="18">
      <c r="A210" s="230"/>
      <c r="B210" s="230"/>
      <c r="C210" s="267"/>
      <c r="D210" s="244"/>
      <c r="E210" s="247"/>
    </row>
    <row r="211" spans="1:5" ht="18">
      <c r="A211" s="230"/>
      <c r="B211" s="230"/>
      <c r="C211" s="267"/>
      <c r="D211" s="244"/>
      <c r="E211" s="247"/>
    </row>
    <row r="212" spans="1:5" ht="18">
      <c r="A212" s="230"/>
      <c r="B212" s="230"/>
      <c r="C212" s="267"/>
      <c r="D212" s="244"/>
      <c r="E212" s="247"/>
    </row>
    <row r="213" spans="1:5" ht="18">
      <c r="A213" s="230"/>
      <c r="B213" s="230"/>
      <c r="C213" s="267"/>
      <c r="D213" s="244"/>
      <c r="E213" s="247"/>
    </row>
    <row r="214" spans="1:5" ht="18">
      <c r="A214" s="230"/>
      <c r="B214" s="230"/>
      <c r="C214" s="267"/>
      <c r="D214" s="244"/>
      <c r="E214" s="247"/>
    </row>
    <row r="215" spans="1:5" ht="18">
      <c r="A215" s="230"/>
      <c r="B215" s="230"/>
      <c r="C215" s="267"/>
      <c r="D215" s="244"/>
      <c r="E215" s="247"/>
    </row>
    <row r="216" spans="1:5" ht="18">
      <c r="A216" s="230"/>
      <c r="B216" s="230"/>
      <c r="C216" s="267"/>
      <c r="D216" s="244"/>
      <c r="E216" s="247"/>
    </row>
    <row r="217" spans="1:5" ht="18">
      <c r="A217" s="230"/>
      <c r="B217" s="230"/>
      <c r="C217" s="267"/>
      <c r="D217" s="244"/>
      <c r="E217" s="247"/>
    </row>
    <row r="218" spans="1:5" ht="18">
      <c r="A218" s="230"/>
      <c r="B218" s="230"/>
      <c r="C218" s="267"/>
      <c r="D218" s="244"/>
      <c r="E218" s="247"/>
    </row>
    <row r="219" spans="1:5" ht="18">
      <c r="A219" s="230"/>
      <c r="B219" s="230"/>
      <c r="C219" s="267"/>
      <c r="D219" s="244"/>
      <c r="E219" s="247"/>
    </row>
    <row r="220" spans="1:5" ht="18">
      <c r="A220" s="230"/>
      <c r="B220" s="230"/>
      <c r="C220" s="267"/>
      <c r="D220" s="244"/>
      <c r="E220" s="247"/>
    </row>
    <row r="221" spans="1:5" ht="18">
      <c r="A221" s="230"/>
      <c r="B221" s="230"/>
      <c r="C221" s="267"/>
      <c r="D221" s="244"/>
      <c r="E221" s="247"/>
    </row>
    <row r="222" spans="1:5" ht="18">
      <c r="A222" s="230"/>
      <c r="B222" s="230"/>
      <c r="C222" s="267"/>
      <c r="D222" s="244"/>
      <c r="E222" s="247"/>
    </row>
    <row r="223" spans="1:5" ht="18">
      <c r="A223" s="230"/>
      <c r="B223" s="230"/>
      <c r="C223" s="267"/>
      <c r="D223" s="244"/>
      <c r="E223" s="247"/>
    </row>
    <row r="224" spans="1:5" ht="18">
      <c r="A224" s="230"/>
      <c r="B224" s="230"/>
      <c r="C224" s="267"/>
      <c r="D224" s="244"/>
      <c r="E224" s="247"/>
    </row>
    <row r="225" spans="1:5" ht="18">
      <c r="A225" s="230"/>
      <c r="B225" s="230"/>
      <c r="C225" s="267"/>
      <c r="D225" s="244"/>
      <c r="E225" s="247"/>
    </row>
    <row r="226" spans="1:5" ht="18">
      <c r="A226" s="230"/>
      <c r="B226" s="230"/>
      <c r="C226" s="267"/>
      <c r="D226" s="244"/>
      <c r="E226" s="247"/>
    </row>
    <row r="227" spans="1:5" ht="18">
      <c r="A227" s="230"/>
      <c r="B227" s="230"/>
      <c r="C227" s="267"/>
      <c r="D227" s="244"/>
      <c r="E227" s="247"/>
    </row>
    <row r="228" spans="1:5" ht="18">
      <c r="A228" s="230"/>
      <c r="B228" s="230"/>
      <c r="C228" s="267"/>
      <c r="D228" s="244"/>
      <c r="E228" s="247"/>
    </row>
    <row r="229" spans="1:5" ht="18">
      <c r="A229" s="230"/>
      <c r="B229" s="230"/>
      <c r="C229" s="267"/>
      <c r="D229" s="244"/>
      <c r="E229" s="247"/>
    </row>
    <row r="230" spans="1:5" ht="18">
      <c r="A230" s="230"/>
      <c r="B230" s="230"/>
      <c r="C230" s="267"/>
      <c r="D230" s="244"/>
      <c r="E230" s="247"/>
    </row>
    <row r="231" spans="1:5" ht="18">
      <c r="A231" s="230"/>
      <c r="B231" s="230"/>
      <c r="C231" s="267"/>
      <c r="D231" s="244"/>
      <c r="E231" s="247"/>
    </row>
    <row r="232" spans="1:5" ht="18">
      <c r="A232" s="230"/>
      <c r="B232" s="230"/>
      <c r="C232" s="267"/>
      <c r="D232" s="244"/>
      <c r="E232" s="247"/>
    </row>
    <row r="233" spans="1:5" ht="18">
      <c r="A233" s="230"/>
      <c r="B233" s="230"/>
      <c r="C233" s="267"/>
      <c r="D233" s="244"/>
      <c r="E233" s="247"/>
    </row>
    <row r="234" spans="1:5" ht="18">
      <c r="A234" s="230"/>
      <c r="B234" s="230"/>
      <c r="C234" s="267"/>
      <c r="D234" s="244"/>
      <c r="E234" s="247"/>
    </row>
    <row r="235" spans="1:5" ht="18">
      <c r="A235" s="230"/>
      <c r="B235" s="230"/>
      <c r="C235" s="267"/>
      <c r="D235" s="244"/>
      <c r="E235" s="247"/>
    </row>
    <row r="236" spans="1:5" ht="18">
      <c r="A236" s="230"/>
      <c r="B236" s="230"/>
      <c r="C236" s="267"/>
      <c r="D236" s="244"/>
      <c r="E236" s="247"/>
    </row>
    <row r="237" spans="1:5" ht="18">
      <c r="A237" s="230"/>
      <c r="B237" s="230"/>
      <c r="C237" s="267"/>
      <c r="D237" s="244"/>
      <c r="E237" s="247"/>
    </row>
    <row r="238" spans="1:5" ht="18">
      <c r="A238" s="230"/>
      <c r="B238" s="230"/>
      <c r="C238" s="267"/>
      <c r="D238" s="244"/>
      <c r="E238" s="247"/>
    </row>
    <row r="239" spans="1:5" ht="18">
      <c r="A239" s="230"/>
      <c r="B239" s="230"/>
      <c r="C239" s="267"/>
      <c r="D239" s="244"/>
      <c r="E239" s="247"/>
    </row>
    <row r="240" spans="1:5" ht="18">
      <c r="A240" s="230"/>
      <c r="B240" s="230"/>
      <c r="C240" s="267"/>
      <c r="D240" s="244"/>
      <c r="E240" s="247"/>
    </row>
    <row r="241" spans="1:5" ht="18">
      <c r="A241" s="230"/>
      <c r="B241" s="230"/>
      <c r="C241" s="267"/>
      <c r="D241" s="244"/>
      <c r="E241" s="247"/>
    </row>
    <row r="242" spans="1:5" ht="18">
      <c r="A242" s="230"/>
      <c r="B242" s="230"/>
      <c r="C242" s="267"/>
      <c r="D242" s="244"/>
      <c r="E242" s="247"/>
    </row>
    <row r="243" spans="1:5" ht="18">
      <c r="A243" s="230"/>
      <c r="B243" s="230"/>
      <c r="C243" s="267"/>
      <c r="D243" s="244"/>
      <c r="E243" s="247"/>
    </row>
    <row r="244" spans="1:5" ht="18">
      <c r="A244" s="230"/>
      <c r="B244" s="230"/>
      <c r="C244" s="267"/>
      <c r="D244" s="244"/>
      <c r="E244" s="247"/>
    </row>
    <row r="245" spans="1:5" ht="18">
      <c r="A245" s="230"/>
      <c r="B245" s="230"/>
      <c r="C245" s="267"/>
      <c r="D245" s="244"/>
      <c r="E245" s="247"/>
    </row>
    <row r="246" spans="1:5" ht="18">
      <c r="A246" s="230"/>
      <c r="B246" s="230"/>
      <c r="C246" s="267"/>
      <c r="D246" s="244"/>
      <c r="E246" s="247"/>
    </row>
    <row r="247" spans="1:5" ht="18">
      <c r="A247" s="230"/>
      <c r="B247" s="230"/>
      <c r="C247" s="267"/>
      <c r="D247" s="244"/>
      <c r="E247" s="247"/>
    </row>
    <row r="248" spans="1:5" ht="18">
      <c r="A248" s="230"/>
      <c r="B248" s="230"/>
      <c r="C248" s="267"/>
      <c r="D248" s="244"/>
      <c r="E248" s="247"/>
    </row>
    <row r="249" spans="1:5" ht="18">
      <c r="A249" s="230"/>
      <c r="B249" s="230"/>
      <c r="C249" s="267"/>
      <c r="D249" s="244"/>
      <c r="E249" s="247"/>
    </row>
    <row r="250" spans="1:5" ht="18">
      <c r="A250" s="230"/>
      <c r="B250" s="230"/>
      <c r="C250" s="267"/>
      <c r="D250" s="244"/>
      <c r="E250" s="247"/>
    </row>
    <row r="251" spans="1:5" ht="18">
      <c r="A251" s="230"/>
      <c r="B251" s="230"/>
      <c r="C251" s="267"/>
      <c r="D251" s="244"/>
      <c r="E251" s="247"/>
    </row>
    <row r="252" spans="1:5" ht="18">
      <c r="A252" s="230"/>
      <c r="B252" s="230"/>
      <c r="C252" s="267"/>
      <c r="D252" s="244"/>
      <c r="E252" s="247"/>
    </row>
    <row r="253" spans="1:5" ht="18">
      <c r="A253" s="230"/>
      <c r="B253" s="230"/>
      <c r="C253" s="267"/>
      <c r="D253" s="244"/>
      <c r="E253" s="247"/>
    </row>
    <row r="254" spans="1:5" ht="18">
      <c r="A254" s="230"/>
      <c r="B254" s="230"/>
      <c r="C254" s="267"/>
      <c r="D254" s="244"/>
      <c r="E254" s="247"/>
    </row>
    <row r="255" spans="1:5" ht="18">
      <c r="A255" s="230"/>
      <c r="B255" s="230"/>
      <c r="C255" s="267"/>
      <c r="D255" s="244"/>
      <c r="E255" s="247"/>
    </row>
    <row r="256" spans="1:5" ht="18">
      <c r="A256" s="230"/>
      <c r="B256" s="230"/>
      <c r="C256" s="267"/>
      <c r="D256" s="244"/>
      <c r="E256" s="247"/>
    </row>
    <row r="257" spans="1:5" ht="18">
      <c r="A257" s="230"/>
      <c r="B257" s="230"/>
      <c r="C257" s="267"/>
      <c r="D257" s="244"/>
      <c r="E257" s="247"/>
    </row>
    <row r="258" spans="1:5" ht="18">
      <c r="A258" s="230"/>
      <c r="B258" s="230"/>
      <c r="C258" s="267"/>
      <c r="D258" s="244"/>
      <c r="E258" s="247"/>
    </row>
    <row r="259" spans="1:5" ht="18">
      <c r="A259" s="230"/>
      <c r="B259" s="230"/>
      <c r="C259" s="267"/>
      <c r="D259" s="244"/>
      <c r="E259" s="247"/>
    </row>
    <row r="260" spans="1:5" ht="18">
      <c r="A260" s="230"/>
      <c r="B260" s="230"/>
      <c r="C260" s="267"/>
      <c r="D260" s="244"/>
      <c r="E260" s="247"/>
    </row>
    <row r="261" spans="1:5" ht="18">
      <c r="A261" s="230"/>
      <c r="B261" s="230"/>
      <c r="C261" s="267"/>
      <c r="D261" s="244"/>
      <c r="E261" s="247"/>
    </row>
    <row r="262" spans="1:5" ht="18">
      <c r="A262" s="230"/>
      <c r="B262" s="230"/>
      <c r="C262" s="267"/>
      <c r="D262" s="244"/>
      <c r="E262" s="247"/>
    </row>
    <row r="263" spans="1:5" ht="18">
      <c r="A263" s="230"/>
      <c r="B263" s="230"/>
      <c r="C263" s="267"/>
      <c r="D263" s="244"/>
      <c r="E263" s="247"/>
    </row>
    <row r="264" spans="1:5" ht="18">
      <c r="A264" s="230"/>
      <c r="B264" s="230"/>
      <c r="C264" s="267"/>
      <c r="D264" s="244"/>
      <c r="E264" s="247"/>
    </row>
    <row r="265" spans="1:5" ht="18">
      <c r="A265" s="230"/>
      <c r="B265" s="230"/>
      <c r="C265" s="267"/>
      <c r="D265" s="244"/>
      <c r="E265" s="247"/>
    </row>
    <row r="266" spans="1:5" ht="18">
      <c r="A266" s="230"/>
      <c r="B266" s="230"/>
      <c r="C266" s="267"/>
      <c r="D266" s="244"/>
      <c r="E266" s="247"/>
    </row>
    <row r="267" spans="1:5" ht="18">
      <c r="A267" s="230"/>
      <c r="B267" s="230"/>
      <c r="C267" s="267"/>
      <c r="D267" s="244"/>
      <c r="E267" s="247"/>
    </row>
    <row r="268" spans="1:5" ht="18">
      <c r="A268" s="230"/>
      <c r="B268" s="230"/>
      <c r="C268" s="267"/>
      <c r="D268" s="244"/>
      <c r="E268" s="247"/>
    </row>
    <row r="269" spans="1:5" ht="18">
      <c r="A269" s="230"/>
      <c r="B269" s="230"/>
      <c r="C269" s="267"/>
      <c r="D269" s="244"/>
      <c r="E269" s="247"/>
    </row>
    <row r="270" spans="1:5" ht="18">
      <c r="A270" s="230"/>
      <c r="B270" s="230"/>
      <c r="C270" s="267"/>
      <c r="D270" s="244"/>
      <c r="E270" s="247"/>
    </row>
    <row r="271" spans="1:5" ht="18">
      <c r="A271" s="230"/>
      <c r="B271" s="230"/>
      <c r="C271" s="267"/>
      <c r="D271" s="244"/>
      <c r="E271" s="247"/>
    </row>
    <row r="272" spans="1:5" ht="18">
      <c r="A272" s="247"/>
      <c r="B272" s="247"/>
      <c r="C272" s="268"/>
      <c r="D272" s="269"/>
      <c r="E272" s="247"/>
    </row>
  </sheetData>
  <mergeCells count="9">
    <mergeCell ref="B17:C17"/>
    <mergeCell ref="A93:D93"/>
    <mergeCell ref="A2:C2"/>
    <mergeCell ref="A1:B1"/>
    <mergeCell ref="C1:D1"/>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31" customWidth="1"/>
    <col min="2" max="3" width="15.7109375" style="31" customWidth="1"/>
    <col min="4" max="4" width="0.85546875" style="31" customWidth="1"/>
    <col min="5" max="6" width="15.7109375" style="31" customWidth="1"/>
    <col min="7" max="7" width="11.42578125" style="31"/>
    <col min="8" max="9" width="17.7109375" style="31" bestFit="1" customWidth="1"/>
    <col min="10" max="10" width="13.7109375" style="31" bestFit="1" customWidth="1"/>
    <col min="11" max="11" width="13.5703125" style="31" bestFit="1" customWidth="1"/>
    <col min="12" max="12" width="15.7109375" style="31" bestFit="1" customWidth="1"/>
    <col min="13" max="16384" width="11.42578125" style="31"/>
  </cols>
  <sheetData>
    <row r="1" spans="1:13" ht="57" customHeight="1">
      <c r="A1" s="436" t="s">
        <v>388</v>
      </c>
      <c r="B1" s="436"/>
      <c r="C1" s="436"/>
      <c r="D1" s="192"/>
      <c r="E1" s="507" t="s">
        <v>662</v>
      </c>
      <c r="F1" s="507"/>
      <c r="H1" s="193"/>
      <c r="J1" s="194"/>
      <c r="K1" s="194"/>
      <c r="L1" s="194"/>
      <c r="M1" s="194"/>
    </row>
    <row r="2" spans="1:13" ht="63" customHeight="1" thickBot="1">
      <c r="A2" s="508" t="s">
        <v>667</v>
      </c>
      <c r="B2" s="509"/>
      <c r="C2" s="509"/>
      <c r="D2" s="509"/>
      <c r="E2" s="509"/>
      <c r="F2" s="509"/>
    </row>
    <row r="3" spans="1:13" ht="6" customHeight="1">
      <c r="A3" s="195"/>
      <c r="B3" s="196"/>
      <c r="C3" s="196"/>
      <c r="D3" s="196"/>
      <c r="E3" s="196"/>
      <c r="F3" s="196"/>
    </row>
    <row r="4" spans="1:13" ht="12.95" customHeight="1">
      <c r="A4" s="510" t="s">
        <v>389</v>
      </c>
      <c r="B4" s="511" t="s">
        <v>390</v>
      </c>
      <c r="C4" s="511"/>
      <c r="D4" s="197"/>
      <c r="E4" s="511" t="s">
        <v>391</v>
      </c>
      <c r="F4" s="511"/>
    </row>
    <row r="5" spans="1:13" ht="18.75" customHeight="1">
      <c r="A5" s="461"/>
      <c r="B5" s="512" t="s">
        <v>668</v>
      </c>
      <c r="C5" s="512"/>
      <c r="D5" s="198"/>
      <c r="E5" s="512" t="s">
        <v>664</v>
      </c>
      <c r="F5" s="512"/>
    </row>
    <row r="6" spans="1:13" ht="23.25" customHeight="1">
      <c r="A6" s="461"/>
      <c r="B6" s="199" t="s">
        <v>11</v>
      </c>
      <c r="C6" s="199" t="s">
        <v>392</v>
      </c>
      <c r="D6" s="198"/>
      <c r="E6" s="199" t="s">
        <v>11</v>
      </c>
      <c r="F6" s="199" t="s">
        <v>392</v>
      </c>
    </row>
    <row r="7" spans="1:13" ht="3" customHeight="1" thickBot="1">
      <c r="A7" s="200"/>
      <c r="B7" s="201"/>
      <c r="C7" s="201"/>
      <c r="D7" s="202"/>
      <c r="E7" s="201"/>
      <c r="F7" s="201"/>
    </row>
    <row r="8" spans="1:13" ht="3" customHeight="1" thickBot="1">
      <c r="A8" s="203"/>
      <c r="B8" s="204"/>
      <c r="C8" s="204"/>
      <c r="D8" s="205"/>
      <c r="E8" s="204"/>
      <c r="F8" s="204"/>
    </row>
    <row r="9" spans="1:13" ht="17.25" customHeight="1">
      <c r="A9" s="206" t="s">
        <v>24</v>
      </c>
      <c r="B9" s="207">
        <v>503841.20049999992</v>
      </c>
      <c r="C9" s="207">
        <v>486420.00011899997</v>
      </c>
      <c r="D9" s="207"/>
      <c r="E9" s="207">
        <v>2.0200461428375105</v>
      </c>
      <c r="F9" s="207">
        <v>1.9501994756766767</v>
      </c>
    </row>
    <row r="10" spans="1:13" ht="16.5" customHeight="1">
      <c r="A10" s="208" t="s">
        <v>393</v>
      </c>
      <c r="B10" s="209">
        <v>169802.9517589999</v>
      </c>
      <c r="C10" s="209">
        <v>253032.35501</v>
      </c>
      <c r="D10" s="209"/>
      <c r="E10" s="209">
        <v>0.68078949756946616</v>
      </c>
      <c r="F10" s="209">
        <v>1.014480420108165</v>
      </c>
    </row>
    <row r="11" spans="1:13" ht="16.5" customHeight="1">
      <c r="A11" s="208" t="s">
        <v>384</v>
      </c>
      <c r="B11" s="209">
        <v>334038.24874100002</v>
      </c>
      <c r="C11" s="209">
        <v>233387.645109</v>
      </c>
      <c r="D11" s="209"/>
      <c r="E11" s="209">
        <v>1.3392566452680441</v>
      </c>
      <c r="F11" s="209">
        <v>0.93571905556851187</v>
      </c>
    </row>
    <row r="12" spans="1:13" ht="4.5" customHeight="1" thickBot="1">
      <c r="A12" s="210"/>
      <c r="B12" s="211"/>
      <c r="C12" s="211"/>
      <c r="D12" s="211"/>
      <c r="E12" s="211"/>
      <c r="F12" s="211"/>
    </row>
    <row r="13" spans="1:13" ht="42" customHeight="1">
      <c r="A13" s="506" t="s">
        <v>429</v>
      </c>
      <c r="B13" s="506"/>
      <c r="C13" s="506"/>
      <c r="D13" s="506"/>
      <c r="E13" s="506"/>
      <c r="F13" s="506"/>
    </row>
    <row r="14" spans="1:13">
      <c r="A14" s="212"/>
      <c r="B14" s="212"/>
      <c r="C14" s="212"/>
      <c r="D14" s="212"/>
      <c r="E14" s="212"/>
      <c r="F14" s="212"/>
    </row>
    <row r="15" spans="1:13">
      <c r="A15" s="213"/>
      <c r="B15" s="284"/>
      <c r="C15" s="284"/>
      <c r="D15" s="284"/>
      <c r="E15" s="284"/>
      <c r="F15" s="214"/>
    </row>
    <row r="16" spans="1:13">
      <c r="A16" s="213"/>
      <c r="B16" s="284"/>
      <c r="C16" s="284"/>
      <c r="D16" s="284"/>
      <c r="E16" s="284"/>
      <c r="F16" s="214"/>
    </row>
    <row r="17" spans="1:6">
      <c r="A17" s="213"/>
      <c r="B17" s="214"/>
      <c r="C17" s="284"/>
      <c r="D17" s="215"/>
      <c r="E17" s="214"/>
      <c r="F17" s="214"/>
    </row>
    <row r="18" spans="1:6">
      <c r="A18" s="213"/>
      <c r="B18" s="214"/>
      <c r="C18" s="214"/>
      <c r="D18" s="215"/>
      <c r="E18" s="214"/>
      <c r="F18" s="214"/>
    </row>
    <row r="19" spans="1:6">
      <c r="A19" s="216"/>
      <c r="B19" s="214"/>
      <c r="C19" s="214"/>
      <c r="D19" s="215"/>
      <c r="E19" s="214"/>
      <c r="F19" s="214"/>
    </row>
    <row r="20" spans="1:6">
      <c r="A20" s="216"/>
      <c r="B20" s="214"/>
      <c r="C20" s="214"/>
      <c r="D20" s="215"/>
      <c r="E20" s="214"/>
      <c r="F20" s="214"/>
    </row>
    <row r="21" spans="1:6">
      <c r="A21" s="213"/>
      <c r="B21" s="214"/>
      <c r="C21" s="214"/>
      <c r="D21" s="215"/>
      <c r="E21" s="214"/>
      <c r="F21" s="214"/>
    </row>
    <row r="22" spans="1:6">
      <c r="A22" s="213"/>
      <c r="B22" s="214"/>
      <c r="C22" s="214"/>
      <c r="D22" s="215"/>
      <c r="E22" s="214"/>
      <c r="F22" s="214"/>
    </row>
    <row r="23" spans="1:6">
      <c r="A23" s="213"/>
      <c r="B23" s="214"/>
      <c r="C23" s="214"/>
      <c r="D23" s="215"/>
      <c r="E23" s="214"/>
      <c r="F23" s="214"/>
    </row>
    <row r="24" spans="1:6">
      <c r="D24" s="215"/>
    </row>
    <row r="25" spans="1:6">
      <c r="D25" s="215"/>
    </row>
    <row r="26" spans="1:6">
      <c r="D26" s="215"/>
    </row>
    <row r="27" spans="1:6">
      <c r="D27" s="215"/>
    </row>
    <row r="28" spans="1:6">
      <c r="D28" s="215"/>
    </row>
    <row r="29" spans="1:6">
      <c r="D29" s="215"/>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43" customWidth="1"/>
    <col min="2" max="2" width="3.42578125" style="143" customWidth="1"/>
    <col min="3" max="3" width="60.42578125" style="143" customWidth="1"/>
    <col min="4" max="4" width="27.5703125" style="143" bestFit="1" customWidth="1"/>
    <col min="5" max="5" width="21.28515625" style="143" bestFit="1" customWidth="1"/>
    <col min="6" max="6" width="20.5703125" style="143" bestFit="1" customWidth="1"/>
    <col min="7" max="16384" width="11.42578125" style="143"/>
  </cols>
  <sheetData>
    <row r="1" spans="1:7" s="25" customFormat="1" ht="42.75" customHeight="1">
      <c r="A1" s="447" t="s">
        <v>328</v>
      </c>
      <c r="B1" s="447"/>
      <c r="C1" s="447"/>
      <c r="D1" s="447"/>
      <c r="E1" s="448" t="s">
        <v>662</v>
      </c>
      <c r="F1" s="448"/>
      <c r="G1" s="51"/>
    </row>
    <row r="2" spans="1:7" s="105" customFormat="1" ht="9" customHeight="1">
      <c r="A2" s="450"/>
      <c r="B2" s="450"/>
      <c r="C2" s="450"/>
      <c r="D2" s="450"/>
      <c r="E2" s="450"/>
      <c r="F2" s="450"/>
      <c r="G2" s="51"/>
    </row>
    <row r="3" spans="1:7" s="31" customFormat="1" ht="57" customHeight="1" thickBot="1">
      <c r="A3" s="451" t="s">
        <v>666</v>
      </c>
      <c r="B3" s="451"/>
      <c r="C3" s="451"/>
      <c r="D3" s="451"/>
      <c r="E3" s="451"/>
      <c r="F3" s="451"/>
    </row>
    <row r="4" spans="1:7" s="106" customFormat="1" ht="6" customHeight="1">
      <c r="A4" s="107"/>
      <c r="B4" s="107"/>
      <c r="C4" s="107"/>
      <c r="D4" s="107"/>
      <c r="E4" s="107"/>
      <c r="F4" s="107"/>
    </row>
    <row r="5" spans="1:7" s="108" customFormat="1">
      <c r="A5" s="461"/>
      <c r="B5" s="461"/>
      <c r="C5" s="328"/>
      <c r="D5" s="515">
        <v>2019</v>
      </c>
      <c r="E5" s="515"/>
      <c r="F5" s="515"/>
    </row>
    <row r="6" spans="1:7" s="108" customFormat="1" ht="26.25" customHeight="1">
      <c r="A6" s="461"/>
      <c r="B6" s="461"/>
      <c r="C6" s="328"/>
      <c r="D6" s="329" t="s">
        <v>332</v>
      </c>
      <c r="E6" s="329" t="s">
        <v>333</v>
      </c>
      <c r="F6" s="328" t="s">
        <v>394</v>
      </c>
    </row>
    <row r="7" spans="1:7" s="108" customFormat="1" ht="3" customHeight="1" thickBot="1">
      <c r="A7" s="109"/>
      <c r="B7" s="110"/>
      <c r="C7" s="111"/>
      <c r="D7" s="111"/>
      <c r="E7" s="111"/>
      <c r="F7" s="111"/>
    </row>
    <row r="8" spans="1:7" s="108" customFormat="1" ht="3" customHeight="1" thickBot="1">
      <c r="A8" s="112"/>
      <c r="B8" s="113"/>
      <c r="C8" s="114"/>
      <c r="D8" s="114"/>
      <c r="E8" s="114"/>
      <c r="F8" s="114"/>
    </row>
    <row r="9" spans="1:7" ht="7.5" customHeight="1"/>
    <row r="10" spans="1:7" ht="18.75" customHeight="1">
      <c r="A10" s="144" t="s">
        <v>24</v>
      </c>
      <c r="B10" s="144"/>
      <c r="C10" s="144"/>
      <c r="D10" s="145">
        <f>SUM(D12:D21)</f>
        <v>3931725189168.084</v>
      </c>
      <c r="E10" s="146" t="s">
        <v>334</v>
      </c>
      <c r="F10" s="146" t="s">
        <v>334</v>
      </c>
    </row>
    <row r="11" spans="1:7" ht="18.75" customHeight="1">
      <c r="A11" s="144" t="s">
        <v>335</v>
      </c>
      <c r="B11" s="144"/>
      <c r="C11" s="144"/>
      <c r="D11" s="145">
        <f>+D10+D22</f>
        <v>4809189313253.084</v>
      </c>
      <c r="E11" s="146" t="s">
        <v>334</v>
      </c>
      <c r="F11" s="146" t="s">
        <v>334</v>
      </c>
    </row>
    <row r="12" spans="1:7" ht="60">
      <c r="A12" s="147"/>
      <c r="B12" s="115" t="s">
        <v>336</v>
      </c>
      <c r="C12" s="149" t="s">
        <v>337</v>
      </c>
      <c r="D12" s="150">
        <v>822818279780</v>
      </c>
      <c r="E12" s="151">
        <v>814353675800.74683</v>
      </c>
      <c r="F12" s="151">
        <v>536431622411.76996</v>
      </c>
    </row>
    <row r="13" spans="1:7" ht="41.25" customHeight="1">
      <c r="A13" s="147"/>
      <c r="B13" s="115" t="s">
        <v>338</v>
      </c>
      <c r="C13" s="149" t="s">
        <v>339</v>
      </c>
      <c r="D13" s="150">
        <v>77655755322.172134</v>
      </c>
      <c r="E13" s="151">
        <v>76638739894.841019</v>
      </c>
      <c r="F13" s="151">
        <v>52748566526.793106</v>
      </c>
    </row>
    <row r="14" spans="1:7" ht="60">
      <c r="A14" s="147"/>
      <c r="B14" s="115" t="s">
        <v>340</v>
      </c>
      <c r="C14" s="149" t="s">
        <v>341</v>
      </c>
      <c r="D14" s="150">
        <v>1709644106307</v>
      </c>
      <c r="E14" s="151">
        <v>1705236051490.3604</v>
      </c>
      <c r="F14" s="151">
        <v>1250417755740.2402</v>
      </c>
    </row>
    <row r="15" spans="1:7" ht="43.5" customHeight="1">
      <c r="A15" s="147"/>
      <c r="B15" s="115" t="s">
        <v>342</v>
      </c>
      <c r="C15" s="149" t="s">
        <v>657</v>
      </c>
      <c r="D15" s="150">
        <v>304081118917.31201</v>
      </c>
      <c r="E15" s="151" t="s">
        <v>395</v>
      </c>
      <c r="F15" s="151" t="s">
        <v>395</v>
      </c>
    </row>
    <row r="16" spans="1:7" ht="29.25" customHeight="1">
      <c r="A16" s="147"/>
      <c r="B16" s="115" t="s">
        <v>343</v>
      </c>
      <c r="C16" s="149" t="s">
        <v>344</v>
      </c>
      <c r="D16" s="150">
        <v>770819519888</v>
      </c>
      <c r="E16" s="151">
        <v>770819519888</v>
      </c>
      <c r="F16" s="151">
        <v>478019885055</v>
      </c>
    </row>
    <row r="17" spans="1:6" ht="31.5" customHeight="1">
      <c r="A17" s="147"/>
      <c r="B17" s="115" t="s">
        <v>345</v>
      </c>
      <c r="C17" s="149" t="s">
        <v>658</v>
      </c>
      <c r="D17" s="150">
        <v>237841129831.60001</v>
      </c>
      <c r="E17" s="151" t="s">
        <v>334</v>
      </c>
      <c r="F17" s="151" t="s">
        <v>334</v>
      </c>
    </row>
    <row r="18" spans="1:6" ht="75">
      <c r="A18" s="147"/>
      <c r="B18" s="115" t="s">
        <v>346</v>
      </c>
      <c r="C18" s="149" t="s">
        <v>347</v>
      </c>
      <c r="D18" s="150">
        <v>4360108550</v>
      </c>
      <c r="E18" s="151">
        <v>5377570389.9300003</v>
      </c>
      <c r="F18" s="151">
        <v>3800254251.5400019</v>
      </c>
    </row>
    <row r="19" spans="1:6" ht="41.25" customHeight="1">
      <c r="A19" s="147"/>
      <c r="B19" s="115" t="s">
        <v>348</v>
      </c>
      <c r="C19" s="149" t="s">
        <v>349</v>
      </c>
      <c r="D19" s="150">
        <v>680232572</v>
      </c>
      <c r="E19" s="151">
        <v>829709315.92000008</v>
      </c>
      <c r="F19" s="151">
        <v>594986435.47000003</v>
      </c>
    </row>
    <row r="20" spans="1:6" ht="75">
      <c r="A20" s="147"/>
      <c r="B20" s="115" t="s">
        <v>350</v>
      </c>
      <c r="C20" s="149" t="s">
        <v>351</v>
      </c>
      <c r="D20" s="150">
        <v>3824938000</v>
      </c>
      <c r="E20" s="151">
        <v>3824938000</v>
      </c>
      <c r="F20" s="151">
        <v>3448370166</v>
      </c>
    </row>
    <row r="21" spans="1:6" ht="30">
      <c r="A21" s="147"/>
      <c r="B21" s="115" t="s">
        <v>352</v>
      </c>
      <c r="C21" s="149" t="s">
        <v>353</v>
      </c>
      <c r="D21" s="150">
        <v>0</v>
      </c>
      <c r="E21" s="151">
        <v>0</v>
      </c>
      <c r="F21" s="151">
        <v>0</v>
      </c>
    </row>
    <row r="22" spans="1:6" ht="16.5" customHeight="1">
      <c r="A22" s="147"/>
      <c r="B22" s="115"/>
      <c r="C22" s="116" t="s">
        <v>354</v>
      </c>
      <c r="D22" s="150">
        <v>877464124085</v>
      </c>
      <c r="E22" s="151">
        <v>869380974951.19995</v>
      </c>
      <c r="F22" s="151">
        <v>637374484021.75977</v>
      </c>
    </row>
    <row r="23" spans="1:6" ht="7.5" customHeight="1" thickBot="1">
      <c r="A23" s="152"/>
      <c r="B23" s="152"/>
      <c r="C23" s="152"/>
      <c r="D23" s="152"/>
      <c r="E23" s="152"/>
      <c r="F23" s="153"/>
    </row>
    <row r="24" spans="1:6" ht="139.5" customHeight="1">
      <c r="A24" s="513" t="s">
        <v>659</v>
      </c>
      <c r="B24" s="514"/>
      <c r="C24" s="514"/>
      <c r="D24" s="514"/>
      <c r="E24" s="514"/>
      <c r="F24" s="514"/>
    </row>
    <row r="25" spans="1:6">
      <c r="D25" s="148"/>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90"/>
  <sheetViews>
    <sheetView showGridLines="0" zoomScaleNormal="100" workbookViewId="0">
      <selection sqref="A1:B1"/>
    </sheetView>
  </sheetViews>
  <sheetFormatPr baseColWidth="10" defaultRowHeight="18"/>
  <cols>
    <col min="1" max="1" width="3.5703125" style="55" customWidth="1"/>
    <col min="2" max="2" width="76.5703125" style="74" customWidth="1"/>
    <col min="3" max="3" width="34.42578125" style="55" bestFit="1" customWidth="1"/>
    <col min="4" max="4" width="18.7109375" style="54" bestFit="1" customWidth="1"/>
    <col min="5" max="7" width="11.42578125" style="54"/>
    <col min="8" max="16384" width="11.42578125" style="55"/>
  </cols>
  <sheetData>
    <row r="1" spans="1:7" s="52" customFormat="1" ht="43.5" customHeight="1">
      <c r="A1" s="430" t="s">
        <v>330</v>
      </c>
      <c r="B1" s="430"/>
      <c r="C1" s="327" t="s">
        <v>662</v>
      </c>
      <c r="E1" s="53"/>
      <c r="F1" s="53"/>
    </row>
    <row r="2" spans="1:7" ht="55.5" customHeight="1" thickBot="1">
      <c r="A2" s="431" t="s">
        <v>663</v>
      </c>
      <c r="B2" s="432"/>
      <c r="C2" s="432"/>
    </row>
    <row r="3" spans="1:7" ht="6" customHeight="1">
      <c r="A3" s="56"/>
      <c r="B3" s="57"/>
      <c r="C3" s="56"/>
    </row>
    <row r="4" spans="1:7" s="60" customFormat="1" ht="15" customHeight="1">
      <c r="A4" s="433" t="s">
        <v>295</v>
      </c>
      <c r="B4" s="433"/>
      <c r="C4" s="58" t="s">
        <v>296</v>
      </c>
      <c r="D4" s="59"/>
      <c r="E4" s="59"/>
      <c r="F4" s="59"/>
      <c r="G4" s="59"/>
    </row>
    <row r="5" spans="1:7" s="60" customFormat="1" ht="15">
      <c r="A5" s="433"/>
      <c r="B5" s="433"/>
      <c r="C5" s="58" t="s">
        <v>664</v>
      </c>
      <c r="D5" s="59"/>
      <c r="E5" s="59"/>
      <c r="F5" s="59"/>
      <c r="G5" s="59"/>
    </row>
    <row r="6" spans="1:7" s="60" customFormat="1" ht="3" customHeight="1" thickBot="1">
      <c r="B6" s="285"/>
      <c r="D6" s="59"/>
      <c r="E6" s="59"/>
      <c r="F6" s="59"/>
      <c r="G6" s="59"/>
    </row>
    <row r="7" spans="1:7" s="60" customFormat="1" ht="3" customHeight="1" thickBot="1">
      <c r="A7" s="61"/>
      <c r="B7" s="62"/>
      <c r="C7" s="63"/>
      <c r="D7" s="59"/>
      <c r="E7" s="59"/>
      <c r="F7" s="59"/>
      <c r="G7" s="59"/>
    </row>
    <row r="8" spans="1:7" s="60" customFormat="1" ht="16.5" customHeight="1">
      <c r="A8" s="409" t="s">
        <v>24</v>
      </c>
      <c r="B8" s="64"/>
      <c r="C8" s="65">
        <v>80747265300.550003</v>
      </c>
      <c r="D8" s="326"/>
      <c r="E8" s="59"/>
      <c r="F8" s="411"/>
      <c r="G8" s="59"/>
    </row>
    <row r="9" spans="1:7" s="60" customFormat="1" ht="15">
      <c r="A9" s="66" t="s">
        <v>435</v>
      </c>
      <c r="B9" s="67"/>
      <c r="C9" s="68">
        <v>6503470514.1999998</v>
      </c>
      <c r="D9" s="59"/>
      <c r="E9" s="59"/>
      <c r="F9" s="411"/>
      <c r="G9" s="59"/>
    </row>
    <row r="10" spans="1:7" s="60" customFormat="1" ht="15">
      <c r="A10" s="43"/>
      <c r="B10" s="69" t="s">
        <v>30</v>
      </c>
      <c r="C10" s="45">
        <v>6503470514.1999998</v>
      </c>
      <c r="D10" s="59"/>
      <c r="E10" s="59"/>
      <c r="F10" s="411"/>
      <c r="G10" s="59"/>
    </row>
    <row r="11" spans="1:7" s="218" customFormat="1" ht="15">
      <c r="A11" s="66" t="s">
        <v>297</v>
      </c>
      <c r="B11" s="67"/>
      <c r="C11" s="68">
        <v>3911612031</v>
      </c>
      <c r="D11" s="217"/>
      <c r="E11" s="217"/>
      <c r="F11" s="411"/>
      <c r="G11" s="217"/>
    </row>
    <row r="12" spans="1:7" s="60" customFormat="1" ht="15">
      <c r="A12" s="43"/>
      <c r="B12" s="69" t="s">
        <v>50</v>
      </c>
      <c r="C12" s="45">
        <v>3911612031</v>
      </c>
      <c r="D12" s="59"/>
      <c r="E12" s="59"/>
      <c r="F12" s="411"/>
      <c r="G12" s="59"/>
    </row>
    <row r="13" spans="1:7" s="218" customFormat="1" ht="15">
      <c r="A13" s="66" t="s">
        <v>298</v>
      </c>
      <c r="B13" s="67"/>
      <c r="C13" s="68">
        <v>31874917577.240002</v>
      </c>
      <c r="D13" s="217"/>
      <c r="E13" s="217"/>
      <c r="F13" s="411"/>
      <c r="G13" s="217"/>
    </row>
    <row r="14" spans="1:7" s="60" customFormat="1" ht="15">
      <c r="A14" s="43"/>
      <c r="B14" s="69" t="s">
        <v>58</v>
      </c>
      <c r="C14" s="45">
        <v>22078000000</v>
      </c>
      <c r="D14" s="59"/>
      <c r="E14" s="59"/>
      <c r="F14" s="411"/>
      <c r="G14" s="59"/>
    </row>
    <row r="15" spans="1:7" s="60" customFormat="1" ht="15">
      <c r="A15" s="43"/>
      <c r="B15" s="69" t="s">
        <v>59</v>
      </c>
      <c r="C15" s="45">
        <v>274519924.24000001</v>
      </c>
      <c r="D15" s="59"/>
      <c r="E15" s="59"/>
      <c r="F15" s="411"/>
      <c r="G15" s="59"/>
    </row>
    <row r="16" spans="1:7" s="60" customFormat="1" ht="15">
      <c r="A16" s="43"/>
      <c r="B16" s="69" t="s">
        <v>60</v>
      </c>
      <c r="C16" s="45">
        <v>2352678110</v>
      </c>
      <c r="D16" s="59"/>
      <c r="E16" s="59"/>
      <c r="F16" s="411"/>
      <c r="G16" s="59"/>
    </row>
    <row r="17" spans="1:7" s="60" customFormat="1" ht="15">
      <c r="A17" s="43"/>
      <c r="B17" s="69" t="s">
        <v>61</v>
      </c>
      <c r="C17" s="45">
        <v>932675066</v>
      </c>
      <c r="D17" s="59"/>
      <c r="E17" s="59"/>
      <c r="F17" s="411"/>
      <c r="G17" s="59"/>
    </row>
    <row r="18" spans="1:7" s="60" customFormat="1" ht="15">
      <c r="A18" s="43"/>
      <c r="B18" s="69" t="s">
        <v>62</v>
      </c>
      <c r="C18" s="45">
        <v>750551754</v>
      </c>
      <c r="D18" s="59"/>
      <c r="E18" s="59"/>
      <c r="F18" s="411"/>
      <c r="G18" s="59"/>
    </row>
    <row r="19" spans="1:7" s="60" customFormat="1" ht="15">
      <c r="A19" s="43"/>
      <c r="B19" s="69" t="s">
        <v>63</v>
      </c>
      <c r="C19" s="45">
        <v>3959385293</v>
      </c>
      <c r="D19" s="59"/>
      <c r="E19" s="59"/>
      <c r="F19" s="411"/>
      <c r="G19" s="59"/>
    </row>
    <row r="20" spans="1:7" s="60" customFormat="1" ht="30">
      <c r="A20" s="43"/>
      <c r="B20" s="69" t="s">
        <v>65</v>
      </c>
      <c r="C20" s="45">
        <v>59180879</v>
      </c>
      <c r="D20" s="59"/>
      <c r="E20" s="59"/>
      <c r="F20" s="411"/>
      <c r="G20" s="59"/>
    </row>
    <row r="21" spans="1:7" s="60" customFormat="1" ht="15">
      <c r="A21" s="43"/>
      <c r="B21" s="69" t="s">
        <v>497</v>
      </c>
      <c r="C21" s="45">
        <v>34400</v>
      </c>
      <c r="D21" s="59"/>
      <c r="E21" s="59"/>
      <c r="F21" s="411"/>
      <c r="G21" s="59"/>
    </row>
    <row r="22" spans="1:7" s="218" customFormat="1" ht="15">
      <c r="A22" s="66"/>
      <c r="B22" s="67" t="s">
        <v>692</v>
      </c>
      <c r="C22" s="68">
        <v>1467892151</v>
      </c>
      <c r="D22" s="217"/>
      <c r="E22" s="217"/>
      <c r="F22" s="411"/>
      <c r="G22" s="217"/>
    </row>
    <row r="23" spans="1:7" s="218" customFormat="1" ht="15">
      <c r="A23" s="66" t="s">
        <v>498</v>
      </c>
      <c r="B23" s="67"/>
      <c r="C23" s="68">
        <v>1209948983</v>
      </c>
      <c r="D23" s="217"/>
      <c r="E23" s="217"/>
      <c r="F23" s="411"/>
      <c r="G23" s="217"/>
    </row>
    <row r="24" spans="1:7" s="60" customFormat="1" ht="15">
      <c r="A24" s="43"/>
      <c r="B24" s="69" t="s">
        <v>499</v>
      </c>
      <c r="C24" s="45">
        <v>1209948983</v>
      </c>
      <c r="D24" s="59"/>
      <c r="E24" s="59"/>
      <c r="F24" s="411"/>
      <c r="G24" s="59"/>
    </row>
    <row r="25" spans="1:7" s="218" customFormat="1" ht="15">
      <c r="A25" s="66" t="s">
        <v>436</v>
      </c>
      <c r="B25" s="67"/>
      <c r="C25" s="68">
        <v>870414505</v>
      </c>
      <c r="D25" s="217"/>
      <c r="E25" s="217"/>
      <c r="F25" s="411"/>
      <c r="G25" s="217"/>
    </row>
    <row r="26" spans="1:7" s="60" customFormat="1" ht="15">
      <c r="A26" s="43"/>
      <c r="B26" s="69" t="s">
        <v>71</v>
      </c>
      <c r="C26" s="45">
        <v>863523608</v>
      </c>
      <c r="D26" s="59"/>
      <c r="E26" s="59"/>
      <c r="F26" s="411"/>
      <c r="G26" s="59"/>
    </row>
    <row r="27" spans="1:7" s="60" customFormat="1" ht="15">
      <c r="A27" s="43"/>
      <c r="B27" s="69" t="s">
        <v>72</v>
      </c>
      <c r="C27" s="45">
        <v>6890897</v>
      </c>
      <c r="D27" s="59"/>
      <c r="E27" s="59"/>
      <c r="F27" s="411"/>
      <c r="G27" s="59"/>
    </row>
    <row r="28" spans="1:7" s="218" customFormat="1" ht="15">
      <c r="A28" s="66" t="s">
        <v>299</v>
      </c>
      <c r="B28" s="67"/>
      <c r="C28" s="68">
        <v>1173822780</v>
      </c>
      <c r="D28" s="217"/>
      <c r="E28" s="217"/>
      <c r="F28" s="411"/>
      <c r="G28" s="217"/>
    </row>
    <row r="29" spans="1:7" s="60" customFormat="1" ht="15">
      <c r="A29" s="43"/>
      <c r="B29" s="69" t="s">
        <v>88</v>
      </c>
      <c r="C29" s="45">
        <v>535438530</v>
      </c>
      <c r="D29" s="59"/>
      <c r="E29" s="59"/>
      <c r="F29" s="411"/>
      <c r="G29" s="59"/>
    </row>
    <row r="30" spans="1:7" s="60" customFormat="1" ht="15">
      <c r="A30" s="43"/>
      <c r="B30" s="69" t="s">
        <v>89</v>
      </c>
      <c r="C30" s="45">
        <v>6948009</v>
      </c>
      <c r="D30" s="59"/>
      <c r="E30" s="59"/>
      <c r="F30" s="411"/>
      <c r="G30" s="59"/>
    </row>
    <row r="31" spans="1:7" s="60" customFormat="1" ht="15">
      <c r="A31" s="43"/>
      <c r="B31" s="69" t="s">
        <v>90</v>
      </c>
      <c r="C31" s="45">
        <v>631436241</v>
      </c>
      <c r="D31" s="59"/>
      <c r="E31" s="59"/>
      <c r="F31" s="411"/>
      <c r="G31" s="59"/>
    </row>
    <row r="32" spans="1:7" s="218" customFormat="1" ht="15">
      <c r="A32" s="66" t="s">
        <v>437</v>
      </c>
      <c r="B32" s="67"/>
      <c r="C32" s="68">
        <v>3994849845</v>
      </c>
      <c r="D32" s="217"/>
      <c r="E32" s="217"/>
      <c r="F32" s="411"/>
      <c r="G32" s="217"/>
    </row>
    <row r="33" spans="1:7" s="60" customFormat="1" ht="15">
      <c r="A33" s="43"/>
      <c r="B33" s="69" t="s">
        <v>100</v>
      </c>
      <c r="C33" s="45">
        <v>3994849845</v>
      </c>
      <c r="D33" s="59"/>
      <c r="E33" s="59"/>
      <c r="F33" s="411"/>
      <c r="G33" s="59"/>
    </row>
    <row r="34" spans="1:7" s="218" customFormat="1" ht="15">
      <c r="A34" s="66" t="s">
        <v>500</v>
      </c>
      <c r="B34" s="67"/>
      <c r="C34" s="68">
        <v>165732586.72999999</v>
      </c>
      <c r="D34" s="217"/>
      <c r="E34" s="217"/>
      <c r="F34" s="411"/>
      <c r="G34" s="217"/>
    </row>
    <row r="35" spans="1:7" s="60" customFormat="1" ht="15">
      <c r="A35" s="43"/>
      <c r="B35" s="69" t="s">
        <v>108</v>
      </c>
      <c r="C35" s="45">
        <v>38055004</v>
      </c>
      <c r="D35" s="59"/>
      <c r="E35" s="59"/>
      <c r="F35" s="411"/>
      <c r="G35" s="59"/>
    </row>
    <row r="36" spans="1:7" s="60" customFormat="1" ht="15">
      <c r="A36" s="43"/>
      <c r="B36" s="69" t="s">
        <v>693</v>
      </c>
      <c r="C36" s="45">
        <v>93188948.729999989</v>
      </c>
      <c r="D36" s="217"/>
      <c r="E36" s="217"/>
      <c r="F36" s="411"/>
      <c r="G36" s="59"/>
    </row>
    <row r="37" spans="1:7" s="60" customFormat="1" ht="15">
      <c r="A37" s="43"/>
      <c r="B37" s="69" t="s">
        <v>111</v>
      </c>
      <c r="C37" s="45">
        <v>34488634</v>
      </c>
      <c r="D37" s="59"/>
      <c r="E37" s="59"/>
      <c r="F37" s="411"/>
      <c r="G37" s="59"/>
    </row>
    <row r="38" spans="1:7" s="218" customFormat="1" ht="15">
      <c r="A38" s="66" t="s">
        <v>438</v>
      </c>
      <c r="B38" s="67"/>
      <c r="C38" s="68">
        <v>1303455758</v>
      </c>
      <c r="D38" s="217"/>
      <c r="E38" s="217"/>
      <c r="F38" s="411"/>
      <c r="G38" s="217"/>
    </row>
    <row r="39" spans="1:7" s="60" customFormat="1" ht="15">
      <c r="A39" s="43"/>
      <c r="B39" s="69" t="s">
        <v>137</v>
      </c>
      <c r="C39" s="45">
        <v>146390623</v>
      </c>
      <c r="D39" s="59"/>
      <c r="E39" s="59"/>
      <c r="F39" s="411"/>
      <c r="G39" s="59"/>
    </row>
    <row r="40" spans="1:7" s="60" customFormat="1" ht="15">
      <c r="A40" s="43"/>
      <c r="B40" s="69" t="s">
        <v>139</v>
      </c>
      <c r="C40" s="45">
        <v>1478917</v>
      </c>
      <c r="D40" s="217"/>
      <c r="E40" s="217"/>
      <c r="F40" s="411"/>
      <c r="G40" s="59"/>
    </row>
    <row r="41" spans="1:7" s="60" customFormat="1" ht="15">
      <c r="A41" s="43"/>
      <c r="B41" s="69" t="s">
        <v>143</v>
      </c>
      <c r="C41" s="45">
        <v>13189791</v>
      </c>
      <c r="D41" s="59"/>
      <c r="E41" s="59"/>
      <c r="F41" s="411"/>
      <c r="G41" s="59"/>
    </row>
    <row r="42" spans="1:7" s="60" customFormat="1" ht="15">
      <c r="A42" s="43"/>
      <c r="B42" s="69" t="s">
        <v>147</v>
      </c>
      <c r="C42" s="45">
        <v>1128064164</v>
      </c>
      <c r="D42" s="217"/>
      <c r="E42" s="217"/>
      <c r="F42" s="411"/>
      <c r="G42" s="59"/>
    </row>
    <row r="43" spans="1:7" s="60" customFormat="1" ht="15">
      <c r="A43" s="43"/>
      <c r="B43" s="69" t="s">
        <v>151</v>
      </c>
      <c r="C43" s="45">
        <v>14332263</v>
      </c>
      <c r="D43" s="217"/>
      <c r="E43" s="217"/>
      <c r="F43" s="411"/>
      <c r="G43" s="59"/>
    </row>
    <row r="44" spans="1:7" s="218" customFormat="1" ht="15">
      <c r="A44" s="66" t="s">
        <v>439</v>
      </c>
      <c r="B44" s="67"/>
      <c r="C44" s="68">
        <v>1220851714</v>
      </c>
      <c r="D44" s="217"/>
      <c r="E44" s="217"/>
      <c r="F44" s="411"/>
      <c r="G44" s="217"/>
    </row>
    <row r="45" spans="1:7" s="60" customFormat="1" ht="15">
      <c r="A45" s="43"/>
      <c r="B45" s="69" t="s">
        <v>177</v>
      </c>
      <c r="C45" s="45">
        <v>1220851714</v>
      </c>
      <c r="D45" s="217"/>
      <c r="E45" s="217"/>
      <c r="F45" s="411"/>
      <c r="G45" s="59"/>
    </row>
    <row r="46" spans="1:7" s="60" customFormat="1" ht="15">
      <c r="A46" s="66" t="s">
        <v>440</v>
      </c>
      <c r="B46" s="67"/>
      <c r="C46" s="68">
        <v>10082590980.4</v>
      </c>
      <c r="D46" s="217"/>
      <c r="E46" s="217"/>
      <c r="F46" s="411"/>
      <c r="G46" s="59"/>
    </row>
    <row r="47" spans="1:7" s="218" customFormat="1" ht="15">
      <c r="A47" s="43"/>
      <c r="B47" s="69" t="s">
        <v>501</v>
      </c>
      <c r="C47" s="45">
        <v>144951871</v>
      </c>
      <c r="D47" s="59"/>
      <c r="E47" s="59"/>
      <c r="F47" s="411"/>
      <c r="G47" s="217"/>
    </row>
    <row r="48" spans="1:7" s="60" customFormat="1" ht="15">
      <c r="A48" s="43"/>
      <c r="B48" s="69" t="s">
        <v>191</v>
      </c>
      <c r="C48" s="45">
        <v>9347691300</v>
      </c>
      <c r="D48" s="59"/>
      <c r="E48" s="59"/>
      <c r="F48" s="411"/>
      <c r="G48" s="59"/>
    </row>
    <row r="49" spans="1:7" s="218" customFormat="1" ht="15">
      <c r="A49" s="43"/>
      <c r="B49" s="69" t="s">
        <v>192</v>
      </c>
      <c r="C49" s="45">
        <v>171555146.40000001</v>
      </c>
      <c r="D49" s="59"/>
      <c r="E49" s="59"/>
      <c r="F49" s="411"/>
      <c r="G49" s="217"/>
    </row>
    <row r="50" spans="1:7" s="60" customFormat="1" ht="15">
      <c r="A50" s="43"/>
      <c r="B50" s="69" t="s">
        <v>193</v>
      </c>
      <c r="C50" s="45">
        <v>126420943</v>
      </c>
      <c r="D50" s="59"/>
      <c r="E50" s="59"/>
      <c r="F50" s="411"/>
      <c r="G50" s="59"/>
    </row>
    <row r="51" spans="1:7" s="218" customFormat="1" ht="30">
      <c r="A51" s="43"/>
      <c r="B51" s="69" t="s">
        <v>502</v>
      </c>
      <c r="C51" s="45">
        <v>291971720</v>
      </c>
      <c r="D51" s="59"/>
      <c r="E51" s="59"/>
      <c r="F51" s="411"/>
      <c r="G51" s="217"/>
    </row>
    <row r="52" spans="1:7" s="60" customFormat="1" ht="15">
      <c r="A52" s="66" t="s">
        <v>441</v>
      </c>
      <c r="B52" s="67"/>
      <c r="C52" s="68">
        <v>106326352</v>
      </c>
      <c r="D52" s="217"/>
      <c r="E52" s="217"/>
      <c r="F52" s="411"/>
      <c r="G52" s="59"/>
    </row>
    <row r="53" spans="1:7" s="218" customFormat="1" ht="15">
      <c r="A53" s="43"/>
      <c r="B53" s="69" t="s">
        <v>300</v>
      </c>
      <c r="C53" s="45">
        <v>106326352</v>
      </c>
      <c r="D53" s="59"/>
      <c r="E53" s="59"/>
      <c r="F53" s="411"/>
      <c r="G53" s="217"/>
    </row>
    <row r="54" spans="1:7" s="60" customFormat="1" ht="15">
      <c r="A54" s="66" t="s">
        <v>442</v>
      </c>
      <c r="B54" s="67"/>
      <c r="C54" s="68">
        <v>300129976</v>
      </c>
      <c r="D54" s="217"/>
      <c r="E54" s="217"/>
      <c r="F54" s="411"/>
      <c r="G54" s="59"/>
    </row>
    <row r="55" spans="1:7" s="218" customFormat="1" ht="15">
      <c r="A55" s="43"/>
      <c r="B55" s="69" t="s">
        <v>206</v>
      </c>
      <c r="C55" s="45">
        <v>300129976</v>
      </c>
      <c r="D55" s="59"/>
      <c r="E55" s="59"/>
      <c r="F55" s="411"/>
      <c r="G55" s="217"/>
    </row>
    <row r="56" spans="1:7" s="60" customFormat="1" ht="15">
      <c r="A56" s="66" t="s">
        <v>503</v>
      </c>
      <c r="B56" s="67"/>
      <c r="C56" s="68">
        <v>3776514</v>
      </c>
      <c r="D56" s="217"/>
      <c r="E56" s="217"/>
      <c r="F56" s="411"/>
      <c r="G56" s="59"/>
    </row>
    <row r="57" spans="1:7" s="218" customFormat="1" ht="15">
      <c r="A57" s="43"/>
      <c r="B57" s="69" t="s">
        <v>220</v>
      </c>
      <c r="C57" s="45">
        <v>3776514</v>
      </c>
      <c r="D57" s="59"/>
      <c r="E57" s="59"/>
      <c r="F57" s="411"/>
      <c r="G57" s="217"/>
    </row>
    <row r="58" spans="1:7" s="60" customFormat="1" ht="15">
      <c r="A58" s="66" t="s">
        <v>443</v>
      </c>
      <c r="B58" s="67"/>
      <c r="C58" s="68">
        <v>45524</v>
      </c>
      <c r="D58" s="217"/>
      <c r="E58" s="217"/>
      <c r="F58" s="411"/>
      <c r="G58" s="59"/>
    </row>
    <row r="59" spans="1:7" s="218" customFormat="1" ht="15">
      <c r="A59" s="43"/>
      <c r="B59" s="69" t="s">
        <v>444</v>
      </c>
      <c r="C59" s="45">
        <v>45524</v>
      </c>
      <c r="D59" s="59"/>
      <c r="E59" s="59"/>
      <c r="F59" s="411"/>
      <c r="G59" s="217"/>
    </row>
    <row r="60" spans="1:7" s="60" customFormat="1" ht="15">
      <c r="A60" s="66" t="s">
        <v>445</v>
      </c>
      <c r="B60" s="67"/>
      <c r="C60" s="68">
        <v>12013436170.799999</v>
      </c>
      <c r="D60" s="217"/>
      <c r="E60" s="217"/>
      <c r="F60" s="411"/>
      <c r="G60" s="59"/>
    </row>
    <row r="61" spans="1:7" s="218" customFormat="1" ht="15">
      <c r="A61" s="43"/>
      <c r="B61" s="69" t="s">
        <v>446</v>
      </c>
      <c r="C61" s="45">
        <v>12013436170.799999</v>
      </c>
      <c r="D61" s="59"/>
      <c r="E61" s="59"/>
      <c r="F61" s="411"/>
      <c r="G61" s="217"/>
    </row>
    <row r="62" spans="1:7" s="60" customFormat="1" ht="28.5" customHeight="1">
      <c r="A62" s="429" t="s">
        <v>694</v>
      </c>
      <c r="B62" s="429"/>
      <c r="C62" s="68">
        <v>7693780</v>
      </c>
      <c r="D62" s="217"/>
      <c r="E62" s="217"/>
      <c r="F62" s="411"/>
      <c r="G62" s="59"/>
    </row>
    <row r="63" spans="1:7" s="218" customFormat="1" ht="30">
      <c r="A63" s="43"/>
      <c r="B63" s="69" t="s">
        <v>656</v>
      </c>
      <c r="C63" s="45">
        <v>7693780</v>
      </c>
      <c r="D63" s="59"/>
      <c r="E63" s="59"/>
      <c r="F63" s="411"/>
      <c r="G63" s="217"/>
    </row>
    <row r="64" spans="1:7" s="60" customFormat="1" ht="15">
      <c r="A64" s="66" t="s">
        <v>447</v>
      </c>
      <c r="B64" s="67"/>
      <c r="C64" s="68">
        <v>733999935</v>
      </c>
      <c r="D64" s="217"/>
      <c r="E64" s="217"/>
      <c r="F64" s="411"/>
      <c r="G64" s="59"/>
    </row>
    <row r="65" spans="1:7" s="218" customFormat="1" ht="15">
      <c r="A65" s="43"/>
      <c r="B65" s="69" t="s">
        <v>226</v>
      </c>
      <c r="C65" s="45">
        <v>733999935</v>
      </c>
      <c r="D65" s="59"/>
      <c r="E65" s="59"/>
      <c r="F65" s="411"/>
      <c r="G65" s="217"/>
    </row>
    <row r="66" spans="1:7" s="60" customFormat="1" ht="15">
      <c r="A66" s="66" t="s">
        <v>695</v>
      </c>
      <c r="B66" s="67"/>
      <c r="C66" s="68">
        <v>630728</v>
      </c>
      <c r="D66" s="217"/>
      <c r="E66" s="217"/>
      <c r="F66" s="411"/>
      <c r="G66" s="59"/>
    </row>
    <row r="67" spans="1:7" s="218" customFormat="1" ht="15">
      <c r="A67" s="43"/>
      <c r="B67" s="69" t="s">
        <v>228</v>
      </c>
      <c r="C67" s="45">
        <v>630728</v>
      </c>
      <c r="D67" s="59"/>
      <c r="E67" s="59"/>
      <c r="F67" s="411"/>
      <c r="G67" s="217"/>
    </row>
    <row r="68" spans="1:7" s="60" customFormat="1" ht="15">
      <c r="A68" s="66" t="s">
        <v>696</v>
      </c>
      <c r="B68" s="67"/>
      <c r="C68" s="68">
        <v>776271218</v>
      </c>
      <c r="D68" s="217"/>
      <c r="E68" s="217"/>
      <c r="F68" s="411"/>
      <c r="G68" s="59"/>
    </row>
    <row r="69" spans="1:7" s="218" customFormat="1" ht="15">
      <c r="A69" s="43"/>
      <c r="B69" s="69" t="s">
        <v>625</v>
      </c>
      <c r="C69" s="45">
        <v>776271218</v>
      </c>
      <c r="D69" s="59"/>
      <c r="E69" s="59"/>
      <c r="F69" s="411"/>
      <c r="G69" s="217"/>
    </row>
    <row r="70" spans="1:7" s="60" customFormat="1" ht="15">
      <c r="A70" s="66" t="s">
        <v>697</v>
      </c>
      <c r="B70" s="67"/>
      <c r="C70" s="68">
        <v>584574518</v>
      </c>
      <c r="D70" s="217"/>
      <c r="E70" s="217"/>
      <c r="F70" s="411"/>
      <c r="G70" s="59"/>
    </row>
    <row r="71" spans="1:7" s="218" customFormat="1" ht="15">
      <c r="A71" s="43"/>
      <c r="B71" s="69" t="s">
        <v>302</v>
      </c>
      <c r="C71" s="45">
        <v>584574518</v>
      </c>
      <c r="D71" s="59"/>
      <c r="E71" s="59"/>
      <c r="F71" s="411"/>
      <c r="G71" s="217"/>
    </row>
    <row r="72" spans="1:7" s="60" customFormat="1" ht="15">
      <c r="A72" s="66" t="s">
        <v>448</v>
      </c>
      <c r="B72" s="67"/>
      <c r="C72" s="68">
        <v>25772188</v>
      </c>
      <c r="D72" s="217"/>
      <c r="E72" s="217"/>
      <c r="F72" s="411"/>
      <c r="G72" s="59"/>
    </row>
    <row r="73" spans="1:7" s="218" customFormat="1" ht="15">
      <c r="A73" s="43"/>
      <c r="B73" s="69" t="s">
        <v>291</v>
      </c>
      <c r="C73" s="45">
        <v>25772188</v>
      </c>
      <c r="D73" s="59"/>
      <c r="E73" s="59"/>
      <c r="F73" s="411"/>
      <c r="G73" s="217"/>
    </row>
    <row r="74" spans="1:7" s="60" customFormat="1" ht="15">
      <c r="A74" s="66" t="s">
        <v>504</v>
      </c>
      <c r="B74" s="67"/>
      <c r="C74" s="68">
        <v>629914910.78000009</v>
      </c>
      <c r="D74" s="217"/>
      <c r="E74" s="217"/>
      <c r="F74" s="411"/>
      <c r="G74" s="59"/>
    </row>
    <row r="75" spans="1:7" s="218" customFormat="1" ht="15">
      <c r="A75" s="43"/>
      <c r="B75" s="69" t="s">
        <v>505</v>
      </c>
      <c r="C75" s="45">
        <v>629914910.78000009</v>
      </c>
      <c r="D75" s="59"/>
      <c r="E75" s="59"/>
      <c r="F75" s="411"/>
      <c r="G75" s="217"/>
    </row>
    <row r="76" spans="1:7" s="60" customFormat="1" ht="15">
      <c r="A76" s="66" t="s">
        <v>303</v>
      </c>
      <c r="B76" s="67"/>
      <c r="C76" s="68">
        <v>1462593201</v>
      </c>
      <c r="D76" s="217"/>
      <c r="E76" s="217"/>
      <c r="F76" s="411"/>
      <c r="G76" s="59"/>
    </row>
    <row r="77" spans="1:7" s="218" customFormat="1" ht="15">
      <c r="A77" s="43"/>
      <c r="B77" s="69" t="s">
        <v>260</v>
      </c>
      <c r="C77" s="45">
        <v>1462593201</v>
      </c>
      <c r="D77" s="59"/>
      <c r="E77" s="59"/>
      <c r="F77" s="411"/>
      <c r="G77" s="217"/>
    </row>
    <row r="78" spans="1:7" s="60" customFormat="1" ht="15">
      <c r="A78" s="66" t="s">
        <v>304</v>
      </c>
      <c r="B78" s="67"/>
      <c r="C78" s="68">
        <v>967953997</v>
      </c>
      <c r="D78" s="217"/>
      <c r="E78" s="217"/>
      <c r="F78" s="411"/>
      <c r="G78" s="59"/>
    </row>
    <row r="79" spans="1:7" s="218" customFormat="1" ht="15">
      <c r="A79" s="43"/>
      <c r="B79" s="69" t="s">
        <v>262</v>
      </c>
      <c r="C79" s="45">
        <v>967953997</v>
      </c>
      <c r="D79" s="59"/>
      <c r="E79" s="59"/>
      <c r="F79" s="411"/>
      <c r="G79" s="217"/>
    </row>
    <row r="80" spans="1:7" s="60" customFormat="1">
      <c r="A80" s="66" t="s">
        <v>506</v>
      </c>
      <c r="B80" s="67"/>
      <c r="C80" s="68">
        <v>822479013.39999998</v>
      </c>
      <c r="D80" s="54"/>
      <c r="E80" s="54"/>
      <c r="F80" s="411"/>
      <c r="G80" s="59"/>
    </row>
    <row r="81" spans="1:7" s="218" customFormat="1">
      <c r="A81" s="43"/>
      <c r="B81" s="69" t="s">
        <v>272</v>
      </c>
      <c r="C81" s="45">
        <v>694887774.04999995</v>
      </c>
      <c r="D81" s="54"/>
      <c r="E81" s="54"/>
      <c r="F81" s="411"/>
      <c r="G81" s="217"/>
    </row>
    <row r="82" spans="1:7" s="60" customFormat="1" ht="15">
      <c r="A82" s="43"/>
      <c r="B82" s="69" t="s">
        <v>273</v>
      </c>
      <c r="C82" s="45">
        <v>123096419.34999999</v>
      </c>
      <c r="D82" s="59"/>
      <c r="E82" s="59"/>
      <c r="F82" s="411"/>
      <c r="G82" s="59"/>
    </row>
    <row r="83" spans="1:7" s="218" customFormat="1">
      <c r="A83" s="43"/>
      <c r="B83" s="69" t="s">
        <v>507</v>
      </c>
      <c r="C83" s="45">
        <v>4494820</v>
      </c>
      <c r="D83" s="54"/>
      <c r="E83" s="54"/>
      <c r="F83" s="411"/>
      <c r="G83" s="217"/>
    </row>
    <row r="84" spans="1:7" s="60" customFormat="1" ht="5.25" customHeight="1" thickBot="1">
      <c r="A84" s="43"/>
      <c r="B84" s="69"/>
      <c r="C84" s="45"/>
      <c r="D84" s="59"/>
      <c r="E84" s="59"/>
      <c r="F84" s="59"/>
      <c r="G84" s="59"/>
    </row>
    <row r="85" spans="1:7" ht="41.25" customHeight="1">
      <c r="A85" s="219" t="s">
        <v>307</v>
      </c>
      <c r="B85" s="434" t="s">
        <v>698</v>
      </c>
      <c r="C85" s="434"/>
      <c r="D85" s="73"/>
      <c r="E85" s="73"/>
    </row>
    <row r="86" spans="1:7" ht="43.5" customHeight="1">
      <c r="A86" s="220" t="s">
        <v>308</v>
      </c>
      <c r="B86" s="428" t="s">
        <v>699</v>
      </c>
      <c r="C86" s="428"/>
    </row>
    <row r="87" spans="1:7" ht="57" customHeight="1">
      <c r="A87" s="220" t="s">
        <v>703</v>
      </c>
      <c r="B87" s="428" t="s">
        <v>700</v>
      </c>
      <c r="C87" s="428"/>
    </row>
    <row r="88" spans="1:7" ht="74.25" customHeight="1">
      <c r="A88" s="220" t="s">
        <v>702</v>
      </c>
      <c r="B88" s="428" t="s">
        <v>701</v>
      </c>
      <c r="C88" s="428"/>
    </row>
    <row r="89" spans="1:7">
      <c r="A89" s="70" t="s">
        <v>12</v>
      </c>
      <c r="B89" s="71"/>
      <c r="C89" s="72"/>
    </row>
    <row r="90" spans="1:7" s="73" customFormat="1">
      <c r="A90" s="55"/>
      <c r="B90" s="74"/>
      <c r="C90" s="55"/>
      <c r="D90" s="54"/>
      <c r="E90" s="54"/>
    </row>
  </sheetData>
  <mergeCells count="8">
    <mergeCell ref="B87:C87"/>
    <mergeCell ref="B88:C88"/>
    <mergeCell ref="A62:B62"/>
    <mergeCell ref="A1:B1"/>
    <mergeCell ref="A2:C2"/>
    <mergeCell ref="A4:B5"/>
    <mergeCell ref="B85:C85"/>
    <mergeCell ref="B86:C86"/>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6"/>
  <sheetViews>
    <sheetView showGridLines="0" zoomScaleNormal="100" workbookViewId="0">
      <selection sqref="A1:B1"/>
    </sheetView>
  </sheetViews>
  <sheetFormatPr baseColWidth="10" defaultRowHeight="8.25"/>
  <cols>
    <col min="1" max="1" width="5" style="79" customWidth="1"/>
    <col min="2" max="2" width="54.85546875" style="79" customWidth="1"/>
    <col min="3" max="3" width="30.7109375" style="79" customWidth="1"/>
    <col min="4" max="5" width="11.42578125" style="79"/>
    <col min="6" max="6" width="13.85546875" style="79" bestFit="1" customWidth="1"/>
    <col min="7" max="7" width="11.42578125" style="79"/>
    <col min="8" max="8" width="12.140625" style="79" bestFit="1" customWidth="1"/>
    <col min="9" max="16384" width="11.42578125" style="79"/>
  </cols>
  <sheetData>
    <row r="1" spans="1:12" s="46" customFormat="1" ht="43.5" customHeight="1">
      <c r="A1" s="436" t="s">
        <v>329</v>
      </c>
      <c r="B1" s="436"/>
      <c r="C1" s="97" t="s">
        <v>662</v>
      </c>
      <c r="D1" s="75"/>
      <c r="G1" s="47"/>
      <c r="H1" s="47"/>
      <c r="I1" s="47"/>
      <c r="J1" s="47"/>
      <c r="L1" s="48"/>
    </row>
    <row r="2" spans="1:12" s="46" customFormat="1">
      <c r="A2" s="76"/>
      <c r="B2" s="76"/>
      <c r="C2" s="76"/>
      <c r="D2" s="76"/>
      <c r="E2" s="76"/>
      <c r="F2" s="76"/>
      <c r="G2" s="76"/>
      <c r="H2" s="77"/>
      <c r="I2" s="78"/>
      <c r="J2" s="78"/>
      <c r="K2" s="78"/>
      <c r="L2" s="78"/>
    </row>
    <row r="3" spans="1:12" ht="55.5" customHeight="1" thickBot="1">
      <c r="A3" s="437" t="s">
        <v>676</v>
      </c>
      <c r="B3" s="438"/>
      <c r="C3" s="438"/>
    </row>
    <row r="4" spans="1:12" ht="6" customHeight="1">
      <c r="A4" s="80"/>
      <c r="B4" s="81"/>
      <c r="C4" s="81"/>
    </row>
    <row r="5" spans="1:12" ht="10.5" customHeight="1">
      <c r="A5" s="439" t="s">
        <v>281</v>
      </c>
      <c r="B5" s="439"/>
      <c r="C5" s="440" t="s">
        <v>677</v>
      </c>
    </row>
    <row r="6" spans="1:12" ht="14.25" customHeight="1">
      <c r="A6" s="439"/>
      <c r="B6" s="439"/>
      <c r="C6" s="441"/>
      <c r="F6" s="82"/>
    </row>
    <row r="7" spans="1:12" ht="3" customHeight="1" thickBot="1">
      <c r="A7" s="83"/>
      <c r="B7" s="83"/>
      <c r="C7" s="84"/>
      <c r="F7" s="82"/>
    </row>
    <row r="8" spans="1:12" ht="3" customHeight="1" thickBot="1">
      <c r="A8" s="83"/>
      <c r="B8" s="83"/>
      <c r="C8" s="84"/>
      <c r="F8" s="82"/>
    </row>
    <row r="9" spans="1:12" ht="15">
      <c r="A9" s="442" t="s">
        <v>24</v>
      </c>
      <c r="B9" s="442"/>
      <c r="C9" s="392">
        <f>+C10+C14+C18+C19+C20+C21+C22+C23+C24</f>
        <v>12864164672.84</v>
      </c>
      <c r="D9" s="85"/>
      <c r="E9" s="85"/>
      <c r="F9" s="85"/>
    </row>
    <row r="10" spans="1:12" ht="15">
      <c r="A10" s="86">
        <v>1</v>
      </c>
      <c r="B10" s="87" t="s">
        <v>282</v>
      </c>
      <c r="C10" s="88">
        <f>SUM(C11:C13)</f>
        <v>867918020.20000005</v>
      </c>
      <c r="D10" s="85"/>
      <c r="E10" s="85"/>
    </row>
    <row r="11" spans="1:12" ht="15">
      <c r="A11" s="89"/>
      <c r="B11" s="90" t="s">
        <v>283</v>
      </c>
      <c r="C11" s="91">
        <v>361551674.19999999</v>
      </c>
      <c r="D11" s="85"/>
      <c r="E11" s="85"/>
    </row>
    <row r="12" spans="1:12" ht="15">
      <c r="A12" s="89"/>
      <c r="B12" s="90" t="s">
        <v>284</v>
      </c>
      <c r="C12" s="91">
        <v>424200820</v>
      </c>
      <c r="D12" s="85"/>
      <c r="E12" s="85"/>
    </row>
    <row r="13" spans="1:12" ht="15">
      <c r="A13" s="89"/>
      <c r="B13" s="90" t="s">
        <v>285</v>
      </c>
      <c r="C13" s="91">
        <v>82165526</v>
      </c>
      <c r="D13" s="85"/>
      <c r="E13" s="85"/>
    </row>
    <row r="14" spans="1:12" ht="15">
      <c r="A14" s="86">
        <v>3</v>
      </c>
      <c r="B14" s="87" t="s">
        <v>286</v>
      </c>
      <c r="C14" s="88">
        <f>SUM(C15:C17)</f>
        <v>503630152.30000001</v>
      </c>
      <c r="D14" s="85"/>
      <c r="E14" s="85"/>
    </row>
    <row r="15" spans="1:12" ht="15">
      <c r="A15" s="89"/>
      <c r="B15" s="90" t="s">
        <v>287</v>
      </c>
      <c r="C15" s="92">
        <v>38561249</v>
      </c>
      <c r="D15" s="85"/>
      <c r="E15" s="85"/>
    </row>
    <row r="16" spans="1:12" ht="15" customHeight="1">
      <c r="A16" s="89"/>
      <c r="B16" s="90" t="s">
        <v>324</v>
      </c>
      <c r="C16" s="92">
        <v>432299481.30000001</v>
      </c>
      <c r="D16" s="85"/>
      <c r="E16" s="85"/>
    </row>
    <row r="17" spans="1:6" ht="15" customHeight="1">
      <c r="A17" s="89"/>
      <c r="B17" s="90" t="s">
        <v>288</v>
      </c>
      <c r="C17" s="92">
        <v>32769422</v>
      </c>
      <c r="D17" s="85"/>
      <c r="E17" s="85"/>
    </row>
    <row r="18" spans="1:6" ht="15">
      <c r="A18" s="86">
        <v>22</v>
      </c>
      <c r="B18" s="87" t="s">
        <v>289</v>
      </c>
      <c r="C18" s="88">
        <v>516053065.04000002</v>
      </c>
      <c r="D18" s="85"/>
      <c r="E18" s="85"/>
    </row>
    <row r="19" spans="1:6" ht="15">
      <c r="A19" s="86">
        <v>35</v>
      </c>
      <c r="B19" s="87" t="s">
        <v>325</v>
      </c>
      <c r="C19" s="88">
        <v>19551643</v>
      </c>
      <c r="D19" s="85"/>
      <c r="E19" s="85"/>
    </row>
    <row r="20" spans="1:6" ht="15">
      <c r="A20" s="86">
        <v>40</v>
      </c>
      <c r="B20" s="87" t="s">
        <v>290</v>
      </c>
      <c r="C20" s="88">
        <v>367511532.18000001</v>
      </c>
      <c r="D20" s="85"/>
      <c r="E20" s="85"/>
      <c r="F20" s="330"/>
    </row>
    <row r="21" spans="1:6" ht="15" customHeight="1">
      <c r="A21" s="86">
        <v>41</v>
      </c>
      <c r="B21" s="87" t="s">
        <v>449</v>
      </c>
      <c r="C21" s="88">
        <f>8255501+25772188</f>
        <v>34027689</v>
      </c>
      <c r="D21" s="85"/>
      <c r="E21" s="85"/>
      <c r="F21" s="330"/>
    </row>
    <row r="22" spans="1:6" ht="15" customHeight="1">
      <c r="A22" s="86">
        <v>42</v>
      </c>
      <c r="B22" s="87" t="s">
        <v>294</v>
      </c>
      <c r="C22" s="88">
        <v>8145199.9400000004</v>
      </c>
      <c r="D22" s="85"/>
      <c r="E22" s="85"/>
      <c r="F22" s="330"/>
    </row>
    <row r="23" spans="1:6" ht="15">
      <c r="A23" s="86">
        <v>43</v>
      </c>
      <c r="B23" s="87" t="s">
        <v>292</v>
      </c>
      <c r="C23" s="88">
        <v>664646342.17999995</v>
      </c>
      <c r="D23" s="85"/>
      <c r="E23" s="85"/>
      <c r="F23" s="330"/>
    </row>
    <row r="24" spans="1:6" ht="15">
      <c r="A24" s="89">
        <v>50</v>
      </c>
      <c r="B24" s="87" t="s">
        <v>293</v>
      </c>
      <c r="C24" s="93">
        <f>6052865067+3829815962</f>
        <v>9882681029</v>
      </c>
      <c r="D24" s="85"/>
      <c r="E24" s="85"/>
    </row>
    <row r="25" spans="1:6" ht="4.5" customHeight="1" thickBot="1">
      <c r="A25" s="94"/>
      <c r="B25" s="95"/>
      <c r="C25" s="96"/>
      <c r="D25" s="85"/>
      <c r="E25" s="85"/>
    </row>
    <row r="26" spans="1:6" ht="42" customHeight="1">
      <c r="A26" s="435" t="s">
        <v>465</v>
      </c>
      <c r="B26" s="435"/>
      <c r="C26" s="435"/>
      <c r="D26" s="85"/>
      <c r="E26" s="85"/>
    </row>
  </sheetData>
  <mergeCells count="6">
    <mergeCell ref="A26:C26"/>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5"/>
  <sheetViews>
    <sheetView showGridLines="0" zoomScaleNormal="100" workbookViewId="0">
      <selection sqref="A1:B1"/>
    </sheetView>
  </sheetViews>
  <sheetFormatPr baseColWidth="10" defaultRowHeight="18"/>
  <cols>
    <col min="1" max="1" width="8.85546875" style="50" customWidth="1"/>
    <col min="2" max="2" width="51.5703125" style="50" customWidth="1"/>
    <col min="3" max="3" width="33.7109375" style="50" customWidth="1"/>
    <col min="4" max="4" width="4.28515625" style="50" customWidth="1"/>
    <col min="5" max="5" width="11.42578125" style="49"/>
    <col min="6" max="16384" width="11.42578125" style="50"/>
  </cols>
  <sheetData>
    <row r="1" spans="1:11" s="46" customFormat="1" ht="43.5" customHeight="1">
      <c r="A1" s="436" t="s">
        <v>329</v>
      </c>
      <c r="B1" s="436"/>
      <c r="C1" s="98" t="s">
        <v>662</v>
      </c>
      <c r="H1" s="47"/>
      <c r="I1" s="47"/>
      <c r="K1" s="48"/>
    </row>
    <row r="2" spans="1:11" ht="7.5" customHeight="1"/>
    <row r="3" spans="1:11" ht="60" customHeight="1" thickBot="1">
      <c r="A3" s="443" t="s">
        <v>675</v>
      </c>
      <c r="B3" s="444"/>
      <c r="C3" s="444"/>
    </row>
    <row r="4" spans="1:11" ht="6" customHeight="1">
      <c r="A4" s="39"/>
      <c r="B4" s="39"/>
      <c r="C4" s="39"/>
    </row>
    <row r="5" spans="1:11" s="25" customFormat="1" ht="15" customHeight="1">
      <c r="A5" s="445" t="s">
        <v>309</v>
      </c>
      <c r="B5" s="445" t="s">
        <v>310</v>
      </c>
      <c r="C5" s="26" t="s">
        <v>296</v>
      </c>
      <c r="E5" s="51"/>
    </row>
    <row r="6" spans="1:11" s="25" customFormat="1" ht="15" customHeight="1">
      <c r="A6" s="445"/>
      <c r="B6" s="445"/>
      <c r="C6" s="26" t="s">
        <v>664</v>
      </c>
      <c r="E6" s="51"/>
    </row>
    <row r="7" spans="1:11" s="25" customFormat="1" ht="3" customHeight="1" thickBot="1">
      <c r="A7" s="27"/>
      <c r="B7" s="27"/>
      <c r="C7" s="28"/>
      <c r="D7" s="29"/>
      <c r="E7" s="51"/>
    </row>
    <row r="8" spans="1:11" s="25" customFormat="1" ht="3" customHeight="1" thickBot="1">
      <c r="A8" s="20"/>
      <c r="B8" s="20"/>
      <c r="C8" s="21"/>
      <c r="E8" s="51"/>
    </row>
    <row r="9" spans="1:11" s="25" customFormat="1" ht="15.75" customHeight="1">
      <c r="A9" s="40" t="s">
        <v>24</v>
      </c>
      <c r="B9" s="40"/>
      <c r="C9" s="44">
        <f>SUM(C10:C22)</f>
        <v>5043116620.0799999</v>
      </c>
      <c r="E9" s="51"/>
    </row>
    <row r="10" spans="1:11" s="25" customFormat="1" ht="15" customHeight="1">
      <c r="A10" s="41">
        <v>4</v>
      </c>
      <c r="B10" s="42" t="s">
        <v>311</v>
      </c>
      <c r="C10" s="45">
        <v>299506315</v>
      </c>
      <c r="E10" s="51"/>
    </row>
    <row r="11" spans="1:11" s="25" customFormat="1" ht="15" customHeight="1">
      <c r="A11" s="41">
        <v>5</v>
      </c>
      <c r="B11" s="42" t="s">
        <v>312</v>
      </c>
      <c r="C11" s="45">
        <v>859931</v>
      </c>
      <c r="E11" s="51"/>
    </row>
    <row r="12" spans="1:11" s="25" customFormat="1" ht="15" customHeight="1">
      <c r="A12" s="41">
        <v>6</v>
      </c>
      <c r="B12" s="42" t="s">
        <v>313</v>
      </c>
      <c r="C12" s="45">
        <v>1006377707.0799998</v>
      </c>
      <c r="E12" s="51"/>
    </row>
    <row r="13" spans="1:11" s="25" customFormat="1" ht="15" customHeight="1">
      <c r="A13" s="41">
        <v>7</v>
      </c>
      <c r="B13" s="42" t="s">
        <v>314</v>
      </c>
      <c r="C13" s="45">
        <v>1063525754</v>
      </c>
      <c r="E13" s="51"/>
    </row>
    <row r="14" spans="1:11" s="25" customFormat="1" ht="15" customHeight="1">
      <c r="A14" s="41">
        <v>8</v>
      </c>
      <c r="B14" s="42" t="s">
        <v>705</v>
      </c>
      <c r="C14" s="45">
        <v>3952389</v>
      </c>
      <c r="E14" s="51"/>
    </row>
    <row r="15" spans="1:11" s="25" customFormat="1" ht="15" customHeight="1">
      <c r="A15" s="41">
        <v>9</v>
      </c>
      <c r="B15" s="42" t="s">
        <v>315</v>
      </c>
      <c r="C15" s="45">
        <v>-85322928</v>
      </c>
      <c r="E15" s="51"/>
    </row>
    <row r="16" spans="1:11" s="25" customFormat="1" ht="15" customHeight="1">
      <c r="A16" s="41">
        <v>10</v>
      </c>
      <c r="B16" s="42" t="s">
        <v>480</v>
      </c>
      <c r="C16" s="45">
        <v>43642350</v>
      </c>
      <c r="E16" s="51"/>
    </row>
    <row r="17" spans="1:5" s="25" customFormat="1" ht="15" customHeight="1">
      <c r="A17" s="41">
        <v>11</v>
      </c>
      <c r="B17" s="42" t="s">
        <v>508</v>
      </c>
      <c r="C17" s="45">
        <v>20330363</v>
      </c>
      <c r="E17" s="51"/>
    </row>
    <row r="18" spans="1:5" s="25" customFormat="1" ht="15" customHeight="1">
      <c r="A18" s="41">
        <v>12</v>
      </c>
      <c r="B18" s="42" t="s">
        <v>317</v>
      </c>
      <c r="C18" s="45">
        <v>144183842</v>
      </c>
      <c r="E18" s="51"/>
    </row>
    <row r="19" spans="1:5" s="25" customFormat="1" ht="15" customHeight="1">
      <c r="A19" s="41">
        <v>13</v>
      </c>
      <c r="B19" s="42" t="s">
        <v>318</v>
      </c>
      <c r="C19" s="45">
        <v>699435919</v>
      </c>
      <c r="E19" s="51"/>
    </row>
    <row r="20" spans="1:5" s="25" customFormat="1" ht="15" customHeight="1">
      <c r="A20" s="41">
        <v>18</v>
      </c>
      <c r="B20" s="42" t="s">
        <v>319</v>
      </c>
      <c r="C20" s="45">
        <v>300106176</v>
      </c>
      <c r="E20" s="51"/>
    </row>
    <row r="21" spans="1:5" s="25" customFormat="1" ht="15" customHeight="1">
      <c r="A21" s="41">
        <v>36</v>
      </c>
      <c r="B21" s="42" t="s">
        <v>625</v>
      </c>
      <c r="C21" s="45">
        <v>578564805</v>
      </c>
      <c r="E21" s="51"/>
    </row>
    <row r="22" spans="1:5" s="25" customFormat="1" ht="15" customHeight="1">
      <c r="A22" s="41">
        <v>46</v>
      </c>
      <c r="B22" s="42" t="s">
        <v>262</v>
      </c>
      <c r="C22" s="45">
        <v>967953997</v>
      </c>
      <c r="E22" s="51"/>
    </row>
    <row r="23" spans="1:5" ht="4.5" customHeight="1" thickBot="1">
      <c r="A23" s="22"/>
      <c r="B23" s="23"/>
      <c r="C23" s="24"/>
    </row>
    <row r="24" spans="1:5" s="31" customFormat="1">
      <c r="A24" s="35" t="s">
        <v>12</v>
      </c>
    </row>
    <row r="25" spans="1:5">
      <c r="A25" s="446"/>
      <c r="B25" s="446"/>
      <c r="C25" s="446"/>
    </row>
  </sheetData>
  <mergeCells count="5">
    <mergeCell ref="A1:B1"/>
    <mergeCell ref="A3:C3"/>
    <mergeCell ref="A5:A6"/>
    <mergeCell ref="B5:B6"/>
    <mergeCell ref="A25:C25"/>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7"/>
  <sheetViews>
    <sheetView showGridLines="0" zoomScaleNormal="100" workbookViewId="0">
      <selection sqref="A1:C1"/>
    </sheetView>
  </sheetViews>
  <sheetFormatPr baseColWidth="10" defaultRowHeight="18"/>
  <cols>
    <col min="1" max="1" width="31.5703125" style="31" customWidth="1"/>
    <col min="2" max="5" width="20.7109375" style="31" customWidth="1"/>
    <col min="6" max="6" width="20.140625" style="31" customWidth="1"/>
    <col min="7" max="7" width="20.140625" style="31" bestFit="1" customWidth="1"/>
    <col min="8" max="16384" width="11.42578125" style="31"/>
  </cols>
  <sheetData>
    <row r="1" spans="1:20" s="25" customFormat="1" ht="42.75" customHeight="1">
      <c r="A1" s="447" t="s">
        <v>328</v>
      </c>
      <c r="B1" s="447"/>
      <c r="C1" s="447"/>
      <c r="D1" s="448" t="s">
        <v>662</v>
      </c>
      <c r="E1" s="448"/>
      <c r="F1" s="30"/>
      <c r="G1" s="99"/>
      <c r="H1" s="449"/>
      <c r="I1" s="449"/>
      <c r="J1" s="449"/>
      <c r="K1" s="449"/>
      <c r="L1" s="100"/>
      <c r="M1" s="101"/>
      <c r="N1" s="51"/>
      <c r="O1" s="51"/>
      <c r="P1" s="51"/>
      <c r="Q1" s="51"/>
      <c r="R1" s="51"/>
      <c r="S1" s="51"/>
      <c r="T1" s="51"/>
    </row>
    <row r="2" spans="1:20" s="105" customFormat="1" ht="9" customHeight="1">
      <c r="A2" s="450"/>
      <c r="B2" s="450"/>
      <c r="C2" s="450"/>
      <c r="D2" s="450"/>
      <c r="E2" s="450"/>
      <c r="F2" s="102"/>
      <c r="G2" s="102"/>
      <c r="H2" s="103"/>
      <c r="I2" s="103"/>
      <c r="J2" s="104"/>
      <c r="K2" s="104"/>
      <c r="L2" s="104"/>
      <c r="M2" s="103"/>
      <c r="N2" s="51"/>
      <c r="O2" s="51"/>
      <c r="P2" s="51"/>
      <c r="Q2" s="51"/>
      <c r="R2" s="51"/>
      <c r="S2" s="51"/>
      <c r="T2" s="51"/>
    </row>
    <row r="3" spans="1:20" ht="84" customHeight="1" thickBot="1">
      <c r="A3" s="451" t="s">
        <v>674</v>
      </c>
      <c r="B3" s="451"/>
      <c r="C3" s="451"/>
      <c r="D3" s="451"/>
      <c r="E3" s="451"/>
    </row>
    <row r="4" spans="1:20" s="106" customFormat="1" ht="6" customHeight="1">
      <c r="A4" s="107"/>
      <c r="B4" s="107"/>
      <c r="C4" s="107"/>
      <c r="D4" s="107"/>
      <c r="E4" s="107"/>
    </row>
    <row r="5" spans="1:20" s="289" customFormat="1" ht="30" customHeight="1">
      <c r="A5" s="287"/>
      <c r="B5" s="288" t="s">
        <v>321</v>
      </c>
      <c r="C5" s="288" t="s">
        <v>322</v>
      </c>
      <c r="D5" s="288" t="s">
        <v>323</v>
      </c>
      <c r="E5" s="288" t="s">
        <v>24</v>
      </c>
    </row>
    <row r="6" spans="1:20" s="106" customFormat="1" ht="3" customHeight="1" thickBot="1">
      <c r="A6" s="290"/>
      <c r="B6" s="290"/>
      <c r="C6" s="290"/>
      <c r="D6" s="290"/>
      <c r="E6" s="290"/>
    </row>
    <row r="7" spans="1:20" s="106" customFormat="1" ht="3" customHeight="1" thickBot="1">
      <c r="A7" s="291"/>
      <c r="B7" s="291"/>
      <c r="C7" s="291"/>
      <c r="D7" s="291"/>
      <c r="E7" s="291"/>
    </row>
    <row r="8" spans="1:20" s="108" customFormat="1" ht="15">
      <c r="A8" s="292" t="s">
        <v>24</v>
      </c>
      <c r="B8" s="293">
        <f>+B9+B12</f>
        <v>1042635663.8200001</v>
      </c>
      <c r="C8" s="293">
        <f t="shared" ref="C8:D8" si="0">+C9+C12</f>
        <v>4685845312.9399996</v>
      </c>
      <c r="D8" s="293">
        <f t="shared" si="0"/>
        <v>214331056.59999999</v>
      </c>
      <c r="E8" s="293">
        <f t="shared" ref="E8:E9" si="1">+B8+C8+D8</f>
        <v>5942812033.3599997</v>
      </c>
    </row>
    <row r="9" spans="1:20" s="108" customFormat="1" ht="15">
      <c r="A9" s="292" t="s">
        <v>430</v>
      </c>
      <c r="B9" s="293">
        <f>+B10+B11</f>
        <v>213531963</v>
      </c>
      <c r="C9" s="293">
        <f t="shared" ref="C9:D9" si="2">+C10+C11</f>
        <v>3648558929.0799999</v>
      </c>
      <c r="D9" s="293">
        <f t="shared" si="2"/>
        <v>90435470</v>
      </c>
      <c r="E9" s="293">
        <f t="shared" si="1"/>
        <v>3952526362.0799999</v>
      </c>
    </row>
    <row r="10" spans="1:20" s="108" customFormat="1" ht="15">
      <c r="A10" s="294" t="s">
        <v>431</v>
      </c>
      <c r="B10" s="295">
        <f>Fiscales!C8</f>
        <v>0</v>
      </c>
      <c r="C10" s="295">
        <f>Fiscales!D8</f>
        <v>157283555.08000001</v>
      </c>
      <c r="D10" s="295">
        <f>Fiscales!E8</f>
        <v>0</v>
      </c>
      <c r="E10" s="295">
        <f>SUM(B10:D10)</f>
        <v>157283555.08000001</v>
      </c>
    </row>
    <row r="11" spans="1:20" s="108" customFormat="1" ht="15">
      <c r="A11" s="294" t="s">
        <v>432</v>
      </c>
      <c r="B11" s="295">
        <f>Propios!C8</f>
        <v>213531963</v>
      </c>
      <c r="C11" s="295">
        <f>Propios!D8</f>
        <v>3491275374</v>
      </c>
      <c r="D11" s="295">
        <f>Propios!E8</f>
        <v>90435470</v>
      </c>
      <c r="E11" s="295">
        <f>SUM(B11:D11)</f>
        <v>3795242807</v>
      </c>
    </row>
    <row r="12" spans="1:20" s="108" customFormat="1" ht="15">
      <c r="A12" s="292" t="s">
        <v>433</v>
      </c>
      <c r="B12" s="293">
        <f>'Ahorro Poderes-Entes Autónomos'!C8</f>
        <v>829103700.82000005</v>
      </c>
      <c r="C12" s="293">
        <f>'Ahorro Poderes-Entes Autónomos'!D8</f>
        <v>1037286383.86</v>
      </c>
      <c r="D12" s="293">
        <f>'Ahorro Poderes-Entes Autónomos'!E8</f>
        <v>123895586.59999999</v>
      </c>
      <c r="E12" s="293">
        <f>SUM(B12:D12)</f>
        <v>1990285671.28</v>
      </c>
    </row>
    <row r="13" spans="1:20" s="108" customFormat="1" ht="4.5" customHeight="1" thickBot="1">
      <c r="A13" s="296"/>
      <c r="B13" s="297"/>
      <c r="C13" s="297"/>
      <c r="D13" s="297"/>
      <c r="E13" s="297"/>
    </row>
    <row r="14" spans="1:20">
      <c r="A14" s="298" t="s">
        <v>12</v>
      </c>
    </row>
    <row r="15" spans="1:20">
      <c r="B15" s="410"/>
      <c r="C15" s="410"/>
      <c r="D15" s="410"/>
      <c r="E15" s="410"/>
    </row>
    <row r="17" spans="2:5">
      <c r="B17" s="410"/>
      <c r="C17" s="410"/>
      <c r="D17" s="410"/>
      <c r="E17" s="410"/>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5"/>
  <sheetViews>
    <sheetView showGridLines="0" zoomScaleNormal="100" workbookViewId="0">
      <selection sqref="A1:D1"/>
    </sheetView>
  </sheetViews>
  <sheetFormatPr baseColWidth="10" defaultRowHeight="18"/>
  <cols>
    <col min="1" max="1" width="5.7109375" style="31" customWidth="1"/>
    <col min="2" max="2" width="46.42578125" style="31" customWidth="1"/>
    <col min="3" max="6" width="20.7109375" style="31" customWidth="1"/>
    <col min="7" max="7" width="20.140625" style="31" bestFit="1" customWidth="1"/>
    <col min="8" max="10" width="11.42578125" style="31"/>
    <col min="11" max="11" width="48.7109375" style="31" customWidth="1"/>
    <col min="12" max="12" width="18.42578125" style="31" bestFit="1" customWidth="1"/>
    <col min="13" max="16384" width="11.42578125" style="31"/>
  </cols>
  <sheetData>
    <row r="1" spans="1:21" s="25" customFormat="1" ht="42.75" customHeight="1">
      <c r="A1" s="447" t="s">
        <v>328</v>
      </c>
      <c r="B1" s="447"/>
      <c r="C1" s="447"/>
      <c r="D1" s="447"/>
      <c r="E1" s="448" t="s">
        <v>662</v>
      </c>
      <c r="F1" s="448"/>
      <c r="G1" s="30"/>
      <c r="H1" s="99"/>
      <c r="I1" s="449"/>
      <c r="J1" s="449"/>
      <c r="K1" s="449"/>
      <c r="L1" s="449"/>
      <c r="M1" s="100"/>
      <c r="N1" s="101"/>
      <c r="O1" s="51"/>
      <c r="P1" s="51"/>
      <c r="Q1" s="51"/>
      <c r="R1" s="51"/>
      <c r="S1" s="51"/>
      <c r="T1" s="51"/>
      <c r="U1" s="51"/>
    </row>
    <row r="2" spans="1:21" s="105" customFormat="1" ht="9" customHeight="1">
      <c r="A2" s="450"/>
      <c r="B2" s="450"/>
      <c r="C2" s="450"/>
      <c r="D2" s="450"/>
      <c r="E2" s="450"/>
      <c r="F2" s="450"/>
      <c r="G2" s="102"/>
      <c r="H2" s="102"/>
      <c r="I2" s="103"/>
      <c r="J2" s="103"/>
      <c r="K2" s="104"/>
      <c r="L2" s="104"/>
      <c r="M2" s="104"/>
      <c r="N2" s="103"/>
      <c r="O2" s="51"/>
      <c r="P2" s="51"/>
      <c r="Q2" s="51"/>
      <c r="R2" s="51"/>
      <c r="S2" s="51"/>
      <c r="T2" s="51"/>
      <c r="U2" s="51"/>
    </row>
    <row r="3" spans="1:21" ht="96.75" customHeight="1" thickBot="1">
      <c r="A3" s="451" t="s">
        <v>673</v>
      </c>
      <c r="B3" s="451"/>
      <c r="C3" s="451"/>
      <c r="D3" s="451"/>
      <c r="E3" s="451"/>
      <c r="F3" s="451"/>
    </row>
    <row r="4" spans="1:21" s="106" customFormat="1" ht="6" customHeight="1">
      <c r="A4" s="107"/>
      <c r="B4" s="107"/>
      <c r="C4" s="107"/>
      <c r="D4" s="107"/>
      <c r="E4" s="107"/>
      <c r="F4" s="107"/>
    </row>
    <row r="5" spans="1:21" s="108" customFormat="1" ht="26.25" customHeight="1">
      <c r="A5" s="299" t="s">
        <v>309</v>
      </c>
      <c r="B5" s="300"/>
      <c r="C5" s="286" t="s">
        <v>321</v>
      </c>
      <c r="D5" s="286" t="s">
        <v>322</v>
      </c>
      <c r="E5" s="286" t="s">
        <v>323</v>
      </c>
      <c r="F5" s="286" t="s">
        <v>331</v>
      </c>
    </row>
    <row r="6" spans="1:21" s="108" customFormat="1" ht="3" customHeight="1" thickBot="1">
      <c r="A6" s="109"/>
      <c r="B6" s="110"/>
      <c r="C6" s="111"/>
      <c r="D6" s="111"/>
      <c r="E6" s="111"/>
      <c r="F6" s="111"/>
    </row>
    <row r="7" spans="1:21" s="108" customFormat="1" ht="3" customHeight="1" thickBot="1">
      <c r="A7" s="112"/>
      <c r="B7" s="113"/>
      <c r="C7" s="114"/>
      <c r="D7" s="114"/>
      <c r="E7" s="114"/>
      <c r="F7" s="114"/>
    </row>
    <row r="8" spans="1:21" s="108" customFormat="1" ht="15">
      <c r="A8" s="301" t="s">
        <v>24</v>
      </c>
      <c r="B8" s="302"/>
      <c r="C8" s="303">
        <f>SUM(C9:C9)</f>
        <v>0</v>
      </c>
      <c r="D8" s="303">
        <f>SUM(D9:D9)</f>
        <v>157283555.08000001</v>
      </c>
      <c r="E8" s="303">
        <f>SUM(E9:E9)</f>
        <v>0</v>
      </c>
      <c r="F8" s="303">
        <f>SUM(F9:F9)</f>
        <v>157283555.08000001</v>
      </c>
      <c r="G8" s="304"/>
    </row>
    <row r="9" spans="1:21" s="108" customFormat="1" ht="15">
      <c r="A9" s="306">
        <v>48</v>
      </c>
      <c r="B9" s="307" t="s">
        <v>434</v>
      </c>
      <c r="C9" s="308">
        <v>0</v>
      </c>
      <c r="D9" s="308">
        <v>157283555.08000001</v>
      </c>
      <c r="E9" s="308">
        <v>0</v>
      </c>
      <c r="F9" s="308">
        <f>SUM(C9:E9)</f>
        <v>157283555.08000001</v>
      </c>
      <c r="G9" s="305"/>
    </row>
    <row r="10" spans="1:21" s="108" customFormat="1" ht="4.5" customHeight="1" thickBot="1">
      <c r="A10" s="309"/>
      <c r="B10" s="310"/>
      <c r="C10" s="311"/>
      <c r="D10" s="311"/>
      <c r="E10" s="311"/>
      <c r="F10" s="311"/>
      <c r="G10" s="305"/>
    </row>
    <row r="11" spans="1:21" ht="49.5" customHeight="1">
      <c r="A11" s="452" t="s">
        <v>706</v>
      </c>
      <c r="B11" s="452"/>
      <c r="C11" s="452"/>
      <c r="D11" s="452"/>
      <c r="E11" s="452"/>
      <c r="F11" s="452"/>
      <c r="H11" s="108"/>
      <c r="K11" s="108"/>
      <c r="L11" s="108"/>
    </row>
    <row r="12" spans="1:21">
      <c r="H12" s="108"/>
      <c r="K12" s="108"/>
      <c r="L12" s="108"/>
    </row>
    <row r="13" spans="1:21">
      <c r="A13" s="50"/>
      <c r="H13" s="108"/>
      <c r="K13" s="108"/>
      <c r="L13" s="108"/>
    </row>
    <row r="14" spans="1:21">
      <c r="H14" s="108"/>
      <c r="K14" s="108"/>
      <c r="L14" s="108"/>
    </row>
    <row r="15" spans="1:21">
      <c r="D15" s="312"/>
      <c r="K15" s="108"/>
      <c r="L15" s="108"/>
    </row>
  </sheetData>
  <mergeCells count="6">
    <mergeCell ref="A11:F1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5"/>
  <sheetViews>
    <sheetView showGridLines="0" zoomScaleNormal="100" workbookViewId="0">
      <selection sqref="A1:D1"/>
    </sheetView>
  </sheetViews>
  <sheetFormatPr baseColWidth="10" defaultRowHeight="15.75"/>
  <cols>
    <col min="1" max="1" width="5.7109375" style="322" customWidth="1"/>
    <col min="2" max="2" width="36.7109375" style="322" customWidth="1"/>
    <col min="3" max="6" width="20.7109375" style="322" customWidth="1"/>
    <col min="7" max="7" width="12.140625" style="322" bestFit="1" customWidth="1"/>
    <col min="8" max="8" width="11.42578125" style="322"/>
    <col min="9" max="9" width="12.140625" style="322" bestFit="1" customWidth="1"/>
    <col min="10" max="16384" width="11.42578125" style="322"/>
  </cols>
  <sheetData>
    <row r="1" spans="1:21" s="25" customFormat="1" ht="42.75" customHeight="1">
      <c r="A1" s="447" t="s">
        <v>328</v>
      </c>
      <c r="B1" s="447"/>
      <c r="C1" s="447"/>
      <c r="D1" s="447"/>
      <c r="E1" s="448" t="s">
        <v>662</v>
      </c>
      <c r="F1" s="448"/>
      <c r="G1" s="30"/>
      <c r="H1" s="99"/>
      <c r="I1" s="449"/>
      <c r="J1" s="449"/>
      <c r="K1" s="449"/>
      <c r="L1" s="449"/>
      <c r="M1" s="100"/>
      <c r="N1" s="101"/>
      <c r="O1" s="51"/>
      <c r="P1" s="51"/>
      <c r="Q1" s="51"/>
      <c r="R1" s="51"/>
      <c r="S1" s="51"/>
      <c r="T1" s="51"/>
      <c r="U1" s="51"/>
    </row>
    <row r="2" spans="1:21" s="105" customFormat="1" ht="9" customHeight="1">
      <c r="A2" s="450"/>
      <c r="B2" s="450"/>
      <c r="C2" s="450"/>
      <c r="D2" s="450"/>
      <c r="E2" s="450"/>
      <c r="F2" s="450"/>
      <c r="G2" s="102"/>
      <c r="H2" s="102"/>
      <c r="I2" s="103"/>
      <c r="J2" s="103"/>
      <c r="K2" s="104"/>
      <c r="L2" s="104"/>
      <c r="M2" s="104"/>
      <c r="N2" s="103"/>
      <c r="O2" s="51"/>
      <c r="P2" s="51"/>
      <c r="Q2" s="51"/>
      <c r="R2" s="51"/>
      <c r="S2" s="51"/>
      <c r="T2" s="51"/>
      <c r="U2" s="51"/>
    </row>
    <row r="3" spans="1:21" s="31" customFormat="1" ht="96.75" customHeight="1" thickBot="1">
      <c r="A3" s="451" t="s">
        <v>672</v>
      </c>
      <c r="B3" s="451"/>
      <c r="C3" s="451"/>
      <c r="D3" s="451"/>
      <c r="E3" s="451"/>
      <c r="F3" s="451"/>
    </row>
    <row r="4" spans="1:21" s="106" customFormat="1" ht="6" customHeight="1">
      <c r="A4" s="107"/>
      <c r="B4" s="107"/>
      <c r="C4" s="107"/>
      <c r="D4" s="107"/>
      <c r="E4" s="107"/>
      <c r="F4" s="107"/>
    </row>
    <row r="5" spans="1:21" s="108" customFormat="1" ht="26.25" customHeight="1">
      <c r="A5" s="299" t="s">
        <v>309</v>
      </c>
      <c r="B5" s="300"/>
      <c r="C5" s="286" t="s">
        <v>321</v>
      </c>
      <c r="D5" s="286" t="s">
        <v>322</v>
      </c>
      <c r="E5" s="286" t="s">
        <v>323</v>
      </c>
      <c r="F5" s="286" t="s">
        <v>496</v>
      </c>
    </row>
    <row r="6" spans="1:21" s="108" customFormat="1" ht="3" customHeight="1" thickBot="1">
      <c r="A6" s="109"/>
      <c r="B6" s="110"/>
      <c r="C6" s="111"/>
      <c r="D6" s="111"/>
      <c r="E6" s="111"/>
      <c r="F6" s="111"/>
    </row>
    <row r="7" spans="1:21" s="108" customFormat="1" ht="3" customHeight="1" thickBot="1">
      <c r="A7" s="112"/>
      <c r="B7" s="113"/>
      <c r="C7" s="114"/>
      <c r="D7" s="114"/>
      <c r="E7" s="114"/>
      <c r="F7" s="114"/>
    </row>
    <row r="8" spans="1:21" s="315" customFormat="1" ht="15">
      <c r="A8" s="301" t="s">
        <v>24</v>
      </c>
      <c r="B8" s="313"/>
      <c r="C8" s="314">
        <f>SUM(C9:C16)</f>
        <v>213531963</v>
      </c>
      <c r="D8" s="314">
        <f>SUM(D9:D16)</f>
        <v>3491275374</v>
      </c>
      <c r="E8" s="314">
        <f>SUM(E9:E16)</f>
        <v>90435470</v>
      </c>
      <c r="F8" s="314">
        <f>SUM(F9:F16)</f>
        <v>3795242807</v>
      </c>
    </row>
    <row r="9" spans="1:21" s="315" customFormat="1" ht="15" customHeight="1">
      <c r="A9" s="306">
        <v>6</v>
      </c>
      <c r="B9" s="307" t="s">
        <v>313</v>
      </c>
      <c r="C9" s="308">
        <v>196071363</v>
      </c>
      <c r="D9" s="308">
        <v>592654299</v>
      </c>
      <c r="E9" s="316">
        <v>0</v>
      </c>
      <c r="F9" s="317">
        <v>788725662</v>
      </c>
      <c r="G9" s="318"/>
      <c r="H9" s="318"/>
      <c r="I9" s="318"/>
      <c r="J9" s="318"/>
      <c r="K9" s="318"/>
    </row>
    <row r="10" spans="1:21" s="315" customFormat="1" ht="15" customHeight="1">
      <c r="A10" s="306">
        <v>7</v>
      </c>
      <c r="B10" s="307" t="s">
        <v>314</v>
      </c>
      <c r="C10" s="308">
        <v>0</v>
      </c>
      <c r="D10" s="308">
        <v>158251287</v>
      </c>
      <c r="E10" s="316">
        <v>90435470</v>
      </c>
      <c r="F10" s="317">
        <v>248686757</v>
      </c>
      <c r="G10" s="318"/>
      <c r="H10" s="318"/>
      <c r="I10" s="318"/>
      <c r="J10" s="318"/>
      <c r="K10" s="318"/>
    </row>
    <row r="11" spans="1:21" s="315" customFormat="1" ht="15" customHeight="1">
      <c r="A11" s="306">
        <v>8</v>
      </c>
      <c r="B11" s="307" t="s">
        <v>422</v>
      </c>
      <c r="C11" s="308">
        <v>0</v>
      </c>
      <c r="D11" s="308">
        <v>4337000</v>
      </c>
      <c r="E11" s="316">
        <v>0</v>
      </c>
      <c r="F11" s="317">
        <v>4337000</v>
      </c>
      <c r="G11" s="318"/>
      <c r="H11" s="318"/>
      <c r="I11" s="318"/>
      <c r="J11" s="318"/>
      <c r="K11" s="318"/>
    </row>
    <row r="12" spans="1:21" s="315" customFormat="1" ht="15" customHeight="1">
      <c r="A12" s="306">
        <v>10</v>
      </c>
      <c r="B12" s="307" t="s">
        <v>480</v>
      </c>
      <c r="C12" s="308">
        <v>0</v>
      </c>
      <c r="D12" s="308">
        <v>118622018</v>
      </c>
      <c r="E12" s="316">
        <v>0</v>
      </c>
      <c r="F12" s="317">
        <v>118622018</v>
      </c>
      <c r="G12" s="318"/>
      <c r="H12" s="318"/>
      <c r="I12" s="318"/>
      <c r="J12" s="318"/>
      <c r="K12" s="318"/>
    </row>
    <row r="13" spans="1:21" s="315" customFormat="1" ht="15" customHeight="1">
      <c r="A13" s="306">
        <v>11</v>
      </c>
      <c r="B13" s="307" t="s">
        <v>316</v>
      </c>
      <c r="C13" s="308">
        <v>0</v>
      </c>
      <c r="D13" s="308">
        <v>259596732</v>
      </c>
      <c r="E13" s="316">
        <v>0</v>
      </c>
      <c r="F13" s="317">
        <v>259596732</v>
      </c>
      <c r="G13" s="318"/>
      <c r="H13" s="318"/>
      <c r="I13" s="318"/>
      <c r="J13" s="318"/>
      <c r="K13" s="318"/>
    </row>
    <row r="14" spans="1:21" s="315" customFormat="1" ht="15" customHeight="1">
      <c r="A14" s="306">
        <v>14</v>
      </c>
      <c r="B14" s="307" t="s">
        <v>495</v>
      </c>
      <c r="C14" s="308">
        <v>0</v>
      </c>
      <c r="D14" s="308">
        <v>450894316</v>
      </c>
      <c r="E14" s="316">
        <v>0</v>
      </c>
      <c r="F14" s="317">
        <v>450894316</v>
      </c>
      <c r="G14" s="318"/>
      <c r="H14" s="318"/>
      <c r="I14" s="318"/>
      <c r="J14" s="318"/>
      <c r="K14" s="318"/>
    </row>
    <row r="15" spans="1:21" s="315" customFormat="1" ht="15" customHeight="1">
      <c r="A15" s="306">
        <v>15</v>
      </c>
      <c r="B15" s="307" t="s">
        <v>488</v>
      </c>
      <c r="C15" s="308">
        <v>17460600</v>
      </c>
      <c r="D15" s="308">
        <v>21936331</v>
      </c>
      <c r="E15" s="316">
        <v>0</v>
      </c>
      <c r="F15" s="317">
        <v>39396931</v>
      </c>
      <c r="G15" s="318"/>
      <c r="H15" s="318"/>
      <c r="I15" s="318"/>
      <c r="J15" s="318"/>
      <c r="K15" s="318"/>
    </row>
    <row r="16" spans="1:21" s="315" customFormat="1" ht="15" customHeight="1">
      <c r="A16" s="306">
        <v>18</v>
      </c>
      <c r="B16" s="307" t="s">
        <v>319</v>
      </c>
      <c r="C16" s="308">
        <v>0</v>
      </c>
      <c r="D16" s="308">
        <v>1884983391</v>
      </c>
      <c r="E16" s="316">
        <v>0</v>
      </c>
      <c r="F16" s="317">
        <v>1884983391</v>
      </c>
      <c r="G16" s="318"/>
      <c r="H16" s="318"/>
      <c r="I16" s="318"/>
      <c r="J16" s="318"/>
      <c r="K16" s="318"/>
    </row>
    <row r="17" spans="1:14" s="315" customFormat="1" ht="4.5" customHeight="1" thickBot="1">
      <c r="A17" s="309"/>
      <c r="B17" s="310"/>
      <c r="C17" s="311"/>
      <c r="D17" s="311"/>
      <c r="E17" s="319"/>
      <c r="F17" s="320"/>
      <c r="G17" s="318"/>
      <c r="H17" s="318"/>
      <c r="I17" s="318"/>
      <c r="J17" s="318"/>
      <c r="K17" s="318"/>
    </row>
    <row r="18" spans="1:14" s="321" customFormat="1" ht="219" customHeight="1">
      <c r="A18" s="453" t="s">
        <v>704</v>
      </c>
      <c r="B18" s="453"/>
      <c r="C18" s="453"/>
      <c r="D18" s="453"/>
      <c r="E18" s="453"/>
      <c r="F18" s="453"/>
      <c r="I18" s="454"/>
      <c r="J18" s="454"/>
      <c r="K18" s="454"/>
      <c r="L18" s="454"/>
      <c r="M18" s="454"/>
      <c r="N18" s="454"/>
    </row>
    <row r="19" spans="1:14" ht="15.75" customHeight="1">
      <c r="I19" s="454"/>
      <c r="J19" s="454"/>
      <c r="K19" s="454"/>
      <c r="L19" s="454"/>
      <c r="M19" s="454"/>
      <c r="N19" s="454"/>
    </row>
    <row r="20" spans="1:14" ht="15.75" customHeight="1">
      <c r="I20" s="454"/>
      <c r="J20" s="454"/>
      <c r="K20" s="454"/>
      <c r="L20" s="454"/>
      <c r="M20" s="454"/>
      <c r="N20" s="454"/>
    </row>
    <row r="21" spans="1:14" ht="139.5" customHeight="1">
      <c r="G21" s="323"/>
      <c r="I21" s="454"/>
      <c r="J21" s="454"/>
      <c r="K21" s="454"/>
      <c r="L21" s="454"/>
      <c r="M21" s="454"/>
      <c r="N21" s="454"/>
    </row>
    <row r="22" spans="1:14">
      <c r="G22" s="323"/>
      <c r="I22" s="454"/>
      <c r="J22" s="454"/>
      <c r="K22" s="454"/>
      <c r="L22" s="454"/>
      <c r="M22" s="454"/>
      <c r="N22" s="454"/>
    </row>
    <row r="23" spans="1:14">
      <c r="G23" s="324"/>
      <c r="H23" s="325"/>
      <c r="I23" s="454"/>
      <c r="J23" s="454"/>
      <c r="K23" s="454"/>
      <c r="L23" s="454"/>
      <c r="M23" s="454"/>
      <c r="N23" s="454"/>
    </row>
    <row r="24" spans="1:14">
      <c r="G24" s="323"/>
      <c r="I24" s="454"/>
      <c r="J24" s="454"/>
      <c r="K24" s="454"/>
      <c r="L24" s="454"/>
      <c r="M24" s="454"/>
      <c r="N24" s="454"/>
    </row>
    <row r="25" spans="1:14">
      <c r="G25" s="323"/>
    </row>
    <row r="26" spans="1:14">
      <c r="G26" s="323"/>
    </row>
    <row r="27" spans="1:14">
      <c r="G27" s="323"/>
    </row>
    <row r="28" spans="1:14" ht="157.5" customHeight="1">
      <c r="G28" s="323"/>
    </row>
    <row r="29" spans="1:14" ht="15.75" customHeight="1">
      <c r="G29" s="323"/>
    </row>
    <row r="30" spans="1:14" ht="15.75" customHeight="1"/>
    <row r="31" spans="1:14" ht="15.75" customHeight="1"/>
    <row r="32" spans="1:14" ht="15.75" customHeight="1"/>
    <row r="33" ht="15.75" customHeight="1"/>
    <row r="34" ht="15.75" customHeight="1"/>
    <row r="35" ht="15.75" customHeight="1"/>
  </sheetData>
  <mergeCells count="7">
    <mergeCell ref="A18:F18"/>
    <mergeCell ref="I18:N24"/>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32" customWidth="1"/>
    <col min="2" max="2" width="44.7109375" style="32" customWidth="1"/>
    <col min="3" max="6" width="18.7109375" style="32" customWidth="1"/>
    <col min="7" max="9" width="11.42578125" style="32"/>
    <col min="10" max="10" width="12.5703125" style="32" customWidth="1"/>
    <col min="11" max="11" width="15.5703125" style="394" bestFit="1" customWidth="1"/>
    <col min="12" max="16384" width="11.42578125" style="32"/>
  </cols>
  <sheetData>
    <row r="1" spans="1:21" s="135" customFormat="1" ht="42.75" customHeight="1">
      <c r="A1" s="457" t="s">
        <v>328</v>
      </c>
      <c r="B1" s="457"/>
      <c r="C1" s="457"/>
      <c r="D1" s="457"/>
      <c r="E1" s="458" t="s">
        <v>662</v>
      </c>
      <c r="F1" s="458"/>
      <c r="G1" s="130"/>
      <c r="H1" s="131"/>
      <c r="I1" s="459"/>
      <c r="J1" s="459"/>
      <c r="K1" s="459"/>
      <c r="L1" s="459"/>
      <c r="M1" s="132"/>
      <c r="N1" s="133"/>
      <c r="O1" s="134"/>
      <c r="P1" s="134"/>
      <c r="Q1" s="134"/>
      <c r="R1" s="134"/>
      <c r="S1" s="134"/>
      <c r="T1" s="134"/>
      <c r="U1" s="134"/>
    </row>
    <row r="2" spans="1:21" s="139" customFormat="1" ht="9" customHeight="1">
      <c r="A2" s="460"/>
      <c r="B2" s="460"/>
      <c r="C2" s="460"/>
      <c r="D2" s="460"/>
      <c r="E2" s="460"/>
      <c r="F2" s="460"/>
      <c r="G2" s="136"/>
      <c r="H2" s="136"/>
      <c r="I2" s="137"/>
      <c r="J2" s="137"/>
      <c r="K2" s="393"/>
      <c r="L2" s="138"/>
      <c r="M2" s="138"/>
      <c r="N2" s="137"/>
      <c r="O2" s="134"/>
      <c r="P2" s="134"/>
      <c r="Q2" s="134"/>
      <c r="R2" s="134"/>
      <c r="S2" s="134"/>
      <c r="T2" s="134"/>
      <c r="U2" s="134"/>
    </row>
    <row r="3" spans="1:21" s="140" customFormat="1" ht="89.25" customHeight="1" thickBot="1">
      <c r="A3" s="451" t="s">
        <v>671</v>
      </c>
      <c r="B3" s="451"/>
      <c r="C3" s="451"/>
      <c r="D3" s="451"/>
      <c r="E3" s="451"/>
      <c r="F3" s="451"/>
      <c r="K3" s="394"/>
    </row>
    <row r="4" spans="1:21" s="141" customFormat="1" ht="6" customHeight="1">
      <c r="A4" s="107"/>
      <c r="B4" s="107"/>
      <c r="C4" s="107"/>
      <c r="D4" s="107"/>
      <c r="E4" s="107"/>
      <c r="F4" s="107"/>
      <c r="J4" s="140"/>
      <c r="K4" s="394"/>
    </row>
    <row r="5" spans="1:21" s="142" customFormat="1" ht="30.75" customHeight="1">
      <c r="A5" s="461" t="s">
        <v>320</v>
      </c>
      <c r="B5" s="461"/>
      <c r="C5" s="222" t="s">
        <v>321</v>
      </c>
      <c r="D5" s="222" t="s">
        <v>322</v>
      </c>
      <c r="E5" s="222" t="s">
        <v>323</v>
      </c>
      <c r="F5" s="222" t="s">
        <v>331</v>
      </c>
      <c r="J5" s="140"/>
      <c r="K5" s="394"/>
    </row>
    <row r="6" spans="1:21" s="142" customFormat="1" ht="3" customHeight="1" thickBot="1">
      <c r="A6" s="109"/>
      <c r="B6" s="110"/>
      <c r="C6" s="111"/>
      <c r="D6" s="111"/>
      <c r="E6" s="111"/>
      <c r="F6" s="111"/>
      <c r="J6" s="140"/>
      <c r="K6" s="394"/>
    </row>
    <row r="7" spans="1:21" s="142" customFormat="1" ht="3" customHeight="1" thickBot="1">
      <c r="A7" s="112"/>
      <c r="B7" s="113"/>
      <c r="C7" s="114"/>
      <c r="D7" s="114"/>
      <c r="E7" s="114"/>
      <c r="F7" s="114"/>
      <c r="J7" s="140"/>
      <c r="K7" s="394"/>
    </row>
    <row r="8" spans="1:21" ht="15">
      <c r="A8" s="462" t="s">
        <v>24</v>
      </c>
      <c r="B8" s="462"/>
      <c r="C8" s="272">
        <f>+C9+C12+C16+C18+C19+C20+C21+C22</f>
        <v>829103700.82000005</v>
      </c>
      <c r="D8" s="272">
        <f>+D9+D12+D16+D17+D18+D19+D20+D21+D22</f>
        <v>1037286383.86</v>
      </c>
      <c r="E8" s="272">
        <f>+E9+E12+E16+E18+E19+E20+E21+E22</f>
        <v>123895586.59999999</v>
      </c>
      <c r="F8" s="272">
        <f>+F9+F12+F16+F17+F18+F19+F20+F21+F22</f>
        <v>1990285671.28</v>
      </c>
      <c r="J8" s="140"/>
    </row>
    <row r="9" spans="1:21" ht="15">
      <c r="A9" s="273">
        <v>1</v>
      </c>
      <c r="B9" s="274" t="s">
        <v>282</v>
      </c>
      <c r="C9" s="272">
        <f>+SUM(C10:C11)</f>
        <v>74189354.75</v>
      </c>
      <c r="D9" s="272">
        <f>+SUM(D10:D11)</f>
        <v>107825125.12</v>
      </c>
      <c r="E9" s="272">
        <f>+SUM(E10:E11)</f>
        <v>76161871.609999999</v>
      </c>
      <c r="F9" s="272">
        <f>+SUM(F10:F11)</f>
        <v>258176351.48000002</v>
      </c>
      <c r="J9" s="140"/>
    </row>
    <row r="10" spans="1:21" ht="15">
      <c r="A10" s="275"/>
      <c r="B10" s="276" t="s">
        <v>283</v>
      </c>
      <c r="C10" s="277">
        <v>58635159.75</v>
      </c>
      <c r="D10" s="277">
        <v>92741292.120000005</v>
      </c>
      <c r="E10" s="277">
        <v>76161871.609999999</v>
      </c>
      <c r="F10" s="277">
        <f>+SUM(C10:E10)</f>
        <v>227538323.48000002</v>
      </c>
      <c r="J10" s="140"/>
    </row>
    <row r="11" spans="1:21" ht="15">
      <c r="A11" s="275"/>
      <c r="B11" s="276" t="s">
        <v>284</v>
      </c>
      <c r="C11" s="277">
        <v>15554195</v>
      </c>
      <c r="D11" s="277">
        <v>15083833</v>
      </c>
      <c r="E11" s="277"/>
      <c r="F11" s="277">
        <f>+SUM(C11:E11)</f>
        <v>30638028</v>
      </c>
      <c r="J11" s="140"/>
    </row>
    <row r="12" spans="1:21" ht="15">
      <c r="A12" s="273">
        <v>3</v>
      </c>
      <c r="B12" s="274" t="s">
        <v>286</v>
      </c>
      <c r="C12" s="272">
        <f>+SUM(C13:C15)</f>
        <v>597963946</v>
      </c>
      <c r="D12" s="272">
        <f>+SUM(D13:D15)</f>
        <v>782950958</v>
      </c>
      <c r="E12" s="272">
        <f>+SUM(E13:E15)</f>
        <v>47533495</v>
      </c>
      <c r="F12" s="272">
        <f>+SUM(F13:F15)</f>
        <v>1428448399</v>
      </c>
      <c r="I12" s="33"/>
      <c r="J12" s="140"/>
    </row>
    <row r="13" spans="1:21" ht="15">
      <c r="A13" s="275"/>
      <c r="B13" s="276" t="s">
        <v>287</v>
      </c>
      <c r="C13" s="277">
        <v>704827</v>
      </c>
      <c r="D13" s="277">
        <v>60423547</v>
      </c>
      <c r="E13" s="277">
        <v>1725272</v>
      </c>
      <c r="F13" s="277">
        <f t="shared" ref="F13:F22" si="0">+SUM(C13:E13)</f>
        <v>62853646</v>
      </c>
      <c r="J13" s="140"/>
    </row>
    <row r="14" spans="1:21" ht="15">
      <c r="A14" s="275"/>
      <c r="B14" s="276" t="s">
        <v>324</v>
      </c>
      <c r="C14" s="277">
        <v>597254379</v>
      </c>
      <c r="D14" s="277">
        <v>717094359</v>
      </c>
      <c r="E14" s="277">
        <v>45365426</v>
      </c>
      <c r="F14" s="277">
        <f t="shared" si="0"/>
        <v>1359714164</v>
      </c>
      <c r="J14" s="140"/>
    </row>
    <row r="15" spans="1:21" ht="30">
      <c r="A15" s="275"/>
      <c r="B15" s="276" t="s">
        <v>288</v>
      </c>
      <c r="C15" s="277">
        <v>4740</v>
      </c>
      <c r="D15" s="277">
        <v>5433052</v>
      </c>
      <c r="E15" s="277">
        <v>442797</v>
      </c>
      <c r="F15" s="277">
        <f t="shared" si="0"/>
        <v>5880589</v>
      </c>
      <c r="J15" s="140"/>
    </row>
    <row r="16" spans="1:21" ht="21" customHeight="1">
      <c r="A16" s="273">
        <v>22</v>
      </c>
      <c r="B16" s="274" t="s">
        <v>289</v>
      </c>
      <c r="C16" s="272"/>
      <c r="D16" s="272"/>
      <c r="E16" s="272"/>
      <c r="F16" s="272">
        <f t="shared" si="0"/>
        <v>0</v>
      </c>
      <c r="J16" s="140"/>
    </row>
    <row r="17" spans="1:10" ht="29.25" customHeight="1">
      <c r="A17" s="273">
        <v>35</v>
      </c>
      <c r="B17" s="274" t="s">
        <v>325</v>
      </c>
      <c r="C17" s="272"/>
      <c r="D17" s="272">
        <v>9169172</v>
      </c>
      <c r="E17" s="272"/>
      <c r="F17" s="272">
        <f t="shared" ref="F17" si="1">+SUM(C17:E17)</f>
        <v>9169172</v>
      </c>
      <c r="J17" s="140"/>
    </row>
    <row r="18" spans="1:10" ht="29.25" customHeight="1">
      <c r="A18" s="273">
        <v>40</v>
      </c>
      <c r="B18" s="274" t="s">
        <v>290</v>
      </c>
      <c r="C18" s="272"/>
      <c r="D18" s="272">
        <v>24009378</v>
      </c>
      <c r="E18" s="272"/>
      <c r="F18" s="272">
        <f t="shared" si="0"/>
        <v>24009378</v>
      </c>
      <c r="J18" s="140"/>
    </row>
    <row r="19" spans="1:10" ht="29.25" customHeight="1">
      <c r="A19" s="273">
        <v>41</v>
      </c>
      <c r="B19" s="274" t="s">
        <v>291</v>
      </c>
      <c r="C19" s="272">
        <v>4264760.5999999996</v>
      </c>
      <c r="D19" s="272">
        <v>1871367</v>
      </c>
      <c r="E19" s="272">
        <v>0</v>
      </c>
      <c r="F19" s="272">
        <f t="shared" si="0"/>
        <v>6136127.5999999996</v>
      </c>
      <c r="J19" s="140"/>
    </row>
    <row r="20" spans="1:10" ht="30">
      <c r="A20" s="273">
        <v>42</v>
      </c>
      <c r="B20" s="274" t="s">
        <v>294</v>
      </c>
      <c r="C20" s="272">
        <v>14500926.119999999</v>
      </c>
      <c r="D20" s="272">
        <v>95420398.790000007</v>
      </c>
      <c r="E20" s="272"/>
      <c r="F20" s="272">
        <f t="shared" si="0"/>
        <v>109921324.91000001</v>
      </c>
      <c r="J20" s="140"/>
    </row>
    <row r="21" spans="1:10" ht="15">
      <c r="A21" s="278">
        <v>43</v>
      </c>
      <c r="B21" s="279" t="s">
        <v>292</v>
      </c>
      <c r="C21" s="280">
        <v>108630563.15000001</v>
      </c>
      <c r="D21" s="280">
        <v>7889129.4500000002</v>
      </c>
      <c r="E21" s="280">
        <v>0</v>
      </c>
      <c r="F21" s="272">
        <f t="shared" si="0"/>
        <v>116519692.60000001</v>
      </c>
      <c r="J21" s="140"/>
    </row>
    <row r="22" spans="1:10" ht="29.25" customHeight="1">
      <c r="A22" s="273">
        <v>44</v>
      </c>
      <c r="B22" s="274" t="s">
        <v>326</v>
      </c>
      <c r="C22" s="272">
        <v>29554150.199999999</v>
      </c>
      <c r="D22" s="272">
        <v>8150855.5</v>
      </c>
      <c r="E22" s="272">
        <v>200219.99</v>
      </c>
      <c r="F22" s="395">
        <f t="shared" si="0"/>
        <v>37905225.690000005</v>
      </c>
      <c r="J22" s="140"/>
    </row>
    <row r="23" spans="1:10" ht="4.5" customHeight="1" thickBot="1">
      <c r="A23" s="281"/>
      <c r="B23" s="282"/>
      <c r="C23" s="283"/>
      <c r="D23" s="283"/>
      <c r="E23" s="283"/>
      <c r="F23" s="283"/>
    </row>
    <row r="24" spans="1:10" ht="15">
      <c r="A24" s="455" t="s">
        <v>327</v>
      </c>
      <c r="B24" s="456"/>
      <c r="C24" s="456"/>
      <c r="D24" s="456"/>
      <c r="E24" s="456"/>
      <c r="F24" s="456"/>
    </row>
    <row r="25" spans="1:10">
      <c r="A25" s="34"/>
      <c r="B25" s="34"/>
      <c r="C25" s="34"/>
      <c r="D25" s="34"/>
      <c r="E25" s="34"/>
      <c r="F25" s="34"/>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D8:E8 F17 F12" formula="1"/>
    <ignoredError sqref="D1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8" s="36" customFormat="1" ht="40.5" customHeight="1">
      <c r="A1" s="464" t="s">
        <v>13</v>
      </c>
      <c r="B1" s="464"/>
      <c r="C1" s="464"/>
      <c r="D1" s="464"/>
      <c r="E1" s="464"/>
      <c r="F1" s="463" t="s">
        <v>662</v>
      </c>
      <c r="G1" s="463"/>
    </row>
    <row r="2" spans="1:8" ht="96" customHeight="1" thickBot="1">
      <c r="A2" s="443" t="s">
        <v>661</v>
      </c>
      <c r="B2" s="444"/>
      <c r="C2" s="444"/>
      <c r="D2" s="444"/>
      <c r="E2" s="469"/>
      <c r="F2" s="469"/>
      <c r="G2" s="469"/>
      <c r="H2" s="1"/>
    </row>
    <row r="3" spans="1:8" ht="6" customHeight="1">
      <c r="A3" s="117"/>
      <c r="B3" s="117"/>
      <c r="C3" s="117"/>
      <c r="D3" s="117"/>
      <c r="E3" s="117"/>
      <c r="F3" s="117"/>
      <c r="G3" s="117"/>
      <c r="H3" s="1"/>
    </row>
    <row r="4" spans="1:8" ht="15">
      <c r="A4" s="120"/>
      <c r="B4" s="465" t="s">
        <v>0</v>
      </c>
      <c r="C4" s="465"/>
      <c r="D4" s="120"/>
      <c r="E4" s="466" t="s">
        <v>660</v>
      </c>
      <c r="F4" s="466"/>
      <c r="G4" s="466"/>
    </row>
    <row r="5" spans="1:8" ht="15">
      <c r="A5" s="121"/>
      <c r="B5" s="122" t="s">
        <v>11</v>
      </c>
      <c r="C5" s="122" t="s">
        <v>1</v>
      </c>
      <c r="D5" s="121"/>
      <c r="E5" s="123" t="s">
        <v>11</v>
      </c>
      <c r="F5" s="123" t="s">
        <v>1</v>
      </c>
      <c r="G5" s="123" t="s">
        <v>2</v>
      </c>
    </row>
    <row r="6" spans="1:8" ht="3" customHeight="1" thickBot="1">
      <c r="A6" s="118"/>
      <c r="B6" s="118"/>
      <c r="C6" s="118"/>
      <c r="D6" s="118"/>
      <c r="E6" s="118"/>
      <c r="F6" s="118"/>
      <c r="G6" s="118"/>
    </row>
    <row r="7" spans="1:8" ht="3" customHeight="1" thickBot="1">
      <c r="A7" s="119"/>
      <c r="B7" s="119"/>
      <c r="C7" s="119"/>
      <c r="D7" s="119"/>
      <c r="E7" s="119"/>
      <c r="F7" s="119"/>
      <c r="G7" s="119"/>
    </row>
    <row r="8" spans="1:8" ht="16.5" customHeight="1">
      <c r="A8" s="124" t="s">
        <v>3</v>
      </c>
      <c r="B8" s="124"/>
      <c r="C8" s="124"/>
      <c r="D8" s="124"/>
      <c r="E8" s="125"/>
      <c r="F8" s="125"/>
      <c r="G8" s="125"/>
    </row>
    <row r="9" spans="1:8" ht="16.5" customHeight="1">
      <c r="A9" s="126" t="s">
        <v>4</v>
      </c>
      <c r="B9" s="127">
        <v>59690</v>
      </c>
      <c r="C9" s="127">
        <v>156821</v>
      </c>
      <c r="D9" s="126">
        <v>0</v>
      </c>
      <c r="E9" s="127">
        <v>59690</v>
      </c>
      <c r="F9" s="127">
        <v>156821</v>
      </c>
      <c r="G9" s="127">
        <v>142236.014135</v>
      </c>
      <c r="H9" s="3"/>
    </row>
    <row r="10" spans="1:8" ht="16.5" customHeight="1">
      <c r="A10" s="126" t="s">
        <v>5</v>
      </c>
      <c r="B10" s="127">
        <v>59690</v>
      </c>
      <c r="C10" s="127">
        <v>156821</v>
      </c>
      <c r="D10" s="126">
        <v>0</v>
      </c>
      <c r="E10" s="127">
        <v>59690</v>
      </c>
      <c r="F10" s="127">
        <v>156821</v>
      </c>
      <c r="G10" s="127">
        <v>142236.014135</v>
      </c>
      <c r="H10" s="3"/>
    </row>
    <row r="11" spans="1:8" ht="16.5" customHeight="1">
      <c r="A11" s="126" t="s">
        <v>6</v>
      </c>
      <c r="B11" s="127">
        <v>-65445</v>
      </c>
      <c r="C11" s="127">
        <v>31686</v>
      </c>
      <c r="D11" s="126">
        <v>0</v>
      </c>
      <c r="E11" s="127">
        <v>-65445</v>
      </c>
      <c r="F11" s="127">
        <v>31686</v>
      </c>
      <c r="G11" s="127">
        <v>26409.204456000007</v>
      </c>
      <c r="H11" s="3"/>
    </row>
    <row r="12" spans="1:8" ht="16.5" customHeight="1">
      <c r="A12" s="124" t="s">
        <v>7</v>
      </c>
      <c r="B12" s="127"/>
      <c r="C12" s="127"/>
      <c r="D12" s="124"/>
      <c r="E12" s="127"/>
      <c r="F12" s="127"/>
      <c r="G12" s="127"/>
      <c r="H12" s="3"/>
    </row>
    <row r="13" spans="1:8" ht="16.5" customHeight="1">
      <c r="A13" s="126" t="s">
        <v>4</v>
      </c>
      <c r="B13" s="127">
        <v>-16476.899915000016</v>
      </c>
      <c r="C13" s="127">
        <v>-16476.899915000016</v>
      </c>
      <c r="D13" s="126">
        <v>0</v>
      </c>
      <c r="E13" s="127">
        <v>-16476.899915000016</v>
      </c>
      <c r="F13" s="127">
        <v>-16476.899915000016</v>
      </c>
      <c r="G13" s="127">
        <v>-44174.51492799999</v>
      </c>
      <c r="H13" s="3"/>
    </row>
    <row r="14" spans="1:8" ht="16.5" customHeight="1">
      <c r="A14" s="126" t="s">
        <v>5</v>
      </c>
      <c r="B14" s="127">
        <v>35608.900084999987</v>
      </c>
      <c r="C14" s="127">
        <v>35608.900084999987</v>
      </c>
      <c r="D14" s="126">
        <v>0</v>
      </c>
      <c r="E14" s="127">
        <v>35608.900084999987</v>
      </c>
      <c r="F14" s="127">
        <v>35608.900084999987</v>
      </c>
      <c r="G14" s="127">
        <v>31011.285072000013</v>
      </c>
      <c r="H14" s="3"/>
    </row>
    <row r="15" spans="1:8" ht="16.5" customHeight="1">
      <c r="A15" s="126" t="s">
        <v>6</v>
      </c>
      <c r="B15" s="127">
        <v>5976.9999999999854</v>
      </c>
      <c r="C15" s="127">
        <v>5976.9999999999854</v>
      </c>
      <c r="D15" s="126">
        <v>0</v>
      </c>
      <c r="E15" s="127">
        <v>5976.9999999999854</v>
      </c>
      <c r="F15" s="127">
        <v>5976.9999999999854</v>
      </c>
      <c r="G15" s="127">
        <v>5982.9226350000135</v>
      </c>
      <c r="H15" s="3"/>
    </row>
    <row r="16" spans="1:8" ht="16.5" customHeight="1">
      <c r="A16" s="124" t="s">
        <v>8</v>
      </c>
      <c r="B16" s="127"/>
      <c r="C16" s="127"/>
      <c r="D16" s="124"/>
      <c r="E16" s="127"/>
      <c r="F16" s="127"/>
      <c r="G16" s="127"/>
      <c r="H16" s="3"/>
    </row>
    <row r="17" spans="1:8" ht="16.5" customHeight="1">
      <c r="A17" s="126" t="s">
        <v>4</v>
      </c>
      <c r="B17" s="127">
        <v>-380448.86355799995</v>
      </c>
      <c r="C17" s="127">
        <v>-376565.86664208991</v>
      </c>
      <c r="D17" s="126">
        <v>0</v>
      </c>
      <c r="E17" s="127">
        <v>-380448.86355799995</v>
      </c>
      <c r="F17" s="127">
        <v>-376565.86664208991</v>
      </c>
      <c r="G17" s="127">
        <v>-364876.14615728008</v>
      </c>
      <c r="H17" s="3"/>
    </row>
    <row r="18" spans="1:8" ht="16.5" customHeight="1">
      <c r="A18" s="126" t="s">
        <v>5</v>
      </c>
      <c r="B18" s="127">
        <v>30979.36050400004</v>
      </c>
      <c r="C18" s="127">
        <v>34862.357419910084</v>
      </c>
      <c r="D18" s="126">
        <v>0</v>
      </c>
      <c r="E18" s="127">
        <v>30979.36050400004</v>
      </c>
      <c r="F18" s="127">
        <v>34862.357419910084</v>
      </c>
      <c r="G18" s="127">
        <v>56372.731501789938</v>
      </c>
      <c r="H18" s="3"/>
    </row>
    <row r="19" spans="1:8" ht="16.5" customHeight="1">
      <c r="A19" s="126" t="s">
        <v>6</v>
      </c>
      <c r="B19" s="127">
        <v>30979.36050400004</v>
      </c>
      <c r="C19" s="127">
        <v>34862.357419910084</v>
      </c>
      <c r="D19" s="126">
        <v>0</v>
      </c>
      <c r="E19" s="127">
        <v>30979.36050400004</v>
      </c>
      <c r="F19" s="127">
        <v>34862.357419910084</v>
      </c>
      <c r="G19" s="127">
        <v>56372.731501789938</v>
      </c>
      <c r="H19" s="3"/>
    </row>
    <row r="20" spans="1:8" ht="16.5" customHeight="1">
      <c r="A20" s="124" t="s">
        <v>9</v>
      </c>
      <c r="B20" s="127"/>
      <c r="C20" s="127"/>
      <c r="D20" s="124"/>
      <c r="E20" s="127"/>
      <c r="F20" s="127"/>
      <c r="G20" s="127"/>
      <c r="H20" s="3"/>
    </row>
    <row r="21" spans="1:8" ht="16.5" customHeight="1">
      <c r="A21" s="126" t="s">
        <v>4</v>
      </c>
      <c r="B21" s="127">
        <v>-237489.18918699998</v>
      </c>
      <c r="C21" s="127">
        <v>-246889.18918699998</v>
      </c>
      <c r="D21" s="126">
        <v>0</v>
      </c>
      <c r="E21" s="127">
        <v>-237489.18918699998</v>
      </c>
      <c r="F21" s="127">
        <v>-246889.18918699998</v>
      </c>
      <c r="G21" s="127">
        <v>-249604.75992399995</v>
      </c>
      <c r="H21" s="3"/>
    </row>
    <row r="22" spans="1:8" ht="16.5" customHeight="1">
      <c r="A22" s="126" t="s">
        <v>5</v>
      </c>
      <c r="B22" s="127">
        <v>9992.7021440000099</v>
      </c>
      <c r="C22" s="127">
        <v>3092.7021440000099</v>
      </c>
      <c r="D22" s="126">
        <v>0</v>
      </c>
      <c r="E22" s="127">
        <v>9992.7021440000099</v>
      </c>
      <c r="F22" s="127">
        <v>3092.7021440000099</v>
      </c>
      <c r="G22" s="127">
        <v>7261.6347680000472</v>
      </c>
      <c r="H22" s="3"/>
    </row>
    <row r="23" spans="1:8" ht="16.5" customHeight="1">
      <c r="A23" s="126" t="s">
        <v>6</v>
      </c>
      <c r="B23" s="127">
        <v>9992.7021440000099</v>
      </c>
      <c r="C23" s="127">
        <v>3092.7021440000099</v>
      </c>
      <c r="D23" s="126">
        <v>0</v>
      </c>
      <c r="E23" s="127">
        <v>9992.7021440000099</v>
      </c>
      <c r="F23" s="127">
        <v>3092.7021440000099</v>
      </c>
      <c r="G23" s="127">
        <v>7261.6347680000472</v>
      </c>
      <c r="H23" s="3"/>
    </row>
    <row r="24" spans="1:8" ht="16.5" customHeight="1">
      <c r="A24" s="124" t="s">
        <v>10</v>
      </c>
      <c r="B24" s="125"/>
      <c r="C24" s="125"/>
      <c r="D24" s="124"/>
      <c r="E24" s="125"/>
      <c r="F24" s="125"/>
      <c r="G24" s="125"/>
      <c r="H24" s="3"/>
    </row>
    <row r="25" spans="1:8" ht="16.5" customHeight="1">
      <c r="A25" s="126" t="s">
        <v>4</v>
      </c>
      <c r="B25" s="127">
        <v>-574724.95265999995</v>
      </c>
      <c r="C25" s="127">
        <v>-483110.95574408991</v>
      </c>
      <c r="D25" s="127"/>
      <c r="E25" s="127">
        <v>-574724.95265999995</v>
      </c>
      <c r="F25" s="127">
        <v>-483110.95574408991</v>
      </c>
      <c r="G25" s="127">
        <v>-516419.40687428002</v>
      </c>
      <c r="H25" s="3"/>
    </row>
    <row r="26" spans="1:8" ht="16.5" customHeight="1">
      <c r="A26" s="126" t="s">
        <v>5</v>
      </c>
      <c r="B26" s="127">
        <v>136270.96273300005</v>
      </c>
      <c r="C26" s="127">
        <v>230384.95964891007</v>
      </c>
      <c r="D26" s="127"/>
      <c r="E26" s="127">
        <v>136270.96273300005</v>
      </c>
      <c r="F26" s="127">
        <v>230384.95964891007</v>
      </c>
      <c r="G26" s="127">
        <v>236881.66547678999</v>
      </c>
      <c r="H26" s="3"/>
    </row>
    <row r="27" spans="1:8" ht="16.5" customHeight="1">
      <c r="A27" s="126" t="s">
        <v>6</v>
      </c>
      <c r="B27" s="127">
        <v>-18495.937351999964</v>
      </c>
      <c r="C27" s="127">
        <v>75618.059563910079</v>
      </c>
      <c r="D27" s="127"/>
      <c r="E27" s="127">
        <v>-18495.937351999964</v>
      </c>
      <c r="F27" s="127">
        <v>75618.059563910079</v>
      </c>
      <c r="G27" s="127">
        <v>96026.493360790002</v>
      </c>
      <c r="H27" s="3"/>
    </row>
    <row r="28" spans="1:8" ht="4.5" customHeight="1" thickBot="1">
      <c r="A28" s="128"/>
      <c r="B28" s="129"/>
      <c r="C28" s="129"/>
      <c r="D28" s="129"/>
      <c r="E28" s="129"/>
      <c r="F28" s="129"/>
      <c r="G28" s="129"/>
      <c r="H28" s="3"/>
    </row>
    <row r="29" spans="1:8" ht="15">
      <c r="A29" s="467" t="s">
        <v>12</v>
      </c>
      <c r="B29" s="468"/>
      <c r="C29" s="468"/>
      <c r="D29" s="468"/>
      <c r="E29" s="467"/>
      <c r="F29" s="467"/>
      <c r="G29" s="467"/>
    </row>
    <row r="30" spans="1:8">
      <c r="B30" s="3"/>
      <c r="C30" s="3"/>
      <c r="E30" s="3"/>
      <c r="F30" s="3"/>
    </row>
    <row r="31" spans="1:8">
      <c r="B31" s="4"/>
      <c r="C31" s="4"/>
      <c r="D31" s="4"/>
      <c r="E31" s="4"/>
      <c r="F31" s="4"/>
    </row>
    <row r="32" spans="1:8"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19</vt:i4>
      </vt:variant>
    </vt:vector>
  </HeadingPairs>
  <TitlesOfParts>
    <vt:vector size="35" baseType="lpstr">
      <vt:lpstr>Adecuaciones Presupuestarias 5%</vt:lpstr>
      <vt:lpstr>Ing. Exc. Autorizados</vt:lpstr>
      <vt:lpstr>Ing. Exc Infor.</vt:lpstr>
      <vt:lpstr>Aprovechamientos Otros</vt:lpstr>
      <vt:lpstr>Total</vt:lpstr>
      <vt:lpstr>Fiscales</vt:lpstr>
      <vt:lpstr>Propios</vt:lpstr>
      <vt:lpstr>Ahorro Poderes-Entes Autónomos</vt:lpstr>
      <vt:lpstr>Balances</vt:lpstr>
      <vt:lpstr>Seguridad Pública y Nacional</vt:lpstr>
      <vt:lpstr>Incrementos Salariales</vt:lpstr>
      <vt:lpstr>Rec a CONACYT por INE</vt:lpstr>
      <vt:lpstr>Donativos 4T 2019</vt:lpstr>
      <vt:lpstr>Subsidios Otorgados 4T 2019</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 4T 2019'!Títulos_a_imprimir</vt:lpstr>
      <vt:lpstr>'Incrementos Salariales'!Títulos_a_imprimir</vt:lpstr>
      <vt:lpstr>'Ing. Exc. Autorizados'!Títulos_a_imprimir</vt:lpstr>
      <vt:lpstr>'Rec a CONACYT por INE'!Títulos_a_imprimir</vt:lpstr>
      <vt:lpstr>'Subsidios Otorgados 4T 2019'!Títulos_a_imprimir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2020-01-24T18:09:12Z</cp:lastPrinted>
  <dcterms:created xsi:type="dcterms:W3CDTF">2012-04-13T18:39:44Z</dcterms:created>
  <dcterms:modified xsi:type="dcterms:W3CDTF">2020-01-29T03:00:31Z</dcterms:modified>
</cp:coreProperties>
</file>