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9\ii\Excel\"/>
    </mc:Choice>
  </mc:AlternateContent>
  <bookViews>
    <workbookView xWindow="0" yWindow="0" windowWidth="28800" windowHeight="12435"/>
  </bookViews>
  <sheets>
    <sheet name="2T_2019" sheetId="1" r:id="rId1"/>
  </sheets>
  <definedNames>
    <definedName name="_xlnm._FilterDatabase" localSheetId="0" hidden="1">'2T_2019'!$A$11:$E$747</definedName>
    <definedName name="_xlnm.Print_Area" localSheetId="0">'2T_2019'!#REF!</definedName>
    <definedName name="_xlnm.Print_Titles" localSheetId="0">'2T_2019'!$1:$8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4" i="1" l="1"/>
  <c r="E744" i="1"/>
  <c r="D719" i="1"/>
  <c r="E719" i="1"/>
  <c r="D716" i="1"/>
  <c r="E716" i="1"/>
  <c r="E322" i="1" l="1"/>
  <c r="D322" i="1"/>
  <c r="C322" i="1"/>
  <c r="C744" i="1" l="1"/>
  <c r="E741" i="1"/>
  <c r="D741" i="1"/>
  <c r="C741" i="1"/>
  <c r="E738" i="1"/>
  <c r="D738" i="1"/>
  <c r="C738" i="1"/>
  <c r="E735" i="1"/>
  <c r="D735" i="1"/>
  <c r="C735" i="1"/>
  <c r="E732" i="1"/>
  <c r="D732" i="1"/>
  <c r="C732" i="1"/>
  <c r="E729" i="1"/>
  <c r="D729" i="1"/>
  <c r="C729" i="1"/>
  <c r="E726" i="1"/>
  <c r="D726" i="1"/>
  <c r="C726" i="1"/>
  <c r="E723" i="1"/>
  <c r="D723" i="1"/>
  <c r="C723" i="1"/>
  <c r="C719" i="1"/>
  <c r="C716" i="1"/>
  <c r="E713" i="1"/>
  <c r="D713" i="1"/>
  <c r="C713" i="1"/>
  <c r="E710" i="1"/>
  <c r="D710" i="1"/>
  <c r="C710" i="1"/>
  <c r="E707" i="1"/>
  <c r="D707" i="1"/>
  <c r="C707" i="1"/>
  <c r="E704" i="1"/>
  <c r="D704" i="1"/>
  <c r="C704" i="1"/>
  <c r="E701" i="1"/>
  <c r="D701" i="1"/>
  <c r="C701" i="1"/>
  <c r="E698" i="1"/>
  <c r="D698" i="1"/>
  <c r="C698" i="1"/>
  <c r="E695" i="1"/>
  <c r="D695" i="1"/>
  <c r="C695" i="1"/>
  <c r="E692" i="1"/>
  <c r="D692" i="1"/>
  <c r="C692" i="1"/>
  <c r="E689" i="1"/>
  <c r="D689" i="1"/>
  <c r="C689" i="1"/>
  <c r="E686" i="1"/>
  <c r="D686" i="1"/>
  <c r="C686" i="1"/>
  <c r="E683" i="1"/>
  <c r="D683" i="1"/>
  <c r="C683" i="1"/>
  <c r="E679" i="1"/>
  <c r="D679" i="1"/>
  <c r="C679" i="1"/>
  <c r="E676" i="1"/>
  <c r="D676" i="1"/>
  <c r="C676" i="1"/>
  <c r="E673" i="1"/>
  <c r="D673" i="1"/>
  <c r="C673" i="1"/>
  <c r="E670" i="1"/>
  <c r="D670" i="1"/>
  <c r="C670" i="1"/>
  <c r="E667" i="1"/>
  <c r="D667" i="1"/>
  <c r="C667" i="1"/>
  <c r="E664" i="1"/>
  <c r="D664" i="1"/>
  <c r="C664" i="1"/>
  <c r="E661" i="1"/>
  <c r="D661" i="1"/>
  <c r="C661" i="1"/>
  <c r="E657" i="1"/>
  <c r="E656" i="1" s="1"/>
  <c r="D657" i="1"/>
  <c r="D656" i="1" s="1"/>
  <c r="C657" i="1"/>
  <c r="E653" i="1"/>
  <c r="E652" i="1" s="1"/>
  <c r="D653" i="1"/>
  <c r="D652" i="1" s="1"/>
  <c r="C653" i="1"/>
  <c r="E649" i="1"/>
  <c r="E648" i="1" s="1"/>
  <c r="D649" i="1"/>
  <c r="D648" i="1" s="1"/>
  <c r="C649" i="1"/>
  <c r="E645" i="1"/>
  <c r="E644" i="1" s="1"/>
  <c r="D645" i="1"/>
  <c r="D644" i="1" s="1"/>
  <c r="C645" i="1"/>
  <c r="E641" i="1"/>
  <c r="E640" i="1" s="1"/>
  <c r="D641" i="1"/>
  <c r="D640" i="1" s="1"/>
  <c r="C641" i="1"/>
  <c r="E637" i="1"/>
  <c r="E636" i="1" s="1"/>
  <c r="D637" i="1"/>
  <c r="D636" i="1" s="1"/>
  <c r="C637" i="1"/>
  <c r="E633" i="1"/>
  <c r="D633" i="1"/>
  <c r="C633" i="1"/>
  <c r="E630" i="1"/>
  <c r="D630" i="1"/>
  <c r="C630" i="1"/>
  <c r="E627" i="1"/>
  <c r="D627" i="1"/>
  <c r="C627" i="1"/>
  <c r="E624" i="1"/>
  <c r="D624" i="1"/>
  <c r="C624" i="1"/>
  <c r="E621" i="1"/>
  <c r="D621" i="1"/>
  <c r="C621" i="1"/>
  <c r="E618" i="1"/>
  <c r="D618" i="1"/>
  <c r="C618" i="1"/>
  <c r="E615" i="1"/>
  <c r="D615" i="1"/>
  <c r="C615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3" i="1"/>
  <c r="D573" i="1"/>
  <c r="C573" i="1"/>
  <c r="E570" i="1"/>
  <c r="D570" i="1"/>
  <c r="C570" i="1"/>
  <c r="E567" i="1"/>
  <c r="D567" i="1"/>
  <c r="C567" i="1"/>
  <c r="E564" i="1"/>
  <c r="D564" i="1"/>
  <c r="C564" i="1"/>
  <c r="E561" i="1"/>
  <c r="D561" i="1"/>
  <c r="C561" i="1"/>
  <c r="E557" i="1"/>
  <c r="E556" i="1" s="1"/>
  <c r="D557" i="1"/>
  <c r="D556" i="1" s="1"/>
  <c r="C557" i="1"/>
  <c r="E553" i="1"/>
  <c r="E552" i="1" s="1"/>
  <c r="D553" i="1"/>
  <c r="D552" i="1" s="1"/>
  <c r="C553" i="1"/>
  <c r="E549" i="1"/>
  <c r="E548" i="1" s="1"/>
  <c r="D549" i="1"/>
  <c r="D548" i="1" s="1"/>
  <c r="C549" i="1"/>
  <c r="E545" i="1"/>
  <c r="E544" i="1" s="1"/>
  <c r="D545" i="1"/>
  <c r="D544" i="1" s="1"/>
  <c r="C545" i="1"/>
  <c r="E541" i="1"/>
  <c r="E540" i="1" s="1"/>
  <c r="D541" i="1"/>
  <c r="D540" i="1" s="1"/>
  <c r="C541" i="1"/>
  <c r="E537" i="1"/>
  <c r="E536" i="1" s="1"/>
  <c r="D537" i="1"/>
  <c r="D536" i="1" s="1"/>
  <c r="C537" i="1"/>
  <c r="E533" i="1"/>
  <c r="E532" i="1" s="1"/>
  <c r="D533" i="1"/>
  <c r="D532" i="1" s="1"/>
  <c r="C533" i="1"/>
  <c r="E529" i="1"/>
  <c r="D529" i="1"/>
  <c r="C529" i="1"/>
  <c r="E526" i="1"/>
  <c r="D526" i="1"/>
  <c r="C526" i="1"/>
  <c r="E523" i="1"/>
  <c r="D523" i="1"/>
  <c r="C523" i="1"/>
  <c r="E520" i="1"/>
  <c r="D520" i="1"/>
  <c r="C520" i="1"/>
  <c r="E517" i="1"/>
  <c r="D517" i="1"/>
  <c r="C517" i="1"/>
  <c r="E513" i="1"/>
  <c r="D513" i="1"/>
  <c r="C513" i="1"/>
  <c r="E510" i="1"/>
  <c r="D510" i="1"/>
  <c r="C510" i="1"/>
  <c r="E507" i="1"/>
  <c r="D507" i="1"/>
  <c r="C507" i="1"/>
  <c r="E504" i="1"/>
  <c r="D504" i="1"/>
  <c r="C504" i="1"/>
  <c r="E501" i="1"/>
  <c r="D501" i="1"/>
  <c r="C501" i="1"/>
  <c r="E498" i="1"/>
  <c r="D498" i="1"/>
  <c r="C498" i="1"/>
  <c r="E495" i="1"/>
  <c r="D495" i="1"/>
  <c r="C495" i="1"/>
  <c r="E492" i="1"/>
  <c r="D492" i="1"/>
  <c r="C492" i="1"/>
  <c r="E489" i="1"/>
  <c r="D489" i="1"/>
  <c r="C489" i="1"/>
  <c r="E485" i="1"/>
  <c r="D485" i="1"/>
  <c r="C485" i="1"/>
  <c r="E482" i="1"/>
  <c r="D482" i="1"/>
  <c r="C482" i="1"/>
  <c r="E479" i="1"/>
  <c r="D479" i="1"/>
  <c r="C479" i="1"/>
  <c r="E476" i="1"/>
  <c r="D476" i="1"/>
  <c r="C476" i="1"/>
  <c r="E473" i="1"/>
  <c r="D473" i="1"/>
  <c r="C473" i="1"/>
  <c r="E470" i="1"/>
  <c r="D470" i="1"/>
  <c r="C470" i="1"/>
  <c r="E467" i="1"/>
  <c r="D467" i="1"/>
  <c r="C467" i="1"/>
  <c r="E464" i="1"/>
  <c r="D464" i="1"/>
  <c r="C464" i="1"/>
  <c r="E461" i="1"/>
  <c r="D461" i="1"/>
  <c r="C461" i="1"/>
  <c r="E457" i="1"/>
  <c r="D457" i="1"/>
  <c r="C457" i="1"/>
  <c r="E454" i="1"/>
  <c r="D454" i="1"/>
  <c r="C454" i="1"/>
  <c r="E450" i="1"/>
  <c r="D450" i="1"/>
  <c r="C450" i="1"/>
  <c r="E447" i="1"/>
  <c r="D447" i="1"/>
  <c r="C447" i="1"/>
  <c r="E444" i="1"/>
  <c r="D444" i="1"/>
  <c r="C444" i="1"/>
  <c r="E441" i="1"/>
  <c r="D441" i="1"/>
  <c r="C441" i="1"/>
  <c r="E438" i="1"/>
  <c r="D438" i="1"/>
  <c r="C438" i="1"/>
  <c r="E435" i="1"/>
  <c r="D435" i="1"/>
  <c r="C435" i="1"/>
  <c r="E432" i="1"/>
  <c r="D432" i="1"/>
  <c r="C432" i="1"/>
  <c r="E429" i="1"/>
  <c r="D429" i="1"/>
  <c r="C429" i="1"/>
  <c r="E425" i="1"/>
  <c r="D425" i="1"/>
  <c r="C425" i="1"/>
  <c r="E422" i="1"/>
  <c r="D422" i="1"/>
  <c r="C422" i="1"/>
  <c r="E419" i="1"/>
  <c r="D419" i="1"/>
  <c r="C419" i="1"/>
  <c r="E416" i="1"/>
  <c r="D416" i="1"/>
  <c r="C416" i="1"/>
  <c r="E412" i="1"/>
  <c r="D412" i="1"/>
  <c r="C412" i="1"/>
  <c r="E409" i="1"/>
  <c r="D409" i="1"/>
  <c r="C409" i="1"/>
  <c r="E406" i="1"/>
  <c r="D406" i="1"/>
  <c r="C406" i="1"/>
  <c r="E402" i="1"/>
  <c r="E401" i="1" s="1"/>
  <c r="D402" i="1"/>
  <c r="D401" i="1" s="1"/>
  <c r="C402" i="1"/>
  <c r="E398" i="1"/>
  <c r="D398" i="1"/>
  <c r="C398" i="1"/>
  <c r="E395" i="1"/>
  <c r="D395" i="1"/>
  <c r="C395" i="1"/>
  <c r="E392" i="1"/>
  <c r="D392" i="1"/>
  <c r="C392" i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19" i="1"/>
  <c r="D319" i="1"/>
  <c r="C319" i="1"/>
  <c r="E316" i="1"/>
  <c r="D316" i="1"/>
  <c r="C316" i="1"/>
  <c r="E313" i="1"/>
  <c r="D313" i="1"/>
  <c r="C313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5" i="1"/>
  <c r="D255" i="1"/>
  <c r="C255" i="1"/>
  <c r="E252" i="1"/>
  <c r="D252" i="1"/>
  <c r="C252" i="1"/>
  <c r="E249" i="1"/>
  <c r="D249" i="1"/>
  <c r="C249" i="1"/>
  <c r="E246" i="1"/>
  <c r="D246" i="1"/>
  <c r="C246" i="1"/>
  <c r="E243" i="1"/>
  <c r="D243" i="1"/>
  <c r="C243" i="1"/>
  <c r="E240" i="1"/>
  <c r="D240" i="1"/>
  <c r="C240" i="1"/>
  <c r="E237" i="1"/>
  <c r="D237" i="1"/>
  <c r="C237" i="1"/>
  <c r="E233" i="1"/>
  <c r="D233" i="1"/>
  <c r="C233" i="1"/>
  <c r="E230" i="1"/>
  <c r="D230" i="1"/>
  <c r="C230" i="1"/>
  <c r="E227" i="1"/>
  <c r="D227" i="1"/>
  <c r="C227" i="1"/>
  <c r="E224" i="1"/>
  <c r="D224" i="1"/>
  <c r="C224" i="1"/>
  <c r="E221" i="1"/>
  <c r="D221" i="1"/>
  <c r="C221" i="1"/>
  <c r="E218" i="1"/>
  <c r="D218" i="1"/>
  <c r="C218" i="1"/>
  <c r="E215" i="1"/>
  <c r="D215" i="1"/>
  <c r="C215" i="1"/>
  <c r="E212" i="1"/>
  <c r="D212" i="1"/>
  <c r="C212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70" i="1"/>
  <c r="D170" i="1"/>
  <c r="C170" i="1"/>
  <c r="E167" i="1"/>
  <c r="D167" i="1"/>
  <c r="C167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4" i="1"/>
  <c r="D114" i="1"/>
  <c r="C114" i="1"/>
  <c r="E111" i="1"/>
  <c r="D111" i="1"/>
  <c r="C111" i="1"/>
  <c r="E107" i="1"/>
  <c r="D107" i="1"/>
  <c r="C107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D45" i="1" s="1"/>
  <c r="C46" i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D26" i="1"/>
  <c r="C26" i="1"/>
  <c r="E22" i="1"/>
  <c r="E21" i="1" s="1"/>
  <c r="D22" i="1"/>
  <c r="D21" i="1" s="1"/>
  <c r="C22" i="1"/>
  <c r="E18" i="1"/>
  <c r="D18" i="1"/>
  <c r="C18" i="1"/>
  <c r="E15" i="1"/>
  <c r="D15" i="1"/>
  <c r="C15" i="1"/>
  <c r="E12" i="1"/>
  <c r="D12" i="1"/>
  <c r="C12" i="1"/>
  <c r="D11" i="1" l="1"/>
  <c r="E11" i="1"/>
  <c r="E25" i="1"/>
  <c r="D35" i="1"/>
  <c r="D49" i="1"/>
  <c r="D110" i="1"/>
  <c r="E236" i="1"/>
  <c r="D258" i="1"/>
  <c r="E325" i="1"/>
  <c r="D460" i="1"/>
  <c r="E488" i="1"/>
  <c r="E660" i="1"/>
  <c r="D682" i="1"/>
  <c r="E722" i="1"/>
  <c r="D25" i="1"/>
  <c r="E453" i="1"/>
  <c r="E35" i="1"/>
  <c r="E49" i="1"/>
  <c r="E110" i="1"/>
  <c r="E258" i="1"/>
  <c r="D405" i="1"/>
  <c r="E460" i="1"/>
  <c r="E682" i="1"/>
  <c r="D117" i="1"/>
  <c r="D166" i="1"/>
  <c r="E405" i="1"/>
  <c r="D415" i="1"/>
  <c r="D428" i="1"/>
  <c r="D453" i="1"/>
  <c r="C488" i="1"/>
  <c r="D516" i="1"/>
  <c r="D560" i="1"/>
  <c r="E117" i="1"/>
  <c r="E166" i="1"/>
  <c r="D236" i="1"/>
  <c r="D325" i="1"/>
  <c r="E415" i="1"/>
  <c r="E428" i="1"/>
  <c r="D488" i="1"/>
  <c r="E516" i="1"/>
  <c r="E560" i="1"/>
  <c r="D660" i="1"/>
  <c r="D722" i="1"/>
  <c r="C49" i="1"/>
  <c r="C258" i="1"/>
  <c r="C453" i="1"/>
  <c r="C166" i="1"/>
  <c r="C540" i="1"/>
  <c r="C556" i="1"/>
  <c r="C532" i="1"/>
  <c r="C636" i="1"/>
  <c r="C652" i="1"/>
  <c r="C644" i="1"/>
  <c r="C236" i="1"/>
  <c r="C401" i="1"/>
  <c r="C21" i="1"/>
  <c r="C35" i="1"/>
  <c r="C110" i="1"/>
  <c r="C722" i="1"/>
  <c r="C460" i="1"/>
  <c r="C552" i="1"/>
  <c r="C648" i="1"/>
  <c r="C117" i="1"/>
  <c r="C325" i="1"/>
  <c r="C428" i="1"/>
  <c r="C548" i="1"/>
  <c r="C415" i="1"/>
  <c r="C536" i="1"/>
  <c r="C560" i="1"/>
  <c r="C660" i="1"/>
  <c r="C11" i="1"/>
  <c r="C25" i="1"/>
  <c r="C45" i="1"/>
  <c r="C405" i="1"/>
  <c r="C516" i="1"/>
  <c r="C544" i="1"/>
  <c r="C640" i="1"/>
  <c r="C656" i="1"/>
  <c r="C682" i="1"/>
</calcChain>
</file>

<file path=xl/sharedStrings.xml><?xml version="1.0" encoding="utf-8"?>
<sst xmlns="http://schemas.openxmlformats.org/spreadsheetml/2006/main" count="749" uniqueCount="254">
  <si>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</si>
  <si>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</si>
  <si>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</si>
  <si>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</si>
  <si>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</si>
  <si>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</si>
  <si>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</si>
  <si>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</si>
  <si>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</si>
  <si>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</si>
  <si>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</si>
  <si>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</si>
  <si>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</si>
  <si>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</si>
  <si>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</si>
  <si>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</si>
  <si>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</si>
  <si>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</si>
  <si>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</si>
  <si>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</si>
  <si>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</si>
  <si>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</si>
  <si>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</si>
  <si>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</si>
  <si>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</si>
  <si>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</si>
  <si>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</si>
  <si>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</si>
  <si>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</si>
  <si>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</si>
  <si>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</si>
  <si>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</si>
  <si>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</si>
  <si>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</si>
  <si>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</si>
  <si>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</si>
  <si>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Fondo de Operación y Financiamiento Bancario a la Vivienda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</si>
  <si>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</si>
  <si>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</si>
  <si>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</si>
  <si>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</si>
  <si>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</si>
  <si>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</si>
  <si>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</si>
  <si>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</si>
  <si>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</si>
  <si>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</si>
  <si>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</si>
  <si>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</si>
  <si>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</si>
  <si>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</si>
  <si>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</si>
  <si>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</si>
  <si>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</si>
  <si>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</si>
  <si>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</si>
  <si>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</si>
  <si>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</si>
  <si>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</si>
  <si>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</si>
  <si>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</si>
  <si>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</si>
  <si>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</si>
  <si>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</si>
  <si>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</si>
  <si>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</si>
  <si>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</si>
  <si>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</si>
  <si>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</si>
  <si>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</si>
  <si>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</si>
  <si>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</si>
  <si>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</si>
  <si>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</si>
  <si>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</si>
  <si>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</si>
  <si>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</si>
  <si>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</si>
  <si>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</si>
  <si>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</si>
  <si>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</si>
  <si>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</si>
  <si>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Universidad Abierta y a Distancia de México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</si>
  <si>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</si>
  <si>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</si>
  <si>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</si>
  <si>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</si>
  <si>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</si>
  <si>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</si>
  <si>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</si>
  <si>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</si>
  <si>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</si>
  <si>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</si>
  <si>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</si>
  <si>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</si>
  <si>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</si>
  <si>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</si>
  <si>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</si>
  <si>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</si>
  <si>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</si>
  <si>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</si>
  <si>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</si>
  <si>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</si>
  <si>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</si>
  <si>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</si>
  <si>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</si>
  <si>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</si>
  <si>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</si>
  <si>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</si>
  <si>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</si>
  <si>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</si>
  <si>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</si>
  <si>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</si>
  <si>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</si>
  <si>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</si>
  <si>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</si>
  <si>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</si>
  <si>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</si>
  <si>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</si>
  <si>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</si>
  <si>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</si>
  <si>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</si>
  <si>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</si>
  <si>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</si>
  <si>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</si>
  <si>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</si>
  <si>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</si>
  <si>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</si>
  <si>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</si>
  <si>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</si>
  <si>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</si>
  <si>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</si>
  <si>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</si>
  <si>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</si>
  <si>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</si>
  <si>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</si>
  <si>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</si>
  <si>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</si>
  <si>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</si>
  <si>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</si>
  <si>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</si>
  <si>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</si>
  <si>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Nacional de Electricidad y Energías Limpias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</si>
  <si>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</si>
  <si>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</si>
  <si>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</si>
  <si>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</si>
  <si>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</si>
  <si>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</si>
  <si>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</si>
  <si>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</si>
  <si>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</si>
  <si>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</si>
  <si>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</si>
  <si>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</si>
  <si>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</si>
  <si>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</si>
  <si>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Fondo Nacional de Fomento al Turismo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</si>
  <si>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</si>
  <si>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</si>
  <si>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</si>
  <si>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</si>
  <si>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 Administrativa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</si>
  <si>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</si>
  <si>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</si>
  <si>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</si>
  <si>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</si>
  <si>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</si>
  <si>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</si>
  <si>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</si>
  <si>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</si>
  <si>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</si>
  <si>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</si>
  <si>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</si>
  <si>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Materiales Avanzados, S.C.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</si>
  <si>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</si>
  <si>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</si>
  <si>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</si>
  <si>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</si>
  <si>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</si>
  <si>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</si>
  <si>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</si>
  <si>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</si>
  <si>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</si>
  <si>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</si>
  <si>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</si>
  <si>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</si>
  <si>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</si>
  <si>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</si>
  <si>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</si>
  <si>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</si>
  <si>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</si>
  <si>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</si>
  <si>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</si>
  <si>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</si>
  <si>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</si>
  <si>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Comisión Nacional para el Desarrollo de los Pueblos Indígenas</t>
  </si>
  <si>
    <t>Instituto Nacional de las Mujeres</t>
  </si>
  <si>
    <t>Procuraduría de la Defensa del Contribuyente</t>
  </si>
  <si>
    <t>Comisión Ejecutiva de Atención a Víctimas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</si>
  <si>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</si>
  <si>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</si>
  <si>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</si>
  <si>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</si>
  <si>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</si>
  <si>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</si>
  <si>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</si>
  <si>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</si>
  <si>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Fideicomiso para la Cineteca Nacional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</si>
  <si>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</si>
  <si>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</si>
  <si>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</si>
  <si>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</si>
  <si>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Pemex-Fertilizantes</t>
  </si>
  <si>
    <t>Pemex-Etileno</t>
  </si>
  <si>
    <t>Pemex Logística</t>
  </si>
  <si>
    <t>Pemex Perforación y Servicios</t>
  </si>
  <si>
    <t>Pemex Transformación Industrial</t>
  </si>
  <si>
    <t>Pemex Corporativo</t>
  </si>
  <si>
    <t>Fuente: Dependencias y entidades de la Administración Pública Federal.</t>
  </si>
  <si>
    <t>Agencia Reguladora del Transporte Ferroviario</t>
  </si>
  <si>
    <t>Instituto Nacional de la Economía Social</t>
  </si>
  <si>
    <t>Instituto Nacional de Antropología e Historia</t>
  </si>
  <si>
    <t>Banco Nacional de Comercio Exterior, S.N.C.</t>
  </si>
  <si>
    <t>Centro de Investigación en Ciencias de Información Geoespacial A.C</t>
  </si>
  <si>
    <t>Tribunal Electoral del Poder Judicial de la Federación</t>
  </si>
  <si>
    <t>Universidad Pedagógica Nacional</t>
  </si>
  <si>
    <t>Comisión de Apelación y Arbitraje del Deporte</t>
  </si>
  <si>
    <t>Instituto Mexicano de la Radio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</si>
  <si>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</si>
  <si>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</si>
  <si>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</si>
  <si>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</si>
  <si>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</si>
  <si>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</si>
  <si>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</si>
  <si>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t>Ferrocarril del Itsmo de Tehuantepec, S.A. de C.V.</t>
  </si>
  <si>
    <t>Monto anual autorizado o modificado
 2019</t>
  </si>
  <si>
    <t>Telecomunicaciones de México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</si>
  <si>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</si>
  <si>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</si>
  <si>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</si>
  <si>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</si>
  <si>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r>
      <t xml:space="preserve">FONATUR INFRAESTRUCTURA, S.A. de C.V. </t>
    </r>
    <r>
      <rPr>
        <b/>
        <vertAlign val="superscript"/>
        <sz val="8"/>
        <color rgb="FF000000"/>
        <rFont val="Montserrat"/>
      </rPr>
      <t>2/</t>
    </r>
  </si>
  <si>
    <r>
      <t xml:space="preserve">FONATUR TREN MAYA, S.A. de C.V. </t>
    </r>
    <r>
      <rPr>
        <b/>
        <vertAlign val="superscript"/>
        <sz val="8"/>
        <color rgb="FF000000"/>
        <rFont val="Montserrat"/>
      </rPr>
      <t>3/</t>
    </r>
  </si>
  <si>
    <r>
      <t>1/</t>
    </r>
    <r>
      <rPr>
        <sz val="8"/>
        <color theme="1"/>
        <rFont val="Montserrat"/>
      </rPr>
      <t xml:space="preserve"> Incluye información revisada del trimestre anterior.</t>
    </r>
  </si>
  <si>
    <r>
      <t>2/</t>
    </r>
    <r>
      <rPr>
        <sz val="8"/>
        <color theme="1"/>
        <rFont val="Montserrat"/>
      </rPr>
      <t xml:space="preserve"> Cambio de denominación, antes FONATUR Mantenimiento Turístico, S.A. de C.V.</t>
    </r>
  </si>
  <si>
    <r>
      <t>3/</t>
    </r>
    <r>
      <rPr>
        <sz val="8"/>
        <color theme="1"/>
        <rFont val="Montserrat"/>
      </rPr>
      <t xml:space="preserve"> Cambio de denominación, antes FONATUR Operadora Portuaria, S.A. de C.V.</t>
    </r>
  </si>
  <si>
    <t>Fondo de Cultura Económica</t>
  </si>
  <si>
    <t>Centro de Investigación y de Estudios Avanzados del Instituto Politécnico Nacional</t>
  </si>
  <si>
    <t>Enero-junio</t>
  </si>
  <si>
    <t>Segundo Trimestre de 2019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</si>
  <si>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</si>
  <si>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r>
      <t xml:space="preserve">MONTO EROGADO SOBRE CONTRATOS PLURIANUALES DE OBRA, ADQUISICIONES Y ARRENDAMIENTOS O SERVICIOS </t>
    </r>
    <r>
      <rPr>
        <b/>
        <vertAlign val="superscript"/>
        <sz val="10"/>
        <rFont val="Montserrat Bold"/>
      </rPr>
      <t>1_/</t>
    </r>
    <r>
      <rPr>
        <b/>
        <sz val="10"/>
        <rFont val="Montserrat Bold"/>
      </rPr>
      <t xml:space="preserve">
Enero-junio de 2019
</t>
    </r>
    <r>
      <rPr>
        <sz val="10"/>
        <rFont val="Montserrat"/>
      </rPr>
      <t>(Miles de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</si>
</sst>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sz val="10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vertAlign val="superscript"/>
      <sz val="10"/>
      <name val="Montserrat Bold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b/>
      <vertAlign val="superscript"/>
      <sz val="8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 applyBorder="1"/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/>
    <xf numFmtId="164" fontId="11" fillId="0" borderId="0" xfId="1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right" vertical="top" wrapText="1"/>
    </xf>
    <xf numFmtId="3" fontId="16" fillId="0" borderId="3" xfId="3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/>
    </xf>
    <xf numFmtId="3" fontId="16" fillId="0" borderId="4" xfId="3" applyNumberFormat="1" applyFont="1" applyFill="1" applyBorder="1" applyAlignment="1">
      <alignment horizontal="center" vertical="center" wrapText="1"/>
    </xf>
    <xf numFmtId="164" fontId="16" fillId="0" borderId="4" xfId="1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justify" vertical="center" wrapText="1"/>
    </xf>
    <xf numFmtId="165" fontId="6" fillId="4" borderId="0" xfId="0" applyNumberFormat="1" applyFont="1" applyFill="1" applyBorder="1" applyAlignment="1">
      <alignment horizontal="left" vertical="top"/>
    </xf>
    <xf numFmtId="49" fontId="6" fillId="4" borderId="0" xfId="0" applyNumberFormat="1" applyFont="1" applyFill="1" applyBorder="1" applyAlignment="1">
      <alignment vertical="top" wrapText="1"/>
    </xf>
    <xf numFmtId="164" fontId="6" fillId="4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/>
    </xf>
    <xf numFmtId="49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/>
    </xf>
    <xf numFmtId="165" fontId="7" fillId="5" borderId="0" xfId="0" applyNumberFormat="1" applyFont="1" applyFill="1" applyBorder="1" applyAlignment="1">
      <alignment horizontal="left" vertical="top" indent="2"/>
    </xf>
    <xf numFmtId="164" fontId="7" fillId="5" borderId="0" xfId="1" applyNumberFormat="1" applyFont="1" applyFill="1" applyBorder="1" applyAlignment="1">
      <alignment horizontal="right" vertical="top"/>
    </xf>
    <xf numFmtId="164" fontId="8" fillId="5" borderId="0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164" fontId="7" fillId="5" borderId="0" xfId="0" applyNumberFormat="1" applyFont="1" applyFill="1" applyBorder="1" applyAlignment="1">
      <alignment vertical="top" wrapText="1"/>
    </xf>
    <xf numFmtId="164" fontId="7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7" fillId="5" borderId="1" xfId="0" applyNumberFormat="1" applyFont="1" applyFill="1" applyBorder="1" applyAlignment="1">
      <alignment horizontal="left" vertical="top" indent="2"/>
    </xf>
    <xf numFmtId="1" fontId="7" fillId="5" borderId="0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/>
    </xf>
    <xf numFmtId="1" fontId="6" fillId="4" borderId="0" xfId="0" applyNumberFormat="1" applyFont="1" applyFill="1" applyBorder="1" applyAlignment="1">
      <alignment horizontal="left" vertical="top"/>
    </xf>
    <xf numFmtId="164" fontId="7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49" fontId="7" fillId="5" borderId="0" xfId="0" applyNumberFormat="1" applyFont="1" applyFill="1" applyBorder="1" applyAlignment="1">
      <alignment horizontal="left" vertical="top" wrapText="1" indent="2"/>
    </xf>
    <xf numFmtId="49" fontId="7" fillId="5" borderId="1" xfId="0" applyNumberFormat="1" applyFont="1" applyFill="1" applyBorder="1" applyAlignment="1">
      <alignment horizontal="left" vertical="top" wrapText="1" indent="2"/>
    </xf>
    <xf numFmtId="164" fontId="21" fillId="0" borderId="0" xfId="1" applyNumberFormat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165" fontId="6" fillId="4" borderId="5" xfId="0" applyNumberFormat="1" applyFont="1" applyFill="1" applyBorder="1" applyAlignment="1">
      <alignment horizontal="left" vertical="top"/>
    </xf>
    <xf numFmtId="49" fontId="6" fillId="4" borderId="5" xfId="0" applyNumberFormat="1" applyFont="1" applyFill="1" applyBorder="1" applyAlignment="1">
      <alignment vertical="top" wrapText="1"/>
    </xf>
    <xf numFmtId="164" fontId="6" fillId="4" borderId="5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vertical="top"/>
    </xf>
    <xf numFmtId="0" fontId="9" fillId="0" borderId="0" xfId="0" applyFont="1" applyAlignment="1">
      <alignment horizontal="left" vertical="center"/>
    </xf>
    <xf numFmtId="164" fontId="17" fillId="3" borderId="0" xfId="1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vertical="top"/>
    </xf>
    <xf numFmtId="165" fontId="6" fillId="5" borderId="1" xfId="0" applyNumberFormat="1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vertical="top" wrapText="1"/>
    </xf>
    <xf numFmtId="164" fontId="6" fillId="5" borderId="1" xfId="1" applyNumberFormat="1" applyFont="1" applyFill="1" applyBorder="1" applyAlignment="1">
      <alignment horizontal="right" vertical="top"/>
    </xf>
    <xf numFmtId="165" fontId="7" fillId="5" borderId="1" xfId="0" applyNumberFormat="1" applyFont="1" applyFill="1" applyBorder="1" applyAlignment="1">
      <alignment horizontal="left" vertical="top" indent="2"/>
    </xf>
    <xf numFmtId="164" fontId="7" fillId="5" borderId="1" xfId="1" applyNumberFormat="1" applyFont="1" applyFill="1" applyBorder="1" applyAlignment="1">
      <alignment horizontal="right" vertical="top" wrapText="1"/>
    </xf>
    <xf numFmtId="1" fontId="6" fillId="5" borderId="1" xfId="0" applyNumberFormat="1" applyFont="1" applyFill="1" applyBorder="1" applyAlignment="1">
      <alignment horizontal="left" vertical="top"/>
    </xf>
    <xf numFmtId="164" fontId="8" fillId="5" borderId="1" xfId="1" applyNumberFormat="1" applyFont="1" applyFill="1" applyBorder="1" applyAlignment="1">
      <alignment horizontal="right" vertical="top"/>
    </xf>
    <xf numFmtId="1" fontId="6" fillId="5" borderId="0" xfId="0" applyNumberFormat="1" applyFont="1" applyFill="1" applyBorder="1" applyAlignment="1">
      <alignment horizontal="left" vertical="top" wrapText="1"/>
    </xf>
    <xf numFmtId="1" fontId="6" fillId="4" borderId="0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7" fillId="3" borderId="0" xfId="3" applyNumberFormat="1" applyFont="1" applyFill="1" applyBorder="1" applyAlignment="1">
      <alignment horizontal="center" vertical="center" wrapText="1"/>
    </xf>
    <xf numFmtId="164" fontId="17" fillId="3" borderId="0" xfId="1" applyNumberFormat="1" applyFont="1" applyFill="1" applyBorder="1" applyAlignment="1">
      <alignment horizontal="center" vertical="center" wrapText="1"/>
    </xf>
    <xf numFmtId="164" fontId="17" fillId="3" borderId="2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 2" xfId="7"/>
    <cellStyle name="Millares 5" xfId="4"/>
    <cellStyle name="Normal" xfId="0" builtinId="0"/>
    <cellStyle name="Normal 11" xfId="3"/>
    <cellStyle name="Normal 11 11" xfId="6"/>
    <cellStyle name="Normal 2 10" xfId="2"/>
    <cellStyle name="Normal 5" xfId="5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0"/>
  <sheetViews>
    <sheetView showGridLines="0" tabSelected="1" zoomScale="115" zoomScaleNormal="115" workbookViewId="0">
      <selection sqref="A1:C1"/>
    </sheetView>
  </sheetViews>
  <sheetFormatPr baseColWidth="10" defaultRowHeight="18" x14ac:dyDescent="0.35"/>
  <cols>
    <col min="1" max="1" width="4.28515625" style="4" customWidth="1"/>
    <col min="2" max="2" width="61.28515625" style="33" customWidth="1"/>
    <col min="3" max="5" width="20" style="4" customWidth="1"/>
    <col min="6" max="16384" width="11.42578125" style="1"/>
  </cols>
  <sheetData>
    <row r="1" spans="1:5" ht="48.75" customHeight="1" x14ac:dyDescent="0.25">
      <c r="A1" s="57" t="s">
        <v>0</v>
      </c>
      <c r="B1" s="57"/>
      <c r="C1" s="57"/>
      <c r="D1" s="37" t="s">
        <v>251</v>
      </c>
      <c r="E1" s="5"/>
    </row>
    <row r="2" spans="1:5" ht="8.25" customHeight="1" x14ac:dyDescent="0.25">
      <c r="A2" s="6"/>
      <c r="B2" s="6"/>
      <c r="C2" s="7"/>
      <c r="D2" s="5"/>
      <c r="E2" s="5"/>
    </row>
    <row r="3" spans="1:5" s="34" customFormat="1" ht="21.75" customHeight="1" x14ac:dyDescent="0.25">
      <c r="A3" s="58" t="s">
        <v>252</v>
      </c>
      <c r="B3" s="58"/>
      <c r="C3" s="58"/>
      <c r="D3" s="58"/>
      <c r="E3" s="58"/>
    </row>
    <row r="4" spans="1:5" ht="8.25" customHeight="1" x14ac:dyDescent="0.35">
      <c r="A4" s="59"/>
      <c r="B4" s="59"/>
      <c r="C4" s="59"/>
      <c r="D4" s="59"/>
      <c r="E4" s="59"/>
    </row>
    <row r="5" spans="1:5" ht="49.5" customHeight="1" thickBot="1" x14ac:dyDescent="0.3">
      <c r="A5" s="60" t="s">
        <v>253</v>
      </c>
      <c r="B5" s="60"/>
      <c r="C5" s="60"/>
      <c r="D5" s="60"/>
      <c r="E5" s="60"/>
    </row>
    <row r="6" spans="1:5" ht="3.95" customHeight="1" x14ac:dyDescent="0.25">
      <c r="A6" s="12"/>
      <c r="B6" s="12"/>
      <c r="C6" s="12"/>
      <c r="D6" s="12"/>
      <c r="E6" s="12"/>
    </row>
    <row r="7" spans="1:5" ht="18.75" customHeight="1" x14ac:dyDescent="0.25">
      <c r="A7" s="61" t="s">
        <v>1</v>
      </c>
      <c r="B7" s="61"/>
      <c r="C7" s="62" t="s">
        <v>237</v>
      </c>
      <c r="D7" s="63" t="s">
        <v>250</v>
      </c>
      <c r="E7" s="63"/>
    </row>
    <row r="8" spans="1:5" ht="42.75" customHeight="1" x14ac:dyDescent="0.25">
      <c r="A8" s="61"/>
      <c r="B8" s="61"/>
      <c r="C8" s="62"/>
      <c r="D8" s="45" t="s">
        <v>2</v>
      </c>
      <c r="E8" s="45" t="s">
        <v>3</v>
      </c>
    </row>
    <row r="9" spans="1:5" ht="3.95" customHeight="1" thickBot="1" x14ac:dyDescent="0.3">
      <c r="A9" s="8"/>
      <c r="B9" s="8"/>
      <c r="C9" s="9"/>
      <c r="D9" s="9"/>
      <c r="E9" s="9"/>
    </row>
    <row r="10" spans="1:5" ht="3.95" customHeight="1" thickBot="1" x14ac:dyDescent="0.3">
      <c r="A10" s="10"/>
      <c r="B10" s="10"/>
      <c r="C10" s="11"/>
      <c r="D10" s="11"/>
      <c r="E10" s="11"/>
    </row>
    <row r="11" spans="1:5" ht="15" customHeight="1" x14ac:dyDescent="0.25">
      <c r="A11" s="40" t="s">
        <v>4</v>
      </c>
      <c r="B11" s="41"/>
      <c r="C11" s="42">
        <f>+C12+C15+C18</f>
        <v>310376.18000399997</v>
      </c>
      <c r="D11" s="42">
        <f t="shared" ref="D11:E11" si="0">+D12+D15+D18</f>
        <v>223249.11800399999</v>
      </c>
      <c r="E11" s="42">
        <f t="shared" si="0"/>
        <v>60174.598669999992</v>
      </c>
    </row>
    <row r="12" spans="1:5" ht="15" x14ac:dyDescent="0.25">
      <c r="A12" s="16"/>
      <c r="B12" s="17" t="s">
        <v>5</v>
      </c>
      <c r="C12" s="18">
        <f>((+C13+C14))</f>
        <v>177166.76800399998</v>
      </c>
      <c r="D12" s="18">
        <f>((+D13+D14))</f>
        <v>177166.76800399998</v>
      </c>
      <c r="E12" s="18">
        <f>((+E13+E14))</f>
        <v>25929.601489999997</v>
      </c>
    </row>
    <row r="13" spans="1:5" ht="15" x14ac:dyDescent="0.25">
      <c r="A13" s="19"/>
      <c r="B13" s="35" t="s">
        <v>6</v>
      </c>
      <c r="C13" s="20">
        <v>89131.993003999989</v>
      </c>
      <c r="D13" s="20">
        <v>89131.993003999989</v>
      </c>
      <c r="E13" s="20">
        <v>17834.568629999998</v>
      </c>
    </row>
    <row r="14" spans="1:5" ht="15" x14ac:dyDescent="0.25">
      <c r="A14" s="19"/>
      <c r="B14" s="35" t="s">
        <v>7</v>
      </c>
      <c r="C14" s="20">
        <v>88034.774999999994</v>
      </c>
      <c r="D14" s="20">
        <v>88034.774999999994</v>
      </c>
      <c r="E14" s="20">
        <v>8095.0328600000003</v>
      </c>
    </row>
    <row r="15" spans="1:5" ht="15" x14ac:dyDescent="0.25">
      <c r="A15" s="16"/>
      <c r="B15" s="17" t="s">
        <v>8</v>
      </c>
      <c r="C15" s="18">
        <f>((((+C16+C17))))</f>
        <v>61624.993000000002</v>
      </c>
      <c r="D15" s="18">
        <f>((((+D16+D17))))</f>
        <v>10119.133</v>
      </c>
      <c r="E15" s="18">
        <f>((((+E16+E17))))</f>
        <v>10119.133</v>
      </c>
    </row>
    <row r="16" spans="1:5" ht="15" x14ac:dyDescent="0.25">
      <c r="A16" s="19"/>
      <c r="B16" s="35" t="s">
        <v>6</v>
      </c>
      <c r="C16" s="20">
        <v>61624.993000000002</v>
      </c>
      <c r="D16" s="20">
        <v>10119.133</v>
      </c>
      <c r="E16" s="20">
        <v>10119.133</v>
      </c>
    </row>
    <row r="17" spans="1:5" ht="15" x14ac:dyDescent="0.25">
      <c r="A17" s="19"/>
      <c r="B17" s="35" t="s">
        <v>7</v>
      </c>
      <c r="C17" s="20">
        <v>0</v>
      </c>
      <c r="D17" s="20">
        <v>0</v>
      </c>
      <c r="E17" s="20">
        <v>0</v>
      </c>
    </row>
    <row r="18" spans="1:5" ht="15" x14ac:dyDescent="0.25">
      <c r="A18" s="16"/>
      <c r="B18" s="17" t="s">
        <v>9</v>
      </c>
      <c r="C18" s="18">
        <f>((((+C19+C20))))</f>
        <v>71584.418999999994</v>
      </c>
      <c r="D18" s="18">
        <f>((((+D19+D20))))</f>
        <v>35963.216999999997</v>
      </c>
      <c r="E18" s="18">
        <f>((((+E19+E20))))</f>
        <v>24125.86418</v>
      </c>
    </row>
    <row r="19" spans="1:5" ht="15" x14ac:dyDescent="0.25">
      <c r="A19" s="19"/>
      <c r="B19" s="35" t="s">
        <v>6</v>
      </c>
      <c r="C19" s="20">
        <v>68620.759999999995</v>
      </c>
      <c r="D19" s="20">
        <v>32999.557999999997</v>
      </c>
      <c r="E19" s="20">
        <v>24125.86418</v>
      </c>
    </row>
    <row r="20" spans="1:5" ht="15" x14ac:dyDescent="0.25">
      <c r="A20" s="19"/>
      <c r="B20" s="35" t="s">
        <v>7</v>
      </c>
      <c r="C20" s="20">
        <v>2963.6590000000001</v>
      </c>
      <c r="D20" s="20">
        <v>2963.6590000000001</v>
      </c>
      <c r="E20" s="20">
        <v>0</v>
      </c>
    </row>
    <row r="21" spans="1:5" ht="15" x14ac:dyDescent="0.25">
      <c r="A21" s="13" t="s">
        <v>10</v>
      </c>
      <c r="B21" s="14"/>
      <c r="C21" s="15">
        <f>+C22</f>
        <v>37322.286690000001</v>
      </c>
      <c r="D21" s="15">
        <f t="shared" ref="D21:E21" si="1">+D22</f>
        <v>2981</v>
      </c>
      <c r="E21" s="15">
        <f t="shared" si="1"/>
        <v>2979.4381800000001</v>
      </c>
    </row>
    <row r="22" spans="1:5" ht="15" x14ac:dyDescent="0.25">
      <c r="A22" s="16"/>
      <c r="B22" s="17" t="s">
        <v>11</v>
      </c>
      <c r="C22" s="18">
        <f>((((+C23+C24))))</f>
        <v>37322.286690000001</v>
      </c>
      <c r="D22" s="18">
        <f>((((+D23+D24))))</f>
        <v>2981</v>
      </c>
      <c r="E22" s="18">
        <f>((((+E23+E24))))</f>
        <v>2979.4381800000001</v>
      </c>
    </row>
    <row r="23" spans="1:5" ht="15" x14ac:dyDescent="0.25">
      <c r="A23" s="19"/>
      <c r="B23" s="35" t="s">
        <v>6</v>
      </c>
      <c r="C23" s="20">
        <v>37322.286690000001</v>
      </c>
      <c r="D23" s="20">
        <v>2981</v>
      </c>
      <c r="E23" s="20">
        <v>2979.4381800000001</v>
      </c>
    </row>
    <row r="24" spans="1:5" ht="15" x14ac:dyDescent="0.25">
      <c r="A24" s="19"/>
      <c r="B24" s="35" t="s">
        <v>7</v>
      </c>
      <c r="C24" s="20">
        <v>0</v>
      </c>
      <c r="D24" s="20">
        <v>0</v>
      </c>
      <c r="E24" s="20">
        <v>0</v>
      </c>
    </row>
    <row r="25" spans="1:5" ht="15" x14ac:dyDescent="0.25">
      <c r="A25" s="13" t="s">
        <v>12</v>
      </c>
      <c r="B25" s="14"/>
      <c r="C25" s="15">
        <f>+C26+C29+C32</f>
        <v>1564749.1310000001</v>
      </c>
      <c r="D25" s="15">
        <f t="shared" ref="D25:E25" si="2">+D26+D29+D32</f>
        <v>549332.34</v>
      </c>
      <c r="E25" s="15">
        <f t="shared" si="2"/>
        <v>464056.11300000001</v>
      </c>
    </row>
    <row r="26" spans="1:5" ht="15" x14ac:dyDescent="0.25">
      <c r="A26" s="16"/>
      <c r="B26" s="17" t="s">
        <v>13</v>
      </c>
      <c r="C26" s="18">
        <f>((((+C27+C28))))</f>
        <v>187004.527</v>
      </c>
      <c r="D26" s="18">
        <f>((((+D27+D28))))</f>
        <v>96949.64</v>
      </c>
      <c r="E26" s="18">
        <f>((((+E27+E28))))</f>
        <v>91780.553</v>
      </c>
    </row>
    <row r="27" spans="1:5" ht="15" x14ac:dyDescent="0.25">
      <c r="A27" s="19"/>
      <c r="B27" s="35" t="s">
        <v>6</v>
      </c>
      <c r="C27" s="20">
        <v>187004.527</v>
      </c>
      <c r="D27" s="20">
        <v>96949.64</v>
      </c>
      <c r="E27" s="20">
        <v>91780.553</v>
      </c>
    </row>
    <row r="28" spans="1:5" ht="15" x14ac:dyDescent="0.25">
      <c r="A28" s="19"/>
      <c r="B28" s="35" t="s">
        <v>7</v>
      </c>
      <c r="C28" s="20">
        <v>0</v>
      </c>
      <c r="D28" s="20">
        <v>0</v>
      </c>
      <c r="E28" s="20">
        <v>0</v>
      </c>
    </row>
    <row r="29" spans="1:5" ht="15" x14ac:dyDescent="0.25">
      <c r="A29" s="16"/>
      <c r="B29" s="17" t="s">
        <v>14</v>
      </c>
      <c r="C29" s="18">
        <f>((((+C30+C31))))</f>
        <v>1285446.8400000001</v>
      </c>
      <c r="D29" s="18">
        <f>((((+D30+D31))))</f>
        <v>380116.18599999999</v>
      </c>
      <c r="E29" s="18">
        <f>((((+E30+E31))))</f>
        <v>317207.70799999998</v>
      </c>
    </row>
    <row r="30" spans="1:5" ht="15" x14ac:dyDescent="0.25">
      <c r="A30" s="19"/>
      <c r="B30" s="35" t="s">
        <v>6</v>
      </c>
      <c r="C30" s="20">
        <v>1121252.469</v>
      </c>
      <c r="D30" s="20">
        <v>380116.18599999999</v>
      </c>
      <c r="E30" s="20">
        <v>317207.70799999998</v>
      </c>
    </row>
    <row r="31" spans="1:5" ht="15" x14ac:dyDescent="0.25">
      <c r="A31" s="19"/>
      <c r="B31" s="35" t="s">
        <v>7</v>
      </c>
      <c r="C31" s="20">
        <v>164194.37100000001</v>
      </c>
      <c r="D31" s="20">
        <v>0</v>
      </c>
      <c r="E31" s="20">
        <v>0</v>
      </c>
    </row>
    <row r="32" spans="1:5" ht="15" x14ac:dyDescent="0.25">
      <c r="A32" s="16"/>
      <c r="B32" s="17" t="s">
        <v>225</v>
      </c>
      <c r="C32" s="18">
        <f>((((+C33+C34))))</f>
        <v>92297.763999999996</v>
      </c>
      <c r="D32" s="18">
        <f>((((+D33+D34))))</f>
        <v>72266.513999999996</v>
      </c>
      <c r="E32" s="18">
        <f>((((+E33+E34))))</f>
        <v>55067.851999999999</v>
      </c>
    </row>
    <row r="33" spans="1:5" ht="15" x14ac:dyDescent="0.25">
      <c r="A33" s="19"/>
      <c r="B33" s="35" t="s">
        <v>6</v>
      </c>
      <c r="C33" s="43">
        <v>92297.763999999996</v>
      </c>
      <c r="D33" s="43">
        <v>72266.513999999996</v>
      </c>
      <c r="E33" s="43">
        <v>55067.851999999999</v>
      </c>
    </row>
    <row r="34" spans="1:5" ht="15" x14ac:dyDescent="0.25">
      <c r="A34" s="19"/>
      <c r="B34" s="35" t="s">
        <v>7</v>
      </c>
      <c r="C34" s="43">
        <v>0</v>
      </c>
      <c r="D34" s="43">
        <v>0</v>
      </c>
      <c r="E34" s="43">
        <v>0</v>
      </c>
    </row>
    <row r="35" spans="1:5" ht="15" x14ac:dyDescent="0.25">
      <c r="A35" s="13" t="s">
        <v>15</v>
      </c>
      <c r="B35" s="14"/>
      <c r="C35" s="15">
        <f>+C36+C39+C42</f>
        <v>21377500.299999997</v>
      </c>
      <c r="D35" s="15">
        <f t="shared" ref="D35:E35" si="3">+D36+D39+D42</f>
        <v>8883081.0220000017</v>
      </c>
      <c r="E35" s="15">
        <f t="shared" si="3"/>
        <v>8835354.9999899995</v>
      </c>
    </row>
    <row r="36" spans="1:5" ht="15" x14ac:dyDescent="0.25">
      <c r="A36" s="16"/>
      <c r="B36" s="17" t="s">
        <v>11</v>
      </c>
      <c r="C36" s="18">
        <f>((((+C37+C38))))</f>
        <v>21360432</v>
      </c>
      <c r="D36" s="18">
        <f>((((+D37+D38))))</f>
        <v>8874756.9715300016</v>
      </c>
      <c r="E36" s="18">
        <f>((((+E37+E38))))</f>
        <v>8827439.2515200004</v>
      </c>
    </row>
    <row r="37" spans="1:5" ht="15" x14ac:dyDescent="0.25">
      <c r="A37" s="19"/>
      <c r="B37" s="35" t="s">
        <v>6</v>
      </c>
      <c r="C37" s="20">
        <v>21360432</v>
      </c>
      <c r="D37" s="20">
        <v>8874756.9715300016</v>
      </c>
      <c r="E37" s="20">
        <v>8827439.2515200004</v>
      </c>
    </row>
    <row r="38" spans="1:5" ht="15" x14ac:dyDescent="0.25">
      <c r="A38" s="19"/>
      <c r="B38" s="35" t="s">
        <v>7</v>
      </c>
      <c r="C38" s="20">
        <v>0</v>
      </c>
      <c r="D38" s="20">
        <v>0</v>
      </c>
      <c r="E38" s="20">
        <v>0</v>
      </c>
    </row>
    <row r="39" spans="1:5" ht="15" x14ac:dyDescent="0.25">
      <c r="A39" s="16"/>
      <c r="B39" s="17" t="s">
        <v>16</v>
      </c>
      <c r="C39" s="18">
        <f>((((+C40+C41))))</f>
        <v>15058.9</v>
      </c>
      <c r="D39" s="18">
        <f>((((+D40+D41))))</f>
        <v>7268.8904699999994</v>
      </c>
      <c r="E39" s="18">
        <f>((((+E40+E41))))</f>
        <v>7268.8904699999994</v>
      </c>
    </row>
    <row r="40" spans="1:5" ht="15" x14ac:dyDescent="0.25">
      <c r="A40" s="19"/>
      <c r="B40" s="35" t="s">
        <v>6</v>
      </c>
      <c r="C40" s="20">
        <v>15058.9</v>
      </c>
      <c r="D40" s="20">
        <v>7268.8904699999994</v>
      </c>
      <c r="E40" s="20">
        <v>7268.8904699999994</v>
      </c>
    </row>
    <row r="41" spans="1:5" ht="15" x14ac:dyDescent="0.25">
      <c r="A41" s="19"/>
      <c r="B41" s="35" t="s">
        <v>7</v>
      </c>
      <c r="C41" s="20">
        <v>0</v>
      </c>
      <c r="D41" s="20">
        <v>0</v>
      </c>
      <c r="E41" s="20">
        <v>0</v>
      </c>
    </row>
    <row r="42" spans="1:5" ht="15" x14ac:dyDescent="0.25">
      <c r="A42" s="16"/>
      <c r="B42" s="17" t="s">
        <v>17</v>
      </c>
      <c r="C42" s="18">
        <f>((((+C43+C44))))</f>
        <v>2009.4</v>
      </c>
      <c r="D42" s="18">
        <f>((((+D43+D44))))</f>
        <v>1055.1600000000001</v>
      </c>
      <c r="E42" s="18">
        <f>((((+E43+E44))))</f>
        <v>646.85799999999995</v>
      </c>
    </row>
    <row r="43" spans="1:5" ht="15" x14ac:dyDescent="0.25">
      <c r="A43" s="19"/>
      <c r="B43" s="35" t="s">
        <v>6</v>
      </c>
      <c r="C43" s="20">
        <v>2009.4</v>
      </c>
      <c r="D43" s="20">
        <v>1055.1600000000001</v>
      </c>
      <c r="E43" s="20">
        <v>646.85799999999995</v>
      </c>
    </row>
    <row r="44" spans="1:5" ht="15" x14ac:dyDescent="0.25">
      <c r="A44" s="19"/>
      <c r="B44" s="35" t="s">
        <v>7</v>
      </c>
      <c r="C44" s="20">
        <v>0</v>
      </c>
      <c r="D44" s="20">
        <v>0</v>
      </c>
      <c r="E44" s="20">
        <v>0</v>
      </c>
    </row>
    <row r="45" spans="1:5" ht="15" x14ac:dyDescent="0.25">
      <c r="A45" s="16" t="s">
        <v>18</v>
      </c>
      <c r="B45" s="17"/>
      <c r="C45" s="18">
        <f>+C46</f>
        <v>1001768.4</v>
      </c>
      <c r="D45" s="18">
        <f t="shared" ref="D45:E45" si="4">+D46</f>
        <v>519306.298822504</v>
      </c>
      <c r="E45" s="18">
        <f t="shared" si="4"/>
        <v>519306.298822504</v>
      </c>
    </row>
    <row r="46" spans="1:5" ht="15" x14ac:dyDescent="0.25">
      <c r="A46" s="16"/>
      <c r="B46" s="17" t="s">
        <v>11</v>
      </c>
      <c r="C46" s="18">
        <f>((((+C47+C48))))</f>
        <v>1001768.4</v>
      </c>
      <c r="D46" s="18">
        <f>((((+D47+D48))))</f>
        <v>519306.298822504</v>
      </c>
      <c r="E46" s="18">
        <f>((((+E47+E48))))</f>
        <v>519306.298822504</v>
      </c>
    </row>
    <row r="47" spans="1:5" ht="15" x14ac:dyDescent="0.25">
      <c r="A47" s="19"/>
      <c r="B47" s="35" t="s">
        <v>6</v>
      </c>
      <c r="C47" s="20">
        <v>890098.1</v>
      </c>
      <c r="D47" s="20">
        <v>446766.17274250399</v>
      </c>
      <c r="E47" s="20">
        <v>446766.17274250399</v>
      </c>
    </row>
    <row r="48" spans="1:5" ht="15" x14ac:dyDescent="0.25">
      <c r="A48" s="19"/>
      <c r="B48" s="35" t="s">
        <v>7</v>
      </c>
      <c r="C48" s="20">
        <v>111670.3</v>
      </c>
      <c r="D48" s="20">
        <v>72540.126080000002</v>
      </c>
      <c r="E48" s="20">
        <v>72540.126080000002</v>
      </c>
    </row>
    <row r="49" spans="1:5" ht="15" x14ac:dyDescent="0.25">
      <c r="A49" s="13" t="s">
        <v>19</v>
      </c>
      <c r="B49" s="14"/>
      <c r="C49" s="15">
        <f>+C50+C53+C56+C59+C62+C65+C68+C71+C74+C77+C80+C83+C86+C89+C92+C95+C98+C101+C104+C107</f>
        <v>5121431.7704846002</v>
      </c>
      <c r="D49" s="15">
        <f t="shared" ref="D49:E49" si="5">+D50+D53+D56+D59+D62+D65+D68+D71+D74+D77+D80+D83+D86+D89+D92+D95+D98+D101+D104+D107</f>
        <v>2888981.45282035</v>
      </c>
      <c r="E49" s="15">
        <f t="shared" si="5"/>
        <v>2088456.4049968654</v>
      </c>
    </row>
    <row r="50" spans="1:5" ht="15" x14ac:dyDescent="0.25">
      <c r="A50" s="16"/>
      <c r="B50" s="17" t="s">
        <v>11</v>
      </c>
      <c r="C50" s="18">
        <f>((((+C51+C52))))</f>
        <v>410736.8</v>
      </c>
      <c r="D50" s="18">
        <f>((((+D51+D52))))</f>
        <v>199228.46110376302</v>
      </c>
      <c r="E50" s="18">
        <f>((((+E51+E52))))</f>
        <v>157552.68100000001</v>
      </c>
    </row>
    <row r="51" spans="1:5" ht="15" x14ac:dyDescent="0.25">
      <c r="A51" s="19"/>
      <c r="B51" s="35" t="s">
        <v>6</v>
      </c>
      <c r="C51" s="20">
        <v>410736.8</v>
      </c>
      <c r="D51" s="20">
        <v>199228.46110376302</v>
      </c>
      <c r="E51" s="20">
        <v>157552.68100000001</v>
      </c>
    </row>
    <row r="52" spans="1:5" ht="15" x14ac:dyDescent="0.25">
      <c r="A52" s="19"/>
      <c r="B52" s="35" t="s">
        <v>7</v>
      </c>
      <c r="C52" s="20">
        <v>0</v>
      </c>
      <c r="D52" s="20">
        <v>0</v>
      </c>
      <c r="E52" s="20">
        <v>0</v>
      </c>
    </row>
    <row r="53" spans="1:5" ht="15" x14ac:dyDescent="0.25">
      <c r="A53" s="16"/>
      <c r="B53" s="17" t="s">
        <v>20</v>
      </c>
      <c r="C53" s="18">
        <f>((((+C54+C55))))</f>
        <v>96544.837140000003</v>
      </c>
      <c r="D53" s="18">
        <f>((((+D54+D55))))</f>
        <v>30717.011350000001</v>
      </c>
      <c r="E53" s="18">
        <f>((((+E54+E55))))</f>
        <v>30717.011350000001</v>
      </c>
    </row>
    <row r="54" spans="1:5" ht="15" x14ac:dyDescent="0.25">
      <c r="A54" s="19"/>
      <c r="B54" s="35" t="s">
        <v>6</v>
      </c>
      <c r="C54" s="20">
        <v>55574.827140000001</v>
      </c>
      <c r="D54" s="20">
        <v>30717.011350000001</v>
      </c>
      <c r="E54" s="20">
        <v>30717.011350000001</v>
      </c>
    </row>
    <row r="55" spans="1:5" ht="15" x14ac:dyDescent="0.25">
      <c r="A55" s="19"/>
      <c r="B55" s="35" t="s">
        <v>7</v>
      </c>
      <c r="C55" s="20">
        <v>40970.01</v>
      </c>
      <c r="D55" s="20">
        <v>0</v>
      </c>
      <c r="E55" s="20">
        <v>0</v>
      </c>
    </row>
    <row r="56" spans="1:5" ht="14.25" customHeight="1" x14ac:dyDescent="0.25">
      <c r="A56" s="16"/>
      <c r="B56" s="17" t="s">
        <v>21</v>
      </c>
      <c r="C56" s="18">
        <f>((((+C57+C58))))</f>
        <v>432344.1</v>
      </c>
      <c r="D56" s="18">
        <f>((((+D57+D58))))</f>
        <v>294689.32900000003</v>
      </c>
      <c r="E56" s="18">
        <f>((((+E57+E58))))</f>
        <v>282827.99200000003</v>
      </c>
    </row>
    <row r="57" spans="1:5" ht="15" x14ac:dyDescent="0.25">
      <c r="A57" s="19"/>
      <c r="B57" s="35" t="s">
        <v>6</v>
      </c>
      <c r="C57" s="20">
        <v>432344.1</v>
      </c>
      <c r="D57" s="20">
        <v>294689.32900000003</v>
      </c>
      <c r="E57" s="20">
        <v>282827.99200000003</v>
      </c>
    </row>
    <row r="58" spans="1:5" ht="15" x14ac:dyDescent="0.25">
      <c r="A58" s="19"/>
      <c r="B58" s="35" t="s">
        <v>7</v>
      </c>
      <c r="C58" s="20">
        <v>0</v>
      </c>
      <c r="D58" s="20">
        <v>0</v>
      </c>
      <c r="E58" s="20">
        <v>0</v>
      </c>
    </row>
    <row r="59" spans="1:5" ht="15" x14ac:dyDescent="0.25">
      <c r="A59" s="16"/>
      <c r="B59" s="17" t="s">
        <v>22</v>
      </c>
      <c r="C59" s="18">
        <f>((((+C60+C61))))</f>
        <v>53984.154999999999</v>
      </c>
      <c r="D59" s="18">
        <f>((((+D60+D61))))</f>
        <v>38999.584999999999</v>
      </c>
      <c r="E59" s="18">
        <f>((((+E60+E61))))</f>
        <v>21429.626</v>
      </c>
    </row>
    <row r="60" spans="1:5" ht="15" x14ac:dyDescent="0.25">
      <c r="A60" s="19"/>
      <c r="B60" s="35" t="s">
        <v>6</v>
      </c>
      <c r="C60" s="21">
        <v>53984.154999999999</v>
      </c>
      <c r="D60" s="21">
        <v>38999.584999999999</v>
      </c>
      <c r="E60" s="21">
        <v>21429.626</v>
      </c>
    </row>
    <row r="61" spans="1:5" ht="15" x14ac:dyDescent="0.25">
      <c r="A61" s="19"/>
      <c r="B61" s="35" t="s">
        <v>7</v>
      </c>
      <c r="C61" s="21">
        <v>0</v>
      </c>
      <c r="D61" s="21">
        <v>0</v>
      </c>
      <c r="E61" s="21">
        <v>0</v>
      </c>
    </row>
    <row r="62" spans="1:5" ht="15" x14ac:dyDescent="0.25">
      <c r="A62" s="47"/>
      <c r="B62" s="48" t="s">
        <v>23</v>
      </c>
      <c r="C62" s="49">
        <f>((((+C63+C64))))</f>
        <v>256537.8</v>
      </c>
      <c r="D62" s="49">
        <f>((((+D63+D64))))</f>
        <v>96243.670040000012</v>
      </c>
      <c r="E62" s="49">
        <f>((((+E63+E64))))</f>
        <v>85058.08537999999</v>
      </c>
    </row>
    <row r="63" spans="1:5" ht="15" x14ac:dyDescent="0.25">
      <c r="A63" s="19"/>
      <c r="B63" s="35" t="s">
        <v>6</v>
      </c>
      <c r="C63" s="20">
        <v>256537.8</v>
      </c>
      <c r="D63" s="20">
        <v>96243.670040000012</v>
      </c>
      <c r="E63" s="20">
        <v>85058.08537999999</v>
      </c>
    </row>
    <row r="64" spans="1:5" ht="15" x14ac:dyDescent="0.25">
      <c r="A64" s="19"/>
      <c r="B64" s="35" t="s">
        <v>7</v>
      </c>
      <c r="C64" s="20">
        <v>0</v>
      </c>
      <c r="D64" s="20">
        <v>0</v>
      </c>
      <c r="E64" s="20">
        <v>0</v>
      </c>
    </row>
    <row r="65" spans="1:5" ht="15" x14ac:dyDescent="0.25">
      <c r="A65" s="16"/>
      <c r="B65" s="17" t="s">
        <v>24</v>
      </c>
      <c r="C65" s="18">
        <f>((((+C66+C67))))</f>
        <v>259278.6</v>
      </c>
      <c r="D65" s="18">
        <f>((((+D66+D67))))</f>
        <v>175762.71218706699</v>
      </c>
      <c r="E65" s="18">
        <f>((((+E66+E67))))</f>
        <v>109736.92104</v>
      </c>
    </row>
    <row r="66" spans="1:5" ht="15" x14ac:dyDescent="0.25">
      <c r="A66" s="19"/>
      <c r="B66" s="35" t="s">
        <v>6</v>
      </c>
      <c r="C66" s="20">
        <v>259278.6</v>
      </c>
      <c r="D66" s="20">
        <v>175762.71218706699</v>
      </c>
      <c r="E66" s="20">
        <v>109736.92104</v>
      </c>
    </row>
    <row r="67" spans="1:5" ht="15" x14ac:dyDescent="0.25">
      <c r="A67" s="19"/>
      <c r="B67" s="35" t="s">
        <v>7</v>
      </c>
      <c r="C67" s="20">
        <v>0</v>
      </c>
      <c r="D67" s="20">
        <v>0</v>
      </c>
      <c r="E67" s="20">
        <v>0</v>
      </c>
    </row>
    <row r="68" spans="1:5" ht="15" x14ac:dyDescent="0.25">
      <c r="A68" s="16"/>
      <c r="B68" s="17" t="s">
        <v>25</v>
      </c>
      <c r="C68" s="18">
        <f>((((+C69+C70))))</f>
        <v>1224912.3689999999</v>
      </c>
      <c r="D68" s="18">
        <f>((((+D69+D70))))</f>
        <v>884361.38399999996</v>
      </c>
      <c r="E68" s="18">
        <f>((((+E69+E70))))</f>
        <v>583423.51399999997</v>
      </c>
    </row>
    <row r="69" spans="1:5" ht="15" x14ac:dyDescent="0.25">
      <c r="A69" s="19"/>
      <c r="B69" s="35" t="s">
        <v>6</v>
      </c>
      <c r="C69" s="20">
        <v>1224912.3689999999</v>
      </c>
      <c r="D69" s="20">
        <v>884361.38399999996</v>
      </c>
      <c r="E69" s="20">
        <v>583423.51399999997</v>
      </c>
    </row>
    <row r="70" spans="1:5" ht="15" x14ac:dyDescent="0.25">
      <c r="A70" s="19"/>
      <c r="B70" s="35" t="s">
        <v>7</v>
      </c>
      <c r="C70" s="20">
        <v>0</v>
      </c>
      <c r="D70" s="20">
        <v>0</v>
      </c>
      <c r="E70" s="20">
        <v>0</v>
      </c>
    </row>
    <row r="71" spans="1:5" ht="15" x14ac:dyDescent="0.25">
      <c r="A71" s="16"/>
      <c r="B71" s="17" t="s">
        <v>223</v>
      </c>
      <c r="C71" s="18">
        <f>((((+C72+C73))))</f>
        <v>214400.84447499999</v>
      </c>
      <c r="D71" s="18">
        <f>((((+D72+D73))))</f>
        <v>107009.24947949999</v>
      </c>
      <c r="E71" s="18">
        <f>((((+E72+E73))))</f>
        <v>86866.517749999999</v>
      </c>
    </row>
    <row r="72" spans="1:5" ht="15" x14ac:dyDescent="0.25">
      <c r="A72" s="19"/>
      <c r="B72" s="35" t="s">
        <v>6</v>
      </c>
      <c r="C72" s="20">
        <v>214400.84447499999</v>
      </c>
      <c r="D72" s="20">
        <v>107009.24947949999</v>
      </c>
      <c r="E72" s="20">
        <v>86866.517749999999</v>
      </c>
    </row>
    <row r="73" spans="1:5" ht="15" x14ac:dyDescent="0.25">
      <c r="A73" s="19"/>
      <c r="B73" s="35" t="s">
        <v>7</v>
      </c>
      <c r="C73" s="20">
        <v>0</v>
      </c>
      <c r="D73" s="20">
        <v>0</v>
      </c>
      <c r="E73" s="20">
        <v>0</v>
      </c>
    </row>
    <row r="74" spans="1:5" ht="15" x14ac:dyDescent="0.25">
      <c r="A74" s="16"/>
      <c r="B74" s="17" t="s">
        <v>26</v>
      </c>
      <c r="C74" s="18">
        <f>((((+C75+C76))))</f>
        <v>620936.45146000001</v>
      </c>
      <c r="D74" s="18">
        <f>((((+D75+D76))))</f>
        <v>258723.52144166667</v>
      </c>
      <c r="E74" s="18">
        <f>((((+E75+E76))))</f>
        <v>177697.98724307201</v>
      </c>
    </row>
    <row r="75" spans="1:5" ht="15" x14ac:dyDescent="0.25">
      <c r="A75" s="19"/>
      <c r="B75" s="35" t="s">
        <v>6</v>
      </c>
      <c r="C75" s="20">
        <v>620936.45146000001</v>
      </c>
      <c r="D75" s="20">
        <v>258723.52144166667</v>
      </c>
      <c r="E75" s="20">
        <v>177697.98724307201</v>
      </c>
    </row>
    <row r="76" spans="1:5" ht="15" x14ac:dyDescent="0.25">
      <c r="A76" s="19"/>
      <c r="B76" s="35" t="s">
        <v>7</v>
      </c>
      <c r="C76" s="20">
        <v>0</v>
      </c>
      <c r="D76" s="20">
        <v>0</v>
      </c>
      <c r="E76" s="20">
        <v>0</v>
      </c>
    </row>
    <row r="77" spans="1:5" ht="15" x14ac:dyDescent="0.25">
      <c r="A77" s="16"/>
      <c r="B77" s="17" t="s">
        <v>27</v>
      </c>
      <c r="C77" s="18">
        <f>((((+C78+C79))))</f>
        <v>331990.39022</v>
      </c>
      <c r="D77" s="18">
        <f>((((+D78+D79))))</f>
        <v>186689.09296000001</v>
      </c>
      <c r="E77" s="18">
        <f>((((+E78+E79))))</f>
        <v>170183.30636000002</v>
      </c>
    </row>
    <row r="78" spans="1:5" ht="15" x14ac:dyDescent="0.25">
      <c r="A78" s="19"/>
      <c r="B78" s="35" t="s">
        <v>6</v>
      </c>
      <c r="C78" s="20">
        <v>331990.39022</v>
      </c>
      <c r="D78" s="20">
        <v>186689.09296000001</v>
      </c>
      <c r="E78" s="20">
        <v>170183.30636000002</v>
      </c>
    </row>
    <row r="79" spans="1:5" ht="15" x14ac:dyDescent="0.25">
      <c r="A79" s="19"/>
      <c r="B79" s="35" t="s">
        <v>7</v>
      </c>
      <c r="C79" s="20">
        <v>0</v>
      </c>
      <c r="D79" s="20">
        <v>0</v>
      </c>
      <c r="E79" s="20">
        <v>0</v>
      </c>
    </row>
    <row r="80" spans="1:5" ht="15" x14ac:dyDescent="0.25">
      <c r="A80" s="16"/>
      <c r="B80" s="17" t="s">
        <v>28</v>
      </c>
      <c r="C80" s="18">
        <f>((((+C81+C82))))</f>
        <v>812494.54399999999</v>
      </c>
      <c r="D80" s="18">
        <f>((((+D81+D82))))</f>
        <v>406247.272</v>
      </c>
      <c r="E80" s="18">
        <f>((((+E81+E82))))</f>
        <v>202344.47320379299</v>
      </c>
    </row>
    <row r="81" spans="1:5" ht="15" x14ac:dyDescent="0.25">
      <c r="A81" s="19"/>
      <c r="B81" s="35" t="s">
        <v>6</v>
      </c>
      <c r="C81" s="20">
        <v>812494.54399999999</v>
      </c>
      <c r="D81" s="20">
        <v>406247.272</v>
      </c>
      <c r="E81" s="20">
        <v>202344.47320379299</v>
      </c>
    </row>
    <row r="82" spans="1:5" ht="15" x14ac:dyDescent="0.25">
      <c r="A82" s="19"/>
      <c r="B82" s="35" t="s">
        <v>7</v>
      </c>
      <c r="C82" s="20">
        <v>0</v>
      </c>
      <c r="D82" s="20">
        <v>0</v>
      </c>
      <c r="E82" s="20">
        <v>0</v>
      </c>
    </row>
    <row r="83" spans="1:5" ht="15" x14ac:dyDescent="0.25">
      <c r="A83" s="16"/>
      <c r="B83" s="17" t="s">
        <v>29</v>
      </c>
      <c r="C83" s="18">
        <f>((((+C84+C85))))</f>
        <v>124137.3</v>
      </c>
      <c r="D83" s="18">
        <f>((((+D84+D85))))</f>
        <v>63377.621663181795</v>
      </c>
      <c r="E83" s="18">
        <f>((((+E84+E85))))</f>
        <v>43422.576179999996</v>
      </c>
    </row>
    <row r="84" spans="1:5" ht="15" x14ac:dyDescent="0.25">
      <c r="A84" s="19"/>
      <c r="B84" s="35" t="s">
        <v>6</v>
      </c>
      <c r="C84" s="20">
        <v>124137.3</v>
      </c>
      <c r="D84" s="20">
        <v>63377.621663181795</v>
      </c>
      <c r="E84" s="20">
        <v>43422.576179999996</v>
      </c>
    </row>
    <row r="85" spans="1:5" ht="15" x14ac:dyDescent="0.25">
      <c r="A85" s="19"/>
      <c r="B85" s="35" t="s">
        <v>7</v>
      </c>
      <c r="C85" s="20">
        <v>0</v>
      </c>
      <c r="D85" s="20">
        <v>0</v>
      </c>
      <c r="E85" s="20">
        <v>0</v>
      </c>
    </row>
    <row r="86" spans="1:5" ht="25.5" x14ac:dyDescent="0.25">
      <c r="A86" s="16"/>
      <c r="B86" s="17" t="s">
        <v>30</v>
      </c>
      <c r="C86" s="18">
        <f>((((+C87+C88))))</f>
        <v>28704.319</v>
      </c>
      <c r="D86" s="18">
        <f>((((+D87+D88))))</f>
        <v>12621.648999999999</v>
      </c>
      <c r="E86" s="18">
        <f>((((+E87+E88))))</f>
        <v>10485.879000000001</v>
      </c>
    </row>
    <row r="87" spans="1:5" ht="15" x14ac:dyDescent="0.25">
      <c r="A87" s="19"/>
      <c r="B87" s="35" t="s">
        <v>6</v>
      </c>
      <c r="C87" s="20">
        <v>28704.319</v>
      </c>
      <c r="D87" s="20">
        <v>12621.648999999999</v>
      </c>
      <c r="E87" s="20">
        <v>10485.879000000001</v>
      </c>
    </row>
    <row r="88" spans="1:5" ht="15" x14ac:dyDescent="0.25">
      <c r="A88" s="19"/>
      <c r="B88" s="35" t="s">
        <v>7</v>
      </c>
      <c r="C88" s="20">
        <v>0</v>
      </c>
      <c r="D88" s="20">
        <v>0</v>
      </c>
      <c r="E88" s="20">
        <v>0</v>
      </c>
    </row>
    <row r="89" spans="1:5" ht="15" x14ac:dyDescent="0.25">
      <c r="A89" s="16"/>
      <c r="B89" s="17" t="s">
        <v>31</v>
      </c>
      <c r="C89" s="18">
        <f>((((+C90+C91))))</f>
        <v>14781.75</v>
      </c>
      <c r="D89" s="18">
        <f>((((+D90+D91))))</f>
        <v>6418.7430000000004</v>
      </c>
      <c r="E89" s="18">
        <f>((((+E90+E91))))</f>
        <v>6418.7430000000004</v>
      </c>
    </row>
    <row r="90" spans="1:5" ht="15" x14ac:dyDescent="0.25">
      <c r="A90" s="19"/>
      <c r="B90" s="35" t="s">
        <v>6</v>
      </c>
      <c r="C90" s="20">
        <v>14781.75</v>
      </c>
      <c r="D90" s="20">
        <v>6418.7430000000004</v>
      </c>
      <c r="E90" s="20">
        <v>6418.7430000000004</v>
      </c>
    </row>
    <row r="91" spans="1:5" ht="15" x14ac:dyDescent="0.25">
      <c r="A91" s="19"/>
      <c r="B91" s="35" t="s">
        <v>7</v>
      </c>
      <c r="C91" s="20">
        <v>0</v>
      </c>
      <c r="D91" s="20">
        <v>0</v>
      </c>
      <c r="E91" s="20">
        <v>0</v>
      </c>
    </row>
    <row r="92" spans="1:5" ht="25.5" x14ac:dyDescent="0.25">
      <c r="A92" s="16"/>
      <c r="B92" s="17" t="s">
        <v>32</v>
      </c>
      <c r="C92" s="18">
        <f>((((+C93+C94))))</f>
        <v>16961.646000000001</v>
      </c>
      <c r="D92" s="18">
        <f>((((+D93+D94))))</f>
        <v>7458.2470000000003</v>
      </c>
      <c r="E92" s="18">
        <f>((((+E93+E94))))</f>
        <v>6196.2020000000002</v>
      </c>
    </row>
    <row r="93" spans="1:5" ht="15" x14ac:dyDescent="0.25">
      <c r="A93" s="19"/>
      <c r="B93" s="35" t="s">
        <v>6</v>
      </c>
      <c r="C93" s="20">
        <v>16961.646000000001</v>
      </c>
      <c r="D93" s="20">
        <v>7458.2470000000003</v>
      </c>
      <c r="E93" s="20">
        <v>6196.2020000000002</v>
      </c>
    </row>
    <row r="94" spans="1:5" ht="15" x14ac:dyDescent="0.25">
      <c r="A94" s="19"/>
      <c r="B94" s="35" t="s">
        <v>7</v>
      </c>
      <c r="C94" s="20">
        <v>0</v>
      </c>
      <c r="D94" s="20">
        <v>0</v>
      </c>
      <c r="E94" s="20">
        <v>0</v>
      </c>
    </row>
    <row r="95" spans="1:5" ht="15" x14ac:dyDescent="0.25">
      <c r="A95" s="16"/>
      <c r="B95" s="17" t="s">
        <v>33</v>
      </c>
      <c r="C95" s="18">
        <f>((((+C96+C97))))</f>
        <v>2609.4810000000002</v>
      </c>
      <c r="D95" s="18">
        <f>((((+D96+D97))))</f>
        <v>1147.422</v>
      </c>
      <c r="E95" s="18">
        <f>((((+E96+E97))))</f>
        <v>953.26199999999994</v>
      </c>
    </row>
    <row r="96" spans="1:5" ht="15" x14ac:dyDescent="0.25">
      <c r="A96" s="19"/>
      <c r="B96" s="35" t="s">
        <v>6</v>
      </c>
      <c r="C96" s="20">
        <v>2609.4810000000002</v>
      </c>
      <c r="D96" s="20">
        <v>1147.422</v>
      </c>
      <c r="E96" s="20">
        <v>953.26199999999994</v>
      </c>
    </row>
    <row r="97" spans="1:5" ht="15" x14ac:dyDescent="0.25">
      <c r="A97" s="19"/>
      <c r="B97" s="35" t="s">
        <v>7</v>
      </c>
      <c r="C97" s="20">
        <v>0</v>
      </c>
      <c r="D97" s="20">
        <v>0</v>
      </c>
      <c r="E97" s="20">
        <v>0</v>
      </c>
    </row>
    <row r="98" spans="1:5" ht="15" x14ac:dyDescent="0.25">
      <c r="A98" s="16"/>
      <c r="B98" s="17" t="s">
        <v>34</v>
      </c>
      <c r="C98" s="18">
        <f>((((+C99+C100))))</f>
        <v>82198.740999999995</v>
      </c>
      <c r="D98" s="18">
        <f>((((+D99+D100))))</f>
        <v>36143.813999999998</v>
      </c>
      <c r="E98" s="18">
        <f>((((+E99+E100))))</f>
        <v>30027.744999999999</v>
      </c>
    </row>
    <row r="99" spans="1:5" ht="15" x14ac:dyDescent="0.25">
      <c r="A99" s="19"/>
      <c r="B99" s="35" t="s">
        <v>6</v>
      </c>
      <c r="C99" s="20">
        <v>82198.740999999995</v>
      </c>
      <c r="D99" s="20">
        <v>36143.813999999998</v>
      </c>
      <c r="E99" s="20">
        <v>30027.744999999999</v>
      </c>
    </row>
    <row r="100" spans="1:5" ht="15" x14ac:dyDescent="0.25">
      <c r="A100" s="19"/>
      <c r="B100" s="35" t="s">
        <v>7</v>
      </c>
      <c r="C100" s="20">
        <v>0</v>
      </c>
      <c r="D100" s="20">
        <v>0</v>
      </c>
      <c r="E100" s="20">
        <v>0</v>
      </c>
    </row>
    <row r="101" spans="1:5" ht="15" x14ac:dyDescent="0.25">
      <c r="A101" s="16"/>
      <c r="B101" s="17" t="s">
        <v>35</v>
      </c>
      <c r="C101" s="18">
        <f>((((+C102+C103))))</f>
        <v>270.89999999999998</v>
      </c>
      <c r="D101" s="18">
        <f>((((+D102+D103))))</f>
        <v>242.14040517241401</v>
      </c>
      <c r="E101" s="18">
        <f>((((+E102+E103))))</f>
        <v>213.3553</v>
      </c>
    </row>
    <row r="102" spans="1:5" ht="15" x14ac:dyDescent="0.25">
      <c r="A102" s="19"/>
      <c r="B102" s="35" t="s">
        <v>6</v>
      </c>
      <c r="C102" s="23">
        <v>270.89999999999998</v>
      </c>
      <c r="D102" s="20">
        <v>242.14040517241401</v>
      </c>
      <c r="E102" s="20">
        <v>213.3553</v>
      </c>
    </row>
    <row r="103" spans="1:5" ht="15" x14ac:dyDescent="0.25">
      <c r="A103" s="19"/>
      <c r="B103" s="35" t="s">
        <v>7</v>
      </c>
      <c r="C103" s="20">
        <v>0</v>
      </c>
      <c r="D103" s="20">
        <v>0</v>
      </c>
      <c r="E103" s="20">
        <v>0</v>
      </c>
    </row>
    <row r="104" spans="1:5" ht="15" x14ac:dyDescent="0.25">
      <c r="A104" s="16"/>
      <c r="B104" s="17" t="s">
        <v>36</v>
      </c>
      <c r="C104" s="18">
        <f>((((+C105+C106))))</f>
        <v>183.5</v>
      </c>
      <c r="D104" s="18">
        <f>((((+D105+D106))))</f>
        <v>146.83199999999999</v>
      </c>
      <c r="E104" s="18">
        <f>((((+E105+E106))))</f>
        <v>146.83199999999999</v>
      </c>
    </row>
    <row r="105" spans="1:5" ht="15" x14ac:dyDescent="0.25">
      <c r="A105" s="19"/>
      <c r="B105" s="35" t="s">
        <v>6</v>
      </c>
      <c r="C105" s="23">
        <v>183.5</v>
      </c>
      <c r="D105" s="20">
        <v>146.83199999999999</v>
      </c>
      <c r="E105" s="20">
        <v>146.83199999999999</v>
      </c>
    </row>
    <row r="106" spans="1:5" ht="15" x14ac:dyDescent="0.25">
      <c r="A106" s="19"/>
      <c r="B106" s="35" t="s">
        <v>7</v>
      </c>
      <c r="C106" s="20">
        <v>0</v>
      </c>
      <c r="D106" s="20">
        <v>0</v>
      </c>
      <c r="E106" s="20">
        <v>0</v>
      </c>
    </row>
    <row r="107" spans="1:5" ht="25.5" x14ac:dyDescent="0.25">
      <c r="A107" s="16"/>
      <c r="B107" s="17" t="s">
        <v>239</v>
      </c>
      <c r="C107" s="18">
        <f>((((+C108+C109))))</f>
        <v>137423.24218959999</v>
      </c>
      <c r="D107" s="18">
        <f>((((+D108+D109))))</f>
        <v>82753.695189999999</v>
      </c>
      <c r="E107" s="18">
        <f>((((+E108+E109))))</f>
        <v>82753.695189999999</v>
      </c>
    </row>
    <row r="108" spans="1:5" ht="15" x14ac:dyDescent="0.25">
      <c r="A108" s="19"/>
      <c r="B108" s="35" t="s">
        <v>6</v>
      </c>
      <c r="C108" s="23">
        <v>137423.24218959999</v>
      </c>
      <c r="D108" s="20">
        <v>82753.695189999999</v>
      </c>
      <c r="E108" s="20">
        <v>82753.695189999999</v>
      </c>
    </row>
    <row r="109" spans="1:5" ht="15" x14ac:dyDescent="0.25">
      <c r="A109" s="19"/>
      <c r="B109" s="35" t="s">
        <v>7</v>
      </c>
      <c r="C109" s="20">
        <v>0</v>
      </c>
      <c r="D109" s="20">
        <v>0</v>
      </c>
      <c r="E109" s="20">
        <v>0</v>
      </c>
    </row>
    <row r="110" spans="1:5" ht="15" x14ac:dyDescent="0.25">
      <c r="A110" s="13" t="s">
        <v>37</v>
      </c>
      <c r="B110" s="14"/>
      <c r="C110" s="15">
        <f>((+C111+C114))</f>
        <v>6313796.28278</v>
      </c>
      <c r="D110" s="15">
        <f t="shared" ref="D110:E110" si="6">((+D111+D114))</f>
        <v>2698740.01828</v>
      </c>
      <c r="E110" s="15">
        <f t="shared" si="6"/>
        <v>2598276.0327000003</v>
      </c>
    </row>
    <row r="111" spans="1:5" ht="15" x14ac:dyDescent="0.25">
      <c r="A111" s="16"/>
      <c r="B111" s="17" t="s">
        <v>11</v>
      </c>
      <c r="C111" s="18">
        <f>((((+C112+C113))))</f>
        <v>6256621.5717799999</v>
      </c>
      <c r="D111" s="18">
        <f>((((+D112+D113))))</f>
        <v>2690161.4862799998</v>
      </c>
      <c r="E111" s="18">
        <f>((((+E112+E113))))</f>
        <v>2593365.3907000003</v>
      </c>
    </row>
    <row r="112" spans="1:5" ht="15" x14ac:dyDescent="0.25">
      <c r="A112" s="50"/>
      <c r="B112" s="36" t="s">
        <v>6</v>
      </c>
      <c r="C112" s="22">
        <v>3392822.4164299998</v>
      </c>
      <c r="D112" s="22">
        <v>1243864.3224599999</v>
      </c>
      <c r="E112" s="22">
        <v>1147068.2268800002</v>
      </c>
    </row>
    <row r="113" spans="1:5" ht="15" x14ac:dyDescent="0.25">
      <c r="A113" s="19"/>
      <c r="B113" s="35" t="s">
        <v>7</v>
      </c>
      <c r="C113" s="20">
        <v>2863799.1553500001</v>
      </c>
      <c r="D113" s="20">
        <v>1446297.1638199999</v>
      </c>
      <c r="E113" s="20">
        <v>1446297.1638199999</v>
      </c>
    </row>
    <row r="114" spans="1:5" ht="15" x14ac:dyDescent="0.25">
      <c r="A114" s="16"/>
      <c r="B114" s="17" t="s">
        <v>38</v>
      </c>
      <c r="C114" s="18">
        <f>((((+C115+C116))))</f>
        <v>57174.711000000003</v>
      </c>
      <c r="D114" s="18">
        <f>((((+D115+D116))))</f>
        <v>8578.5319999999992</v>
      </c>
      <c r="E114" s="18">
        <f>((((+E115+E116))))</f>
        <v>4910.6419999999998</v>
      </c>
    </row>
    <row r="115" spans="1:5" ht="15" x14ac:dyDescent="0.25">
      <c r="A115" s="19"/>
      <c r="B115" s="35" t="s">
        <v>6</v>
      </c>
      <c r="C115" s="20">
        <v>57174.711000000003</v>
      </c>
      <c r="D115" s="20">
        <v>8578.5319999999992</v>
      </c>
      <c r="E115" s="20">
        <v>4910.6419999999998</v>
      </c>
    </row>
    <row r="116" spans="1:5" ht="15" x14ac:dyDescent="0.25">
      <c r="A116" s="19"/>
      <c r="B116" s="35" t="s">
        <v>7</v>
      </c>
      <c r="C116" s="20">
        <v>0</v>
      </c>
      <c r="D116" s="20">
        <v>0</v>
      </c>
      <c r="E116" s="20">
        <v>0</v>
      </c>
    </row>
    <row r="117" spans="1:5" ht="15" x14ac:dyDescent="0.25">
      <c r="A117" s="13" t="s">
        <v>241</v>
      </c>
      <c r="B117" s="14"/>
      <c r="C117" s="18">
        <f>+C118+C121+C124+C127+C130+C133+C136+C139+C142+C145+C148+C151+C154+C157+C160+C163</f>
        <v>1505913.7011199999</v>
      </c>
      <c r="D117" s="18">
        <f t="shared" ref="D117:E117" si="7">+D118+D121+D124+D127+D130+D133+D136+D139+D142+D145+D148+D151+D154+D157+D160+D163</f>
        <v>503094.34379399999</v>
      </c>
      <c r="E117" s="18">
        <f t="shared" si="7"/>
        <v>353222.67532399995</v>
      </c>
    </row>
    <row r="118" spans="1:5" ht="15" x14ac:dyDescent="0.25">
      <c r="A118" s="16"/>
      <c r="B118" s="17" t="s">
        <v>11</v>
      </c>
      <c r="C118" s="18">
        <f>((((+C119+C120))))</f>
        <v>25628.037100000001</v>
      </c>
      <c r="D118" s="18">
        <f>((((+D119+D120))))</f>
        <v>13307.888000000001</v>
      </c>
      <c r="E118" s="18">
        <f>((((+E119+E120))))</f>
        <v>12790.799000000001</v>
      </c>
    </row>
    <row r="119" spans="1:5" ht="15" x14ac:dyDescent="0.25">
      <c r="A119" s="19"/>
      <c r="B119" s="35" t="s">
        <v>6</v>
      </c>
      <c r="C119" s="20">
        <v>25628.037100000001</v>
      </c>
      <c r="D119" s="20">
        <v>13307.888000000001</v>
      </c>
      <c r="E119" s="20">
        <v>12790.799000000001</v>
      </c>
    </row>
    <row r="120" spans="1:5" ht="15" x14ac:dyDescent="0.25">
      <c r="A120" s="19"/>
      <c r="B120" s="35" t="s">
        <v>7</v>
      </c>
      <c r="C120" s="20">
        <v>0</v>
      </c>
      <c r="D120" s="20">
        <v>0</v>
      </c>
      <c r="E120" s="20">
        <v>0</v>
      </c>
    </row>
    <row r="121" spans="1:5" ht="15" x14ac:dyDescent="0.25">
      <c r="A121" s="16"/>
      <c r="B121" s="17" t="s">
        <v>39</v>
      </c>
      <c r="C121" s="18">
        <f>((((+C122+C123))))</f>
        <v>894236.77500000002</v>
      </c>
      <c r="D121" s="18">
        <f>((((+D122+D123))))</f>
        <v>0</v>
      </c>
      <c r="E121" s="18">
        <f>((((+E122+E123))))</f>
        <v>0</v>
      </c>
    </row>
    <row r="122" spans="1:5" ht="15" x14ac:dyDescent="0.25">
      <c r="A122" s="19"/>
      <c r="B122" s="35" t="s">
        <v>6</v>
      </c>
      <c r="C122" s="20">
        <v>0</v>
      </c>
      <c r="D122" s="20">
        <v>0</v>
      </c>
      <c r="E122" s="20">
        <v>0</v>
      </c>
    </row>
    <row r="123" spans="1:5" ht="15" x14ac:dyDescent="0.25">
      <c r="A123" s="19"/>
      <c r="B123" s="35" t="s">
        <v>7</v>
      </c>
      <c r="C123" s="20">
        <v>894236.77500000002</v>
      </c>
      <c r="D123" s="20">
        <v>0</v>
      </c>
      <c r="E123" s="20">
        <v>0</v>
      </c>
    </row>
    <row r="124" spans="1:5" ht="15" x14ac:dyDescent="0.25">
      <c r="A124" s="16"/>
      <c r="B124" s="17" t="s">
        <v>40</v>
      </c>
      <c r="C124" s="18">
        <f>((((+C125+C126))))</f>
        <v>290.04899999999998</v>
      </c>
      <c r="D124" s="18">
        <f>((((+D125+D126))))</f>
        <v>158.59899999999999</v>
      </c>
      <c r="E124" s="18">
        <f>((((+E125+E126))))</f>
        <v>114.68649000000001</v>
      </c>
    </row>
    <row r="125" spans="1:5" ht="15" x14ac:dyDescent="0.25">
      <c r="A125" s="19"/>
      <c r="B125" s="35" t="s">
        <v>6</v>
      </c>
      <c r="C125" s="20">
        <v>290.04899999999998</v>
      </c>
      <c r="D125" s="20">
        <v>158.59899999999999</v>
      </c>
      <c r="E125" s="20">
        <v>114.68649000000001</v>
      </c>
    </row>
    <row r="126" spans="1:5" ht="15" x14ac:dyDescent="0.25">
      <c r="A126" s="19"/>
      <c r="B126" s="35" t="s">
        <v>7</v>
      </c>
      <c r="C126" s="20">
        <v>0</v>
      </c>
      <c r="D126" s="20">
        <v>0</v>
      </c>
      <c r="E126" s="20">
        <v>0</v>
      </c>
    </row>
    <row r="127" spans="1:5" ht="25.5" x14ac:dyDescent="0.25">
      <c r="A127" s="16"/>
      <c r="B127" s="17" t="s">
        <v>41</v>
      </c>
      <c r="C127" s="18">
        <f>((((+C128+C129))))</f>
        <v>2705.0059999999999</v>
      </c>
      <c r="D127" s="18">
        <f>((((+D128+D129))))</f>
        <v>1620.346</v>
      </c>
      <c r="E127" s="18">
        <f>((((+E128+E129))))</f>
        <v>1575.9380000000001</v>
      </c>
    </row>
    <row r="128" spans="1:5" ht="15" x14ac:dyDescent="0.25">
      <c r="A128" s="19"/>
      <c r="B128" s="35" t="s">
        <v>6</v>
      </c>
      <c r="C128" s="20">
        <v>2705.0059999999999</v>
      </c>
      <c r="D128" s="20">
        <v>1620.346</v>
      </c>
      <c r="E128" s="20">
        <v>1575.9380000000001</v>
      </c>
    </row>
    <row r="129" spans="1:5" ht="15" x14ac:dyDescent="0.25">
      <c r="A129" s="19"/>
      <c r="B129" s="35" t="s">
        <v>7</v>
      </c>
      <c r="C129" s="20">
        <v>0</v>
      </c>
      <c r="D129" s="20">
        <v>0</v>
      </c>
      <c r="E129" s="20">
        <v>0</v>
      </c>
    </row>
    <row r="130" spans="1:5" ht="15" x14ac:dyDescent="0.25">
      <c r="A130" s="16"/>
      <c r="B130" s="17" t="s">
        <v>42</v>
      </c>
      <c r="C130" s="18">
        <f>((((+C131+C132))))</f>
        <v>363.5</v>
      </c>
      <c r="D130" s="18">
        <f>((((+D131+D132))))</f>
        <v>290.83240999999998</v>
      </c>
      <c r="E130" s="18">
        <f>((((+E131+E132))))</f>
        <v>290.83240999999998</v>
      </c>
    </row>
    <row r="131" spans="1:5" ht="15" x14ac:dyDescent="0.25">
      <c r="A131" s="19"/>
      <c r="B131" s="35" t="s">
        <v>6</v>
      </c>
      <c r="C131" s="20">
        <v>363.5</v>
      </c>
      <c r="D131" s="20">
        <v>290.83240999999998</v>
      </c>
      <c r="E131" s="20">
        <v>290.83240999999998</v>
      </c>
    </row>
    <row r="132" spans="1:5" ht="15" x14ac:dyDescent="0.25">
      <c r="A132" s="19"/>
      <c r="B132" s="35" t="s">
        <v>7</v>
      </c>
      <c r="C132" s="20">
        <v>0</v>
      </c>
      <c r="D132" s="20">
        <v>0</v>
      </c>
      <c r="E132" s="20">
        <v>0</v>
      </c>
    </row>
    <row r="133" spans="1:5" ht="15" x14ac:dyDescent="0.25">
      <c r="A133" s="16"/>
      <c r="B133" s="17" t="s">
        <v>43</v>
      </c>
      <c r="C133" s="18">
        <f>((((+C134+C135))))</f>
        <v>113</v>
      </c>
      <c r="D133" s="18">
        <f>((((+D134+D135))))</f>
        <v>62.075264000000004</v>
      </c>
      <c r="E133" s="18">
        <f>((((+E134+E135))))</f>
        <v>56.740504000000001</v>
      </c>
    </row>
    <row r="134" spans="1:5" ht="15" x14ac:dyDescent="0.25">
      <c r="A134" s="19"/>
      <c r="B134" s="35" t="s">
        <v>6</v>
      </c>
      <c r="C134" s="20">
        <v>113</v>
      </c>
      <c r="D134" s="20">
        <v>62.075264000000004</v>
      </c>
      <c r="E134" s="20">
        <v>56.740504000000001</v>
      </c>
    </row>
    <row r="135" spans="1:5" ht="15" x14ac:dyDescent="0.25">
      <c r="A135" s="19"/>
      <c r="B135" s="35" t="s">
        <v>7</v>
      </c>
      <c r="C135" s="20">
        <v>0</v>
      </c>
      <c r="D135" s="20">
        <v>0</v>
      </c>
      <c r="E135" s="20">
        <v>0</v>
      </c>
    </row>
    <row r="136" spans="1:5" ht="15" x14ac:dyDescent="0.25">
      <c r="A136" s="16"/>
      <c r="B136" s="17" t="s">
        <v>44</v>
      </c>
      <c r="C136" s="18">
        <f>((((+C137+C138))))</f>
        <v>6918.8660199999995</v>
      </c>
      <c r="D136" s="18">
        <f>((((+D137+D138))))</f>
        <v>4665.6917199999998</v>
      </c>
      <c r="E136" s="18">
        <f>((((+E137+E138))))</f>
        <v>3746.8765199999998</v>
      </c>
    </row>
    <row r="137" spans="1:5" ht="15" x14ac:dyDescent="0.25">
      <c r="A137" s="19"/>
      <c r="B137" s="35" t="s">
        <v>6</v>
      </c>
      <c r="C137" s="20">
        <v>6918.8660199999995</v>
      </c>
      <c r="D137" s="20">
        <v>4665.6917199999998</v>
      </c>
      <c r="E137" s="20">
        <v>3746.8765199999998</v>
      </c>
    </row>
    <row r="138" spans="1:5" ht="15" x14ac:dyDescent="0.25">
      <c r="A138" s="19"/>
      <c r="B138" s="35" t="s">
        <v>7</v>
      </c>
      <c r="C138" s="20">
        <v>0</v>
      </c>
      <c r="D138" s="20">
        <v>0</v>
      </c>
      <c r="E138" s="20">
        <v>0</v>
      </c>
    </row>
    <row r="139" spans="1:5" ht="15" x14ac:dyDescent="0.25">
      <c r="A139" s="16"/>
      <c r="B139" s="17" t="s">
        <v>45</v>
      </c>
      <c r="C139" s="18">
        <f>((((+C140+C141))))</f>
        <v>88.56</v>
      </c>
      <c r="D139" s="18">
        <f>((((+D140+D141))))</f>
        <v>193.322</v>
      </c>
      <c r="E139" s="18">
        <f>((((+E140+E141))))</f>
        <v>281.42378000000002</v>
      </c>
    </row>
    <row r="140" spans="1:5" ht="15" x14ac:dyDescent="0.25">
      <c r="A140" s="19"/>
      <c r="B140" s="35" t="s">
        <v>6</v>
      </c>
      <c r="C140" s="24">
        <v>88.56</v>
      </c>
      <c r="D140" s="24">
        <v>193.322</v>
      </c>
      <c r="E140" s="25">
        <v>281.42378000000002</v>
      </c>
    </row>
    <row r="141" spans="1:5" ht="15" x14ac:dyDescent="0.25">
      <c r="A141" s="19"/>
      <c r="B141" s="35" t="s">
        <v>7</v>
      </c>
      <c r="C141" s="20">
        <v>0</v>
      </c>
      <c r="D141" s="20">
        <v>0</v>
      </c>
      <c r="E141" s="20">
        <v>0</v>
      </c>
    </row>
    <row r="142" spans="1:5" ht="15" x14ac:dyDescent="0.25">
      <c r="A142" s="16"/>
      <c r="B142" s="17" t="s">
        <v>46</v>
      </c>
      <c r="C142" s="18">
        <f>((((+C143+C144))))</f>
        <v>67.018000000000001</v>
      </c>
      <c r="D142" s="18">
        <f>((((+D143+D144))))</f>
        <v>121.80200000000001</v>
      </c>
      <c r="E142" s="18">
        <f>((((+E143+E144))))</f>
        <v>107.77567000000001</v>
      </c>
    </row>
    <row r="143" spans="1:5" ht="15" x14ac:dyDescent="0.25">
      <c r="A143" s="19"/>
      <c r="B143" s="35" t="s">
        <v>6</v>
      </c>
      <c r="C143" s="20">
        <v>67.018000000000001</v>
      </c>
      <c r="D143" s="20">
        <v>121.80200000000001</v>
      </c>
      <c r="E143" s="38">
        <v>107.77567000000001</v>
      </c>
    </row>
    <row r="144" spans="1:5" ht="15" x14ac:dyDescent="0.25">
      <c r="A144" s="19"/>
      <c r="B144" s="35" t="s">
        <v>7</v>
      </c>
      <c r="C144" s="20">
        <v>0</v>
      </c>
      <c r="D144" s="20">
        <v>0</v>
      </c>
      <c r="E144" s="20">
        <v>0</v>
      </c>
    </row>
    <row r="145" spans="1:5" ht="15" x14ac:dyDescent="0.25">
      <c r="A145" s="16"/>
      <c r="B145" s="17" t="s">
        <v>47</v>
      </c>
      <c r="C145" s="18">
        <f>((((+C146+C147))))</f>
        <v>2600.7492199999997</v>
      </c>
      <c r="D145" s="18">
        <f>((((+D146+D147))))</f>
        <v>1772.31819</v>
      </c>
      <c r="E145" s="18">
        <f>((((+E146+E147))))</f>
        <v>1400.8834099999999</v>
      </c>
    </row>
    <row r="146" spans="1:5" ht="15" x14ac:dyDescent="0.25">
      <c r="A146" s="19"/>
      <c r="B146" s="35" t="s">
        <v>6</v>
      </c>
      <c r="C146" s="20">
        <v>2600.7492199999997</v>
      </c>
      <c r="D146" s="20">
        <v>1772.31819</v>
      </c>
      <c r="E146" s="38">
        <v>1400.8834099999999</v>
      </c>
    </row>
    <row r="147" spans="1:5" ht="15" x14ac:dyDescent="0.25">
      <c r="A147" s="19"/>
      <c r="B147" s="35" t="s">
        <v>7</v>
      </c>
      <c r="C147" s="20">
        <v>0</v>
      </c>
      <c r="D147" s="20">
        <v>0</v>
      </c>
      <c r="E147" s="20">
        <v>0</v>
      </c>
    </row>
    <row r="148" spans="1:5" ht="15" x14ac:dyDescent="0.25">
      <c r="A148" s="16"/>
      <c r="B148" s="17" t="s">
        <v>48</v>
      </c>
      <c r="C148" s="18">
        <f>((((+C149+C150))))</f>
        <v>94105.105779999998</v>
      </c>
      <c r="D148" s="18">
        <f>((((+D149+D150))))</f>
        <v>82204.276930000007</v>
      </c>
      <c r="E148" s="18">
        <f>((((+E149+E150))))</f>
        <v>62893.767820000008</v>
      </c>
    </row>
    <row r="149" spans="1:5" ht="15" x14ac:dyDescent="0.25">
      <c r="A149" s="19"/>
      <c r="B149" s="35" t="s">
        <v>6</v>
      </c>
      <c r="C149" s="24">
        <v>94105.105779999998</v>
      </c>
      <c r="D149" s="24">
        <v>82204.276930000007</v>
      </c>
      <c r="E149" s="25">
        <v>62893.767820000008</v>
      </c>
    </row>
    <row r="150" spans="1:5" ht="15" x14ac:dyDescent="0.25">
      <c r="A150" s="19"/>
      <c r="B150" s="35" t="s">
        <v>7</v>
      </c>
      <c r="C150" s="20">
        <v>0</v>
      </c>
      <c r="D150" s="20">
        <v>0</v>
      </c>
      <c r="E150" s="20">
        <v>0</v>
      </c>
    </row>
    <row r="151" spans="1:5" ht="15" x14ac:dyDescent="0.25">
      <c r="A151" s="16"/>
      <c r="B151" s="17" t="s">
        <v>49</v>
      </c>
      <c r="C151" s="18">
        <f>((((+C152+C153))))</f>
        <v>3168.8330000000001</v>
      </c>
      <c r="D151" s="18">
        <f>((((+D152+D153))))</f>
        <v>2414.8519999999999</v>
      </c>
      <c r="E151" s="18">
        <f>((((+E152+E153))))</f>
        <v>2628.3440000000001</v>
      </c>
    </row>
    <row r="152" spans="1:5" ht="15" x14ac:dyDescent="0.25">
      <c r="A152" s="19"/>
      <c r="B152" s="35" t="s">
        <v>6</v>
      </c>
      <c r="C152" s="26">
        <v>3168.8330000000001</v>
      </c>
      <c r="D152" s="26">
        <v>2414.8519999999999</v>
      </c>
      <c r="E152" s="26">
        <v>2628.3440000000001</v>
      </c>
    </row>
    <row r="153" spans="1:5" ht="15" x14ac:dyDescent="0.25">
      <c r="A153" s="19"/>
      <c r="B153" s="35" t="s">
        <v>7</v>
      </c>
      <c r="C153" s="26">
        <v>0</v>
      </c>
      <c r="D153" s="26">
        <v>0</v>
      </c>
      <c r="E153" s="26">
        <v>0</v>
      </c>
    </row>
    <row r="154" spans="1:5" ht="15" x14ac:dyDescent="0.25">
      <c r="A154" s="16"/>
      <c r="B154" s="17" t="s">
        <v>235</v>
      </c>
      <c r="C154" s="18">
        <f>((((+C155+C156))))</f>
        <v>148279.302</v>
      </c>
      <c r="D154" s="18">
        <f>((((+D155+D156))))</f>
        <v>74139.651140000002</v>
      </c>
      <c r="E154" s="18">
        <f>((((+E155+E156))))</f>
        <v>65996.177580000003</v>
      </c>
    </row>
    <row r="155" spans="1:5" ht="15" x14ac:dyDescent="0.25">
      <c r="A155" s="19"/>
      <c r="B155" s="35" t="s">
        <v>6</v>
      </c>
      <c r="C155" s="26">
        <v>148279.302</v>
      </c>
      <c r="D155" s="26">
        <v>74139.651140000002</v>
      </c>
      <c r="E155" s="26">
        <v>65996.177580000003</v>
      </c>
    </row>
    <row r="156" spans="1:5" ht="15" x14ac:dyDescent="0.25">
      <c r="A156" s="19"/>
      <c r="B156" s="35" t="s">
        <v>7</v>
      </c>
      <c r="C156" s="26">
        <v>0</v>
      </c>
      <c r="D156" s="26">
        <v>0</v>
      </c>
      <c r="E156" s="26">
        <v>0</v>
      </c>
    </row>
    <row r="157" spans="1:5" ht="15" x14ac:dyDescent="0.25">
      <c r="A157" s="16"/>
      <c r="B157" s="17" t="s">
        <v>50</v>
      </c>
      <c r="C157" s="18">
        <f>((((+C158+C159))))</f>
        <v>283014.90000000002</v>
      </c>
      <c r="D157" s="18">
        <f>((((+D158+D159))))</f>
        <v>283014.90000000002</v>
      </c>
      <c r="E157" s="18">
        <f>((((+E158+E159))))</f>
        <v>162210.641</v>
      </c>
    </row>
    <row r="158" spans="1:5" ht="15" x14ac:dyDescent="0.25">
      <c r="A158" s="19"/>
      <c r="B158" s="35" t="s">
        <v>6</v>
      </c>
      <c r="C158" s="26">
        <v>283014.90000000002</v>
      </c>
      <c r="D158" s="26">
        <v>283014.90000000002</v>
      </c>
      <c r="E158" s="26">
        <v>162210.641</v>
      </c>
    </row>
    <row r="159" spans="1:5" ht="15" x14ac:dyDescent="0.25">
      <c r="A159" s="19"/>
      <c r="B159" s="35" t="s">
        <v>7</v>
      </c>
      <c r="C159" s="26">
        <v>0</v>
      </c>
      <c r="D159" s="26">
        <v>0</v>
      </c>
      <c r="E159" s="26">
        <v>0</v>
      </c>
    </row>
    <row r="160" spans="1:5" ht="15" x14ac:dyDescent="0.25">
      <c r="A160" s="29"/>
      <c r="B160" s="17" t="s">
        <v>151</v>
      </c>
      <c r="C160" s="18">
        <f>((((+C161+C162))))</f>
        <v>33921.599999999999</v>
      </c>
      <c r="D160" s="18">
        <f>((((+D161+D162))))</f>
        <v>33921.599999999999</v>
      </c>
      <c r="E160" s="18">
        <f>((((+E161+E162))))</f>
        <v>33921.599999999999</v>
      </c>
    </row>
    <row r="161" spans="1:5" ht="15" x14ac:dyDescent="0.25">
      <c r="A161" s="28"/>
      <c r="B161" s="35" t="s">
        <v>6</v>
      </c>
      <c r="C161" s="20">
        <v>33921.599999999999</v>
      </c>
      <c r="D161" s="20">
        <v>33921.599999999999</v>
      </c>
      <c r="E161" s="20">
        <v>33921.599999999999</v>
      </c>
    </row>
    <row r="162" spans="1:5" ht="15" x14ac:dyDescent="0.25">
      <c r="A162" s="28"/>
      <c r="B162" s="35" t="s">
        <v>7</v>
      </c>
      <c r="C162" s="20">
        <v>0</v>
      </c>
      <c r="D162" s="20">
        <v>0</v>
      </c>
      <c r="E162" s="20">
        <v>0</v>
      </c>
    </row>
    <row r="163" spans="1:5" ht="15" x14ac:dyDescent="0.25">
      <c r="A163" s="29"/>
      <c r="B163" s="17" t="s">
        <v>152</v>
      </c>
      <c r="C163" s="18">
        <f>((((+C164+C165))))</f>
        <v>10412.4</v>
      </c>
      <c r="D163" s="18">
        <f>((((+D164+D165))))</f>
        <v>5206.1891399999995</v>
      </c>
      <c r="E163" s="18">
        <f>((((+E164+E165))))</f>
        <v>5206.1891399999995</v>
      </c>
    </row>
    <row r="164" spans="1:5" ht="15" x14ac:dyDescent="0.25">
      <c r="A164" s="27"/>
      <c r="B164" s="36" t="s">
        <v>6</v>
      </c>
      <c r="C164" s="22">
        <v>10412.4</v>
      </c>
      <c r="D164" s="22">
        <v>5206.1891399999995</v>
      </c>
      <c r="E164" s="22">
        <v>5206.1891399999995</v>
      </c>
    </row>
    <row r="165" spans="1:5" ht="15" x14ac:dyDescent="0.25">
      <c r="A165" s="28"/>
      <c r="B165" s="35" t="s">
        <v>7</v>
      </c>
      <c r="C165" s="20">
        <v>0</v>
      </c>
      <c r="D165" s="20">
        <v>0</v>
      </c>
      <c r="E165" s="20">
        <v>0</v>
      </c>
    </row>
    <row r="166" spans="1:5" ht="15" x14ac:dyDescent="0.25">
      <c r="A166" s="13" t="s">
        <v>51</v>
      </c>
      <c r="B166" s="14"/>
      <c r="C166" s="15">
        <f>+C167+C170+C173+C176+C179+C182+C185+C188+C191+C194+C197+C200+C203+C206+C209+C212+C215+C218+C221+C224+C227+C230+C233</f>
        <v>7374151.7123163287</v>
      </c>
      <c r="D166" s="15">
        <f t="shared" ref="D166:E166" si="8">+D167+D170+D173+D176+D179+D182+D185+D188+D191+D194+D197+D200+D203+D206+D209+D212+D215+D218+D221+D224+D227+D230+D233</f>
        <v>4385657.3195101498</v>
      </c>
      <c r="E166" s="15">
        <f t="shared" si="8"/>
        <v>3887106.3048401498</v>
      </c>
    </row>
    <row r="167" spans="1:5" ht="15" x14ac:dyDescent="0.25">
      <c r="A167" s="16"/>
      <c r="B167" s="17" t="s">
        <v>11</v>
      </c>
      <c r="C167" s="18">
        <f>((((+C168+C169))))</f>
        <v>4523996.5123163294</v>
      </c>
      <c r="D167" s="18">
        <f>((((+D168+D169))))</f>
        <v>3006289.8785001501</v>
      </c>
      <c r="E167" s="18">
        <f>((((+E168+E169))))</f>
        <v>2970483.4450001498</v>
      </c>
    </row>
    <row r="168" spans="1:5" ht="15" x14ac:dyDescent="0.25">
      <c r="A168" s="19"/>
      <c r="B168" s="35" t="s">
        <v>6</v>
      </c>
      <c r="C168" s="20">
        <v>292690.78709</v>
      </c>
      <c r="D168" s="20">
        <v>150401.31111000001</v>
      </c>
      <c r="E168" s="20">
        <v>114594.87761</v>
      </c>
    </row>
    <row r="169" spans="1:5" ht="15" x14ac:dyDescent="0.25">
      <c r="A169" s="19"/>
      <c r="B169" s="35" t="s">
        <v>7</v>
      </c>
      <c r="C169" s="20">
        <v>4231305.7252263296</v>
      </c>
      <c r="D169" s="20">
        <v>2855888.5673901499</v>
      </c>
      <c r="E169" s="20">
        <v>2855888.5673901499</v>
      </c>
    </row>
    <row r="170" spans="1:5" ht="15" x14ac:dyDescent="0.25">
      <c r="A170" s="16"/>
      <c r="B170" s="17" t="s">
        <v>52</v>
      </c>
      <c r="C170" s="18">
        <f>((((+C171+C172))))</f>
        <v>1000</v>
      </c>
      <c r="D170" s="18">
        <f>((((+D171+D172))))</f>
        <v>1000</v>
      </c>
      <c r="E170" s="18">
        <f>((((+E171+E172))))</f>
        <v>1000</v>
      </c>
    </row>
    <row r="171" spans="1:5" ht="15" x14ac:dyDescent="0.25">
      <c r="A171" s="19"/>
      <c r="B171" s="35" t="s">
        <v>6</v>
      </c>
      <c r="C171" s="20">
        <v>1000</v>
      </c>
      <c r="D171" s="20">
        <v>1000</v>
      </c>
      <c r="E171" s="20">
        <v>1000</v>
      </c>
    </row>
    <row r="172" spans="1:5" ht="15" x14ac:dyDescent="0.25">
      <c r="A172" s="19"/>
      <c r="B172" s="35" t="s">
        <v>7</v>
      </c>
      <c r="C172" s="20">
        <v>0</v>
      </c>
      <c r="D172" s="20">
        <v>0</v>
      </c>
      <c r="E172" s="20">
        <v>0</v>
      </c>
    </row>
    <row r="173" spans="1:5" ht="15" x14ac:dyDescent="0.25">
      <c r="A173" s="16"/>
      <c r="B173" s="17" t="s">
        <v>53</v>
      </c>
      <c r="C173" s="18">
        <f>((((+C174+C175))))</f>
        <v>34967.4</v>
      </c>
      <c r="D173" s="18">
        <f>((((+D174+D175))))</f>
        <v>5606.3967000000002</v>
      </c>
      <c r="E173" s="18">
        <f>((((+E174+E175))))</f>
        <v>5595.8293899999999</v>
      </c>
    </row>
    <row r="174" spans="1:5" ht="15" x14ac:dyDescent="0.25">
      <c r="A174" s="19"/>
      <c r="B174" s="35" t="s">
        <v>6</v>
      </c>
      <c r="C174" s="20">
        <v>34967.4</v>
      </c>
      <c r="D174" s="20">
        <v>5606.3967000000002</v>
      </c>
      <c r="E174" s="20">
        <v>5595.8293899999999</v>
      </c>
    </row>
    <row r="175" spans="1:5" ht="15" x14ac:dyDescent="0.25">
      <c r="A175" s="19"/>
      <c r="B175" s="35" t="s">
        <v>7</v>
      </c>
      <c r="C175" s="20">
        <v>0</v>
      </c>
      <c r="D175" s="20">
        <v>0</v>
      </c>
      <c r="E175" s="20">
        <v>0</v>
      </c>
    </row>
    <row r="176" spans="1:5" ht="15" x14ac:dyDescent="0.25">
      <c r="A176" s="16"/>
      <c r="B176" s="17" t="s">
        <v>54</v>
      </c>
      <c r="C176" s="18">
        <f>((((+C177+C178))))</f>
        <v>110236.4</v>
      </c>
      <c r="D176" s="18">
        <f>((((+D177+D178))))</f>
        <v>49475.402999999998</v>
      </c>
      <c r="E176" s="18">
        <f>((((+E177+E178))))</f>
        <v>23327.041000000001</v>
      </c>
    </row>
    <row r="177" spans="1:5" ht="15" x14ac:dyDescent="0.25">
      <c r="A177" s="19"/>
      <c r="B177" s="35" t="s">
        <v>6</v>
      </c>
      <c r="C177" s="20">
        <v>110236.4</v>
      </c>
      <c r="D177" s="20">
        <v>49475.402999999998</v>
      </c>
      <c r="E177" s="20">
        <v>23327.041000000001</v>
      </c>
    </row>
    <row r="178" spans="1:5" ht="15" x14ac:dyDescent="0.25">
      <c r="A178" s="19"/>
      <c r="B178" s="35" t="s">
        <v>7</v>
      </c>
      <c r="C178" s="20">
        <v>0</v>
      </c>
      <c r="D178" s="20">
        <v>0</v>
      </c>
      <c r="E178" s="20">
        <v>0</v>
      </c>
    </row>
    <row r="179" spans="1:5" ht="15" x14ac:dyDescent="0.25">
      <c r="A179" s="16"/>
      <c r="B179" s="17" t="s">
        <v>55</v>
      </c>
      <c r="C179" s="18">
        <f>((((+C180+C181))))</f>
        <v>7787.2</v>
      </c>
      <c r="D179" s="18">
        <f>((((+D180+D181))))</f>
        <v>5923.1751199999999</v>
      </c>
      <c r="E179" s="18">
        <f>((((+E180+E181))))</f>
        <v>4210.8063600000005</v>
      </c>
    </row>
    <row r="180" spans="1:5" ht="15" x14ac:dyDescent="0.25">
      <c r="A180" s="19"/>
      <c r="B180" s="35" t="s">
        <v>6</v>
      </c>
      <c r="C180" s="20">
        <v>7787.2</v>
      </c>
      <c r="D180" s="20">
        <v>5923.1751199999999</v>
      </c>
      <c r="E180" s="20">
        <v>4210.8063600000005</v>
      </c>
    </row>
    <row r="181" spans="1:5" ht="15" x14ac:dyDescent="0.25">
      <c r="A181" s="19"/>
      <c r="B181" s="35" t="s">
        <v>7</v>
      </c>
      <c r="C181" s="20">
        <v>0</v>
      </c>
      <c r="D181" s="20">
        <v>0</v>
      </c>
      <c r="E181" s="20">
        <v>0</v>
      </c>
    </row>
    <row r="182" spans="1:5" ht="15" x14ac:dyDescent="0.25">
      <c r="A182" s="16"/>
      <c r="B182" s="17" t="s">
        <v>56</v>
      </c>
      <c r="C182" s="18">
        <f>((((+C183+C184))))</f>
        <v>11611.6</v>
      </c>
      <c r="D182" s="18">
        <f>((((+D183+D184))))</f>
        <v>5994.3320000000003</v>
      </c>
      <c r="E182" s="18">
        <f>((((+E183+E184))))</f>
        <v>4428.5879999999997</v>
      </c>
    </row>
    <row r="183" spans="1:5" ht="15" x14ac:dyDescent="0.25">
      <c r="A183" s="19"/>
      <c r="B183" s="35" t="s">
        <v>6</v>
      </c>
      <c r="C183" s="20">
        <v>11611.6</v>
      </c>
      <c r="D183" s="20">
        <v>5994.3320000000003</v>
      </c>
      <c r="E183" s="20">
        <v>4428.5879999999997</v>
      </c>
    </row>
    <row r="184" spans="1:5" ht="15" x14ac:dyDescent="0.25">
      <c r="A184" s="19"/>
      <c r="B184" s="35" t="s">
        <v>7</v>
      </c>
      <c r="C184" s="20">
        <v>0</v>
      </c>
      <c r="D184" s="20">
        <v>0</v>
      </c>
      <c r="E184" s="20">
        <v>0</v>
      </c>
    </row>
    <row r="185" spans="1:5" ht="15" x14ac:dyDescent="0.25">
      <c r="A185" s="16"/>
      <c r="B185" s="17" t="s">
        <v>57</v>
      </c>
      <c r="C185" s="18">
        <f>((((+C186+C187))))</f>
        <v>18598.099999999999</v>
      </c>
      <c r="D185" s="18">
        <f>((((+D186+D187))))</f>
        <v>13127.677</v>
      </c>
      <c r="E185" s="18">
        <f>((((+E186+E187))))</f>
        <v>8669.4699999999993</v>
      </c>
    </row>
    <row r="186" spans="1:5" ht="15" x14ac:dyDescent="0.25">
      <c r="A186" s="19"/>
      <c r="B186" s="35" t="s">
        <v>6</v>
      </c>
      <c r="C186" s="20">
        <v>18598.099999999999</v>
      </c>
      <c r="D186" s="20">
        <v>13127.677</v>
      </c>
      <c r="E186" s="20">
        <v>8669.4699999999993</v>
      </c>
    </row>
    <row r="187" spans="1:5" ht="15" x14ac:dyDescent="0.25">
      <c r="A187" s="19"/>
      <c r="B187" s="35" t="s">
        <v>7</v>
      </c>
      <c r="C187" s="20">
        <v>0</v>
      </c>
      <c r="D187" s="20">
        <v>0</v>
      </c>
      <c r="E187" s="20">
        <v>0</v>
      </c>
    </row>
    <row r="188" spans="1:5" ht="15" x14ac:dyDescent="0.25">
      <c r="A188" s="16"/>
      <c r="B188" s="17" t="s">
        <v>58</v>
      </c>
      <c r="C188" s="18">
        <f>((((+C189+C190))))</f>
        <v>12888</v>
      </c>
      <c r="D188" s="18">
        <f>((((+D189+D190))))</f>
        <v>7683.7960000000003</v>
      </c>
      <c r="E188" s="18">
        <f>((((+E189+E190))))</f>
        <v>7397.6779999999999</v>
      </c>
    </row>
    <row r="189" spans="1:5" ht="15" x14ac:dyDescent="0.25">
      <c r="A189" s="19"/>
      <c r="B189" s="35" t="s">
        <v>6</v>
      </c>
      <c r="C189" s="46">
        <v>12888</v>
      </c>
      <c r="D189" s="46">
        <v>7683.7960000000003</v>
      </c>
      <c r="E189" s="46">
        <v>7397.6779999999999</v>
      </c>
    </row>
    <row r="190" spans="1:5" ht="15" x14ac:dyDescent="0.25">
      <c r="A190" s="19"/>
      <c r="B190" s="35" t="s">
        <v>7</v>
      </c>
      <c r="C190" s="23">
        <v>0</v>
      </c>
      <c r="D190" s="23">
        <v>0</v>
      </c>
      <c r="E190" s="23">
        <v>0</v>
      </c>
    </row>
    <row r="191" spans="1:5" ht="15" x14ac:dyDescent="0.25">
      <c r="A191" s="16"/>
      <c r="B191" s="17" t="s">
        <v>59</v>
      </c>
      <c r="C191" s="18">
        <f>((((+C192+C193))))</f>
        <v>13277.7</v>
      </c>
      <c r="D191" s="18">
        <f>((((+D192+D193))))</f>
        <v>6626.4828099999995</v>
      </c>
      <c r="E191" s="18">
        <f>((((+E192+E193))))</f>
        <v>4013.7685000000001</v>
      </c>
    </row>
    <row r="192" spans="1:5" ht="15" x14ac:dyDescent="0.25">
      <c r="A192" s="19"/>
      <c r="B192" s="35" t="s">
        <v>6</v>
      </c>
      <c r="C192" s="23">
        <v>13277.7</v>
      </c>
      <c r="D192" s="23">
        <v>6626.4828099999995</v>
      </c>
      <c r="E192" s="23">
        <v>4013.7685000000001</v>
      </c>
    </row>
    <row r="193" spans="1:5" ht="15" x14ac:dyDescent="0.25">
      <c r="A193" s="19"/>
      <c r="B193" s="35" t="s">
        <v>7</v>
      </c>
      <c r="C193" s="23">
        <v>0</v>
      </c>
      <c r="D193" s="23">
        <v>0</v>
      </c>
      <c r="E193" s="23">
        <v>0</v>
      </c>
    </row>
    <row r="194" spans="1:5" ht="15" x14ac:dyDescent="0.25">
      <c r="A194" s="16"/>
      <c r="B194" s="17" t="s">
        <v>60</v>
      </c>
      <c r="C194" s="18">
        <f>((((+C195+C196))))</f>
        <v>5680.2</v>
      </c>
      <c r="D194" s="18">
        <f>((((+D195+D196))))</f>
        <v>5680.2</v>
      </c>
      <c r="E194" s="18">
        <f>((((+E195+E196))))</f>
        <v>2583.2779999999998</v>
      </c>
    </row>
    <row r="195" spans="1:5" ht="15" x14ac:dyDescent="0.25">
      <c r="A195" s="19"/>
      <c r="B195" s="35" t="s">
        <v>6</v>
      </c>
      <c r="C195" s="20">
        <v>5680.2</v>
      </c>
      <c r="D195" s="20">
        <v>5680.2</v>
      </c>
      <c r="E195" s="20">
        <v>2583.2779999999998</v>
      </c>
    </row>
    <row r="196" spans="1:5" ht="15" x14ac:dyDescent="0.25">
      <c r="A196" s="19"/>
      <c r="B196" s="35" t="s">
        <v>7</v>
      </c>
      <c r="C196" s="20">
        <v>0</v>
      </c>
      <c r="D196" s="20">
        <v>0</v>
      </c>
      <c r="E196" s="20">
        <v>0</v>
      </c>
    </row>
    <row r="197" spans="1:5" ht="15" x14ac:dyDescent="0.25">
      <c r="A197" s="16"/>
      <c r="B197" s="17" t="s">
        <v>61</v>
      </c>
      <c r="C197" s="18">
        <f>((((+C198+C199))))</f>
        <v>40781.599999999999</v>
      </c>
      <c r="D197" s="18">
        <f>((((+D198+D199))))</f>
        <v>20741.755000000001</v>
      </c>
      <c r="E197" s="18">
        <f>((((+E198+E199))))</f>
        <v>18013.719000000001</v>
      </c>
    </row>
    <row r="198" spans="1:5" ht="15" x14ac:dyDescent="0.25">
      <c r="A198" s="19"/>
      <c r="B198" s="35" t="s">
        <v>6</v>
      </c>
      <c r="C198" s="20">
        <v>40781.599999999999</v>
      </c>
      <c r="D198" s="20">
        <v>20741.755000000001</v>
      </c>
      <c r="E198" s="20">
        <v>18013.719000000001</v>
      </c>
    </row>
    <row r="199" spans="1:5" ht="15" x14ac:dyDescent="0.25">
      <c r="A199" s="19"/>
      <c r="B199" s="35" t="s">
        <v>7</v>
      </c>
      <c r="C199" s="20">
        <v>0</v>
      </c>
      <c r="D199" s="20">
        <v>0</v>
      </c>
      <c r="E199" s="20">
        <v>0</v>
      </c>
    </row>
    <row r="200" spans="1:5" ht="15" x14ac:dyDescent="0.25">
      <c r="A200" s="16"/>
      <c r="B200" s="17" t="s">
        <v>62</v>
      </c>
      <c r="C200" s="18">
        <f>((((+C201+C202))))</f>
        <v>146069.6</v>
      </c>
      <c r="D200" s="18">
        <f>((((+D201+D202))))</f>
        <v>65025.603310000006</v>
      </c>
      <c r="E200" s="18">
        <f>((((+E201+E202))))</f>
        <v>59699.155030000002</v>
      </c>
    </row>
    <row r="201" spans="1:5" ht="15" x14ac:dyDescent="0.25">
      <c r="A201" s="19"/>
      <c r="B201" s="35" t="s">
        <v>6</v>
      </c>
      <c r="C201" s="20">
        <v>146069.6</v>
      </c>
      <c r="D201" s="20">
        <v>65025.603310000006</v>
      </c>
      <c r="E201" s="20">
        <v>59699.155030000002</v>
      </c>
    </row>
    <row r="202" spans="1:5" ht="15" x14ac:dyDescent="0.25">
      <c r="A202" s="19"/>
      <c r="B202" s="35" t="s">
        <v>7</v>
      </c>
      <c r="C202" s="20">
        <v>0</v>
      </c>
      <c r="D202" s="20">
        <v>0</v>
      </c>
      <c r="E202" s="20">
        <v>0</v>
      </c>
    </row>
    <row r="203" spans="1:5" ht="15" x14ac:dyDescent="0.25">
      <c r="A203" s="16"/>
      <c r="B203" s="17" t="s">
        <v>63</v>
      </c>
      <c r="C203" s="18">
        <f>((((+C204+C205))))</f>
        <v>5617.6</v>
      </c>
      <c r="D203" s="18">
        <f>((((+D204+D205))))</f>
        <v>5633.9277000000002</v>
      </c>
      <c r="E203" s="18">
        <f>((((+E204+E205))))</f>
        <v>4432.2389599999997</v>
      </c>
    </row>
    <row r="204" spans="1:5" ht="15" x14ac:dyDescent="0.25">
      <c r="A204" s="19"/>
      <c r="B204" s="35" t="s">
        <v>6</v>
      </c>
      <c r="C204" s="20">
        <v>5617.6</v>
      </c>
      <c r="D204" s="20">
        <v>5633.9277000000002</v>
      </c>
      <c r="E204" s="20">
        <v>4432.2389599999997</v>
      </c>
    </row>
    <row r="205" spans="1:5" ht="15" x14ac:dyDescent="0.25">
      <c r="A205" s="19"/>
      <c r="B205" s="35" t="s">
        <v>7</v>
      </c>
      <c r="C205" s="20">
        <v>0</v>
      </c>
      <c r="D205" s="20">
        <v>0</v>
      </c>
      <c r="E205" s="20">
        <v>0</v>
      </c>
    </row>
    <row r="206" spans="1:5" ht="15" x14ac:dyDescent="0.25">
      <c r="A206" s="16"/>
      <c r="B206" s="17" t="s">
        <v>64</v>
      </c>
      <c r="C206" s="18">
        <f>((((+C207+C208))))</f>
        <v>27374.2</v>
      </c>
      <c r="D206" s="18">
        <f>((((+D207+D208))))</f>
        <v>13687.114</v>
      </c>
      <c r="E206" s="18">
        <f>((((+E207+E208))))</f>
        <v>7739.9213200000004</v>
      </c>
    </row>
    <row r="207" spans="1:5" ht="15" x14ac:dyDescent="0.25">
      <c r="A207" s="19"/>
      <c r="B207" s="35" t="s">
        <v>6</v>
      </c>
      <c r="C207" s="26">
        <v>27374.2</v>
      </c>
      <c r="D207" s="26">
        <v>13687.114</v>
      </c>
      <c r="E207" s="26">
        <v>7739.9213200000004</v>
      </c>
    </row>
    <row r="208" spans="1:5" ht="15" x14ac:dyDescent="0.25">
      <c r="A208" s="19"/>
      <c r="B208" s="35" t="s">
        <v>7</v>
      </c>
      <c r="C208" s="26">
        <v>0</v>
      </c>
      <c r="D208" s="26">
        <v>0</v>
      </c>
      <c r="E208" s="26">
        <v>0</v>
      </c>
    </row>
    <row r="209" spans="1:5" ht="15" x14ac:dyDescent="0.25">
      <c r="A209" s="16"/>
      <c r="B209" s="17" t="s">
        <v>65</v>
      </c>
      <c r="C209" s="18">
        <f>((((+C210+C211))))</f>
        <v>267489</v>
      </c>
      <c r="D209" s="18">
        <f>((((+D210+D211))))</f>
        <v>138381.43700000001</v>
      </c>
      <c r="E209" s="18">
        <f>((((+E210+E211))))</f>
        <v>89846.76</v>
      </c>
    </row>
    <row r="210" spans="1:5" ht="15" x14ac:dyDescent="0.25">
      <c r="A210" s="19"/>
      <c r="B210" s="35" t="s">
        <v>6</v>
      </c>
      <c r="C210" s="26">
        <v>267489</v>
      </c>
      <c r="D210" s="26">
        <v>138381.43700000001</v>
      </c>
      <c r="E210" s="26">
        <v>89846.76</v>
      </c>
    </row>
    <row r="211" spans="1:5" ht="15" x14ac:dyDescent="0.25">
      <c r="A211" s="19"/>
      <c r="B211" s="35" t="s">
        <v>7</v>
      </c>
      <c r="C211" s="26">
        <v>0</v>
      </c>
      <c r="D211" s="26">
        <v>0</v>
      </c>
      <c r="E211" s="26">
        <v>0</v>
      </c>
    </row>
    <row r="212" spans="1:5" ht="15.75" customHeight="1" x14ac:dyDescent="0.25">
      <c r="A212" s="16"/>
      <c r="B212" s="17" t="s">
        <v>66</v>
      </c>
      <c r="C212" s="18">
        <f>((((+C213+C214))))</f>
        <v>1155.5999999999999</v>
      </c>
      <c r="D212" s="18">
        <f>((((+D213+D214))))</f>
        <v>758.87900000000002</v>
      </c>
      <c r="E212" s="18">
        <f>((((+E213+E214))))</f>
        <v>265.77499999999998</v>
      </c>
    </row>
    <row r="213" spans="1:5" ht="15" x14ac:dyDescent="0.25">
      <c r="A213" s="19"/>
      <c r="B213" s="35" t="s">
        <v>6</v>
      </c>
      <c r="C213" s="20">
        <v>1155.5999999999999</v>
      </c>
      <c r="D213" s="20">
        <v>758.87900000000002</v>
      </c>
      <c r="E213" s="20">
        <v>265.77499999999998</v>
      </c>
    </row>
    <row r="214" spans="1:5" ht="15" x14ac:dyDescent="0.25">
      <c r="A214" s="19"/>
      <c r="B214" s="35" t="s">
        <v>7</v>
      </c>
      <c r="C214" s="20">
        <v>0</v>
      </c>
      <c r="D214" s="20">
        <v>0</v>
      </c>
      <c r="E214" s="20">
        <v>0</v>
      </c>
    </row>
    <row r="215" spans="1:5" ht="15" x14ac:dyDescent="0.25">
      <c r="A215" s="16"/>
      <c r="B215" s="17" t="s">
        <v>67</v>
      </c>
      <c r="C215" s="18">
        <f>((((+C216+C217))))</f>
        <v>186572</v>
      </c>
      <c r="D215" s="18">
        <f>((((+D216+D217))))</f>
        <v>71556.226999999999</v>
      </c>
      <c r="E215" s="18">
        <f>((((+E216+E217))))</f>
        <v>71556.226999999999</v>
      </c>
    </row>
    <row r="216" spans="1:5" ht="15" x14ac:dyDescent="0.25">
      <c r="A216" s="50"/>
      <c r="B216" s="36" t="s">
        <v>6</v>
      </c>
      <c r="C216" s="51">
        <v>186572</v>
      </c>
      <c r="D216" s="51">
        <v>71556.226999999999</v>
      </c>
      <c r="E216" s="51">
        <v>71556.226999999999</v>
      </c>
    </row>
    <row r="217" spans="1:5" ht="15" x14ac:dyDescent="0.25">
      <c r="A217" s="19"/>
      <c r="B217" s="35" t="s">
        <v>7</v>
      </c>
      <c r="C217" s="24">
        <v>0</v>
      </c>
      <c r="D217" s="24">
        <v>0</v>
      </c>
      <c r="E217" s="24">
        <v>0</v>
      </c>
    </row>
    <row r="218" spans="1:5" ht="15" x14ac:dyDescent="0.25">
      <c r="A218" s="16"/>
      <c r="B218" s="17" t="s">
        <v>68</v>
      </c>
      <c r="C218" s="18">
        <f>((((+C219+C220))))</f>
        <v>50017.1</v>
      </c>
      <c r="D218" s="18">
        <f>((((+D219+D220))))</f>
        <v>28174.748420000004</v>
      </c>
      <c r="E218" s="18">
        <f>((((+E219+E220))))</f>
        <v>25093.718739999997</v>
      </c>
    </row>
    <row r="219" spans="1:5" ht="15" x14ac:dyDescent="0.25">
      <c r="A219" s="19"/>
      <c r="B219" s="35" t="s">
        <v>6</v>
      </c>
      <c r="C219" s="26">
        <v>50017.1</v>
      </c>
      <c r="D219" s="26">
        <v>28174.748420000004</v>
      </c>
      <c r="E219" s="26">
        <v>25093.718739999997</v>
      </c>
    </row>
    <row r="220" spans="1:5" ht="15" x14ac:dyDescent="0.25">
      <c r="A220" s="19"/>
      <c r="B220" s="35" t="s">
        <v>7</v>
      </c>
      <c r="C220" s="26">
        <v>0</v>
      </c>
      <c r="D220" s="26">
        <v>0</v>
      </c>
      <c r="E220" s="26">
        <v>0</v>
      </c>
    </row>
    <row r="221" spans="1:5" ht="15" x14ac:dyDescent="0.25">
      <c r="A221" s="16"/>
      <c r="B221" s="17" t="s">
        <v>69</v>
      </c>
      <c r="C221" s="18">
        <f>((((+C222+C223))))</f>
        <v>1868031.9</v>
      </c>
      <c r="D221" s="18">
        <f>((((+D222+D223))))</f>
        <v>934015.9609500001</v>
      </c>
      <c r="E221" s="18">
        <f>((((+E222+E223))))</f>
        <v>578500.56094000011</v>
      </c>
    </row>
    <row r="222" spans="1:5" ht="15" x14ac:dyDescent="0.25">
      <c r="A222" s="19"/>
      <c r="B222" s="35" t="s">
        <v>6</v>
      </c>
      <c r="C222" s="26">
        <v>1868031.9</v>
      </c>
      <c r="D222" s="26">
        <v>934015.9609500001</v>
      </c>
      <c r="E222" s="26">
        <v>578500.56094000011</v>
      </c>
    </row>
    <row r="223" spans="1:5" ht="15" x14ac:dyDescent="0.25">
      <c r="A223" s="19"/>
      <c r="B223" s="35" t="s">
        <v>7</v>
      </c>
      <c r="C223" s="24">
        <v>0</v>
      </c>
      <c r="D223" s="24">
        <v>0</v>
      </c>
      <c r="E223" s="24">
        <v>0</v>
      </c>
    </row>
    <row r="224" spans="1:5" ht="15" x14ac:dyDescent="0.25">
      <c r="A224" s="16"/>
      <c r="B224" s="17" t="s">
        <v>70</v>
      </c>
      <c r="C224" s="18">
        <f>((((+C225+C226))))</f>
        <v>266.3</v>
      </c>
      <c r="D224" s="18">
        <f>((((+D225+D226))))</f>
        <v>159.77099999999999</v>
      </c>
      <c r="E224" s="18">
        <f>((((+E225+E226))))</f>
        <v>159.7713</v>
      </c>
    </row>
    <row r="225" spans="1:5" ht="15" x14ac:dyDescent="0.25">
      <c r="A225" s="19"/>
      <c r="B225" s="35" t="s">
        <v>6</v>
      </c>
      <c r="C225" s="26">
        <v>266.3</v>
      </c>
      <c r="D225" s="26">
        <v>159.77099999999999</v>
      </c>
      <c r="E225" s="26">
        <v>159.7713</v>
      </c>
    </row>
    <row r="226" spans="1:5" ht="15" x14ac:dyDescent="0.25">
      <c r="A226" s="19"/>
      <c r="B226" s="35" t="s">
        <v>7</v>
      </c>
      <c r="C226" s="24">
        <v>0</v>
      </c>
      <c r="D226" s="24">
        <v>0</v>
      </c>
      <c r="E226" s="24">
        <v>0</v>
      </c>
    </row>
    <row r="227" spans="1:5" ht="15" x14ac:dyDescent="0.25">
      <c r="A227" s="16"/>
      <c r="B227" s="17" t="s">
        <v>220</v>
      </c>
      <c r="C227" s="18">
        <f>((((+C228+C229))))</f>
        <v>230.7</v>
      </c>
      <c r="D227" s="18">
        <f>((((+D228+D229))))</f>
        <v>114.55500000000001</v>
      </c>
      <c r="E227" s="18">
        <f>((((+E228+E229))))</f>
        <v>88.553300000000007</v>
      </c>
    </row>
    <row r="228" spans="1:5" ht="15" x14ac:dyDescent="0.25">
      <c r="A228" s="19"/>
      <c r="B228" s="35" t="s">
        <v>6</v>
      </c>
      <c r="C228" s="26">
        <v>230.7</v>
      </c>
      <c r="D228" s="26">
        <v>114.55500000000001</v>
      </c>
      <c r="E228" s="26">
        <v>88.553300000000007</v>
      </c>
    </row>
    <row r="229" spans="1:5" ht="15" x14ac:dyDescent="0.25">
      <c r="A229" s="19"/>
      <c r="B229" s="35" t="s">
        <v>7</v>
      </c>
      <c r="C229" s="24">
        <v>0</v>
      </c>
      <c r="D229" s="24">
        <v>0</v>
      </c>
      <c r="E229" s="24">
        <v>0</v>
      </c>
    </row>
    <row r="230" spans="1:5" ht="15" x14ac:dyDescent="0.25">
      <c r="A230" s="16"/>
      <c r="B230" s="17" t="s">
        <v>236</v>
      </c>
      <c r="C230" s="18">
        <f>((((+C231+C232))))</f>
        <v>6310.3</v>
      </c>
      <c r="D230" s="18">
        <f>((((+D231+D232))))</f>
        <v>0</v>
      </c>
      <c r="E230" s="18">
        <f>((((+E231+E232))))</f>
        <v>0</v>
      </c>
    </row>
    <row r="231" spans="1:5" ht="15" x14ac:dyDescent="0.25">
      <c r="A231" s="19"/>
      <c r="B231" s="35" t="s">
        <v>6</v>
      </c>
      <c r="C231" s="26">
        <v>0</v>
      </c>
      <c r="D231" s="26">
        <v>0</v>
      </c>
      <c r="E231" s="26">
        <v>0</v>
      </c>
    </row>
    <row r="232" spans="1:5" ht="15" x14ac:dyDescent="0.25">
      <c r="A232" s="19"/>
      <c r="B232" s="35" t="s">
        <v>7</v>
      </c>
      <c r="C232" s="24">
        <v>6310.3</v>
      </c>
      <c r="D232" s="24">
        <v>0</v>
      </c>
      <c r="E232" s="24">
        <v>0</v>
      </c>
    </row>
    <row r="233" spans="1:5" ht="15" x14ac:dyDescent="0.25">
      <c r="A233" s="16"/>
      <c r="B233" s="17" t="s">
        <v>238</v>
      </c>
      <c r="C233" s="18">
        <f>((((+C234+C235))))</f>
        <v>34192.699999999997</v>
      </c>
      <c r="D233" s="18">
        <f>((((+D234+D235))))</f>
        <v>0</v>
      </c>
      <c r="E233" s="18">
        <f>((((+E234+E235))))</f>
        <v>0</v>
      </c>
    </row>
    <row r="234" spans="1:5" ht="15" x14ac:dyDescent="0.25">
      <c r="A234" s="19"/>
      <c r="B234" s="35" t="s">
        <v>6</v>
      </c>
      <c r="C234" s="26">
        <v>34192.699999999997</v>
      </c>
      <c r="D234" s="26">
        <v>0</v>
      </c>
      <c r="E234" s="26">
        <v>0</v>
      </c>
    </row>
    <row r="235" spans="1:5" ht="15" x14ac:dyDescent="0.25">
      <c r="A235" s="19"/>
      <c r="B235" s="35" t="s">
        <v>7</v>
      </c>
      <c r="C235" s="24">
        <v>0</v>
      </c>
      <c r="D235" s="24">
        <v>0</v>
      </c>
      <c r="E235" s="24">
        <v>0</v>
      </c>
    </row>
    <row r="236" spans="1:5" ht="15" x14ac:dyDescent="0.25">
      <c r="A236" s="13" t="s">
        <v>71</v>
      </c>
      <c r="B236" s="14"/>
      <c r="C236" s="15">
        <f>+C237+C240+C243+C246+C249+C252+C255</f>
        <v>211319.53436999995</v>
      </c>
      <c r="D236" s="15">
        <f t="shared" ref="D236:E236" si="9">+D237+D240+D243+D246+D249+D252+D255</f>
        <v>101825.29630018517</v>
      </c>
      <c r="E236" s="15">
        <f t="shared" si="9"/>
        <v>83791.937489999997</v>
      </c>
    </row>
    <row r="237" spans="1:5" ht="15" x14ac:dyDescent="0.25">
      <c r="A237" s="16"/>
      <c r="B237" s="17" t="s">
        <v>11</v>
      </c>
      <c r="C237" s="18">
        <f>((((+C238+C239))))</f>
        <v>89063.459949999975</v>
      </c>
      <c r="D237" s="18">
        <f>((((+D238+D239))))</f>
        <v>29289.945889999999</v>
      </c>
      <c r="E237" s="18">
        <f>((((+E238+E239))))</f>
        <v>29289.945889999999</v>
      </c>
    </row>
    <row r="238" spans="1:5" ht="15" x14ac:dyDescent="0.25">
      <c r="A238" s="19"/>
      <c r="B238" s="35" t="s">
        <v>6</v>
      </c>
      <c r="C238" s="20">
        <v>89063.459949999975</v>
      </c>
      <c r="D238" s="20">
        <v>29289.945889999999</v>
      </c>
      <c r="E238" s="20">
        <v>29289.945889999999</v>
      </c>
    </row>
    <row r="239" spans="1:5" ht="15" x14ac:dyDescent="0.25">
      <c r="A239" s="19"/>
      <c r="B239" s="35" t="s">
        <v>7</v>
      </c>
      <c r="C239" s="20">
        <v>0</v>
      </c>
      <c r="D239" s="20">
        <v>0</v>
      </c>
      <c r="E239" s="20">
        <v>0</v>
      </c>
    </row>
    <row r="240" spans="1:5" ht="15" x14ac:dyDescent="0.25">
      <c r="A240" s="16"/>
      <c r="B240" s="17" t="s">
        <v>72</v>
      </c>
      <c r="C240" s="18">
        <f>((((+C241+C242))))</f>
        <v>14787.764999999999</v>
      </c>
      <c r="D240" s="18">
        <f>((((+D241+D242))))</f>
        <v>7004.47</v>
      </c>
      <c r="E240" s="18">
        <f>((((+E241+E242))))</f>
        <v>6625.7969999999996</v>
      </c>
    </row>
    <row r="241" spans="1:5" ht="15" x14ac:dyDescent="0.25">
      <c r="A241" s="19"/>
      <c r="B241" s="35" t="s">
        <v>6</v>
      </c>
      <c r="C241" s="20">
        <v>14787.764999999999</v>
      </c>
      <c r="D241" s="20">
        <v>7004.47</v>
      </c>
      <c r="E241" s="20">
        <v>6625.7969999999996</v>
      </c>
    </row>
    <row r="242" spans="1:5" ht="15" x14ac:dyDescent="0.25">
      <c r="A242" s="19"/>
      <c r="B242" s="35" t="s">
        <v>7</v>
      </c>
      <c r="C242" s="20">
        <v>0</v>
      </c>
      <c r="D242" s="20">
        <v>0</v>
      </c>
      <c r="E242" s="20">
        <v>0</v>
      </c>
    </row>
    <row r="243" spans="1:5" ht="15" x14ac:dyDescent="0.25">
      <c r="A243" s="16"/>
      <c r="B243" s="17" t="s">
        <v>73</v>
      </c>
      <c r="C243" s="18">
        <f>((((+C244+C245))))</f>
        <v>1299.3470000000004</v>
      </c>
      <c r="D243" s="18">
        <f>((((+D244+D245))))</f>
        <v>910.95600000000002</v>
      </c>
      <c r="E243" s="18">
        <f>((((+E244+E245))))</f>
        <v>848.61300000000006</v>
      </c>
    </row>
    <row r="244" spans="1:5" ht="15" x14ac:dyDescent="0.25">
      <c r="A244" s="19"/>
      <c r="B244" s="35" t="s">
        <v>6</v>
      </c>
      <c r="C244" s="20">
        <v>1299.3470000000004</v>
      </c>
      <c r="D244" s="20">
        <v>910.95600000000002</v>
      </c>
      <c r="E244" s="20">
        <v>848.61300000000006</v>
      </c>
    </row>
    <row r="245" spans="1:5" ht="15" x14ac:dyDescent="0.25">
      <c r="A245" s="19"/>
      <c r="B245" s="35" t="s">
        <v>7</v>
      </c>
      <c r="C245" s="20">
        <v>0</v>
      </c>
      <c r="D245" s="20">
        <v>0</v>
      </c>
      <c r="E245" s="20">
        <v>0</v>
      </c>
    </row>
    <row r="246" spans="1:5" ht="15" x14ac:dyDescent="0.25">
      <c r="A246" s="16"/>
      <c r="B246" s="17" t="s">
        <v>74</v>
      </c>
      <c r="C246" s="18">
        <f>((((+C247+C248))))</f>
        <v>54391.368320000001</v>
      </c>
      <c r="D246" s="18">
        <f>((((+D247+D248))))</f>
        <v>32532.926984999995</v>
      </c>
      <c r="E246" s="18">
        <f>((((+E247+E248))))</f>
        <v>26125.930909999999</v>
      </c>
    </row>
    <row r="247" spans="1:5" ht="15" x14ac:dyDescent="0.25">
      <c r="A247" s="19"/>
      <c r="B247" s="35" t="s">
        <v>6</v>
      </c>
      <c r="C247" s="20">
        <v>54391.368320000001</v>
      </c>
      <c r="D247" s="20">
        <v>32532.926984999995</v>
      </c>
      <c r="E247" s="20">
        <v>26125.930909999999</v>
      </c>
    </row>
    <row r="248" spans="1:5" ht="15" x14ac:dyDescent="0.25">
      <c r="A248" s="19"/>
      <c r="B248" s="35" t="s">
        <v>7</v>
      </c>
      <c r="C248" s="20">
        <v>0</v>
      </c>
      <c r="D248" s="20">
        <v>0</v>
      </c>
      <c r="E248" s="20">
        <v>0</v>
      </c>
    </row>
    <row r="249" spans="1:5" ht="15" x14ac:dyDescent="0.25">
      <c r="A249" s="16"/>
      <c r="B249" s="17" t="s">
        <v>75</v>
      </c>
      <c r="C249" s="18">
        <f>((((+C250+C251))))</f>
        <v>11265.397999999999</v>
      </c>
      <c r="D249" s="18">
        <f>((((+D250+D251))))</f>
        <v>11021.7076</v>
      </c>
      <c r="E249" s="18">
        <f>((((+E250+E251))))</f>
        <v>3451.3986</v>
      </c>
    </row>
    <row r="250" spans="1:5" ht="15" x14ac:dyDescent="0.25">
      <c r="A250" s="19"/>
      <c r="B250" s="35" t="s">
        <v>6</v>
      </c>
      <c r="C250" s="20">
        <v>11265.397999999999</v>
      </c>
      <c r="D250" s="20">
        <v>11021.7076</v>
      </c>
      <c r="E250" s="20">
        <v>3451.3986</v>
      </c>
    </row>
    <row r="251" spans="1:5" ht="15" x14ac:dyDescent="0.25">
      <c r="A251" s="19"/>
      <c r="B251" s="35" t="s">
        <v>7</v>
      </c>
      <c r="C251" s="20">
        <v>0</v>
      </c>
      <c r="D251" s="20">
        <v>0</v>
      </c>
      <c r="E251" s="20">
        <v>0</v>
      </c>
    </row>
    <row r="252" spans="1:5" ht="15" x14ac:dyDescent="0.25">
      <c r="A252" s="16"/>
      <c r="B252" s="17" t="s">
        <v>76</v>
      </c>
      <c r="C252" s="18">
        <f>((((+C253+C254))))</f>
        <v>6973.4099200000001</v>
      </c>
      <c r="D252" s="18">
        <f>((((+D253+D254))))</f>
        <v>4201.7337500000003</v>
      </c>
      <c r="E252" s="18">
        <f>((((+E253+E254))))</f>
        <v>2321.6006199999997</v>
      </c>
    </row>
    <row r="253" spans="1:5" ht="15" x14ac:dyDescent="0.25">
      <c r="A253" s="19"/>
      <c r="B253" s="35" t="s">
        <v>6</v>
      </c>
      <c r="C253" s="20">
        <v>6973.4099200000001</v>
      </c>
      <c r="D253" s="20">
        <v>4201.7337500000003</v>
      </c>
      <c r="E253" s="20">
        <v>2321.6006199999997</v>
      </c>
    </row>
    <row r="254" spans="1:5" ht="15" x14ac:dyDescent="0.25">
      <c r="A254" s="19"/>
      <c r="B254" s="35" t="s">
        <v>7</v>
      </c>
      <c r="C254" s="20">
        <v>0</v>
      </c>
      <c r="D254" s="20">
        <v>0</v>
      </c>
      <c r="E254" s="20">
        <v>0</v>
      </c>
    </row>
    <row r="255" spans="1:5" ht="15" x14ac:dyDescent="0.25">
      <c r="A255" s="16"/>
      <c r="B255" s="17" t="s">
        <v>77</v>
      </c>
      <c r="C255" s="18">
        <f>((((+C256+C257))))</f>
        <v>33538.786179999996</v>
      </c>
      <c r="D255" s="18">
        <f>((((+D256+D257))))</f>
        <v>16863.556075185184</v>
      </c>
      <c r="E255" s="18">
        <f>((((+E256+E257))))</f>
        <v>15128.651469999999</v>
      </c>
    </row>
    <row r="256" spans="1:5" ht="15" x14ac:dyDescent="0.25">
      <c r="A256" s="19"/>
      <c r="B256" s="35" t="s">
        <v>6</v>
      </c>
      <c r="C256" s="20">
        <v>33538.786179999996</v>
      </c>
      <c r="D256" s="20">
        <v>16863.556075185184</v>
      </c>
      <c r="E256" s="20">
        <v>15128.651469999999</v>
      </c>
    </row>
    <row r="257" spans="1:5" ht="15" x14ac:dyDescent="0.25">
      <c r="A257" s="19"/>
      <c r="B257" s="35" t="s">
        <v>7</v>
      </c>
      <c r="C257" s="20">
        <v>0</v>
      </c>
      <c r="D257" s="20">
        <v>0</v>
      </c>
      <c r="E257" s="20">
        <v>0</v>
      </c>
    </row>
    <row r="258" spans="1:5" ht="15" x14ac:dyDescent="0.25">
      <c r="A258" s="13" t="s">
        <v>78</v>
      </c>
      <c r="B258" s="14"/>
      <c r="C258" s="15">
        <f>+C259+C262+C265+C268+C271+C274+C277+C280+C283+C286+C289+C292+C295+C298+C301+C304+C307+C310+C313+C316+C319+C322</f>
        <v>2432138.5740278284</v>
      </c>
      <c r="D258" s="15">
        <f t="shared" ref="D258:E258" si="10">+D259+D262+D265+D268+D271+D274+D277+D280+D283+D286+D289+D292+D295+D298+D301+D304+D307+D310+D313+D316+D319+D322</f>
        <v>1209885.1242229997</v>
      </c>
      <c r="E258" s="15">
        <f t="shared" si="10"/>
        <v>1110869.3356199998</v>
      </c>
    </row>
    <row r="259" spans="1:5" ht="15" x14ac:dyDescent="0.25">
      <c r="A259" s="16"/>
      <c r="B259" s="17" t="s">
        <v>11</v>
      </c>
      <c r="C259" s="18">
        <f>((((+C260+C261))))</f>
        <v>1836397.2981199999</v>
      </c>
      <c r="D259" s="18">
        <f>((((+D260+D261))))</f>
        <v>997756.2533499999</v>
      </c>
      <c r="E259" s="18">
        <f>((((+E260+E261))))</f>
        <v>997756.2533499999</v>
      </c>
    </row>
    <row r="260" spans="1:5" ht="15" x14ac:dyDescent="0.25">
      <c r="A260" s="19"/>
      <c r="B260" s="35" t="s">
        <v>6</v>
      </c>
      <c r="C260" s="20">
        <v>1836397.2981199999</v>
      </c>
      <c r="D260" s="20">
        <v>997756.2533499999</v>
      </c>
      <c r="E260" s="20">
        <v>997756.2533499999</v>
      </c>
    </row>
    <row r="261" spans="1:5" ht="15" x14ac:dyDescent="0.25">
      <c r="A261" s="19"/>
      <c r="B261" s="35" t="s">
        <v>7</v>
      </c>
      <c r="C261" s="20">
        <v>0</v>
      </c>
      <c r="D261" s="20">
        <v>0</v>
      </c>
      <c r="E261" s="20">
        <v>0</v>
      </c>
    </row>
    <row r="262" spans="1:5" ht="15" x14ac:dyDescent="0.25">
      <c r="A262" s="16"/>
      <c r="B262" s="17" t="s">
        <v>226</v>
      </c>
      <c r="C262" s="18">
        <f>((((+C263+C264))))</f>
        <v>3621.0006200000003</v>
      </c>
      <c r="D262" s="18">
        <f>((((+D263+D264))))</f>
        <v>0</v>
      </c>
      <c r="E262" s="18">
        <f>((((+E263+E264))))</f>
        <v>0</v>
      </c>
    </row>
    <row r="263" spans="1:5" ht="15" x14ac:dyDescent="0.25">
      <c r="A263" s="19"/>
      <c r="B263" s="35" t="s">
        <v>6</v>
      </c>
      <c r="C263" s="20">
        <v>3621.0006200000003</v>
      </c>
      <c r="D263" s="20">
        <v>0</v>
      </c>
      <c r="E263" s="20">
        <v>0</v>
      </c>
    </row>
    <row r="264" spans="1:5" ht="15" x14ac:dyDescent="0.25">
      <c r="A264" s="19"/>
      <c r="B264" s="35" t="s">
        <v>7</v>
      </c>
      <c r="C264" s="20">
        <v>0</v>
      </c>
      <c r="D264" s="20">
        <v>0</v>
      </c>
      <c r="E264" s="20">
        <v>0</v>
      </c>
    </row>
    <row r="265" spans="1:5" ht="15" x14ac:dyDescent="0.25">
      <c r="A265" s="16"/>
      <c r="B265" s="17" t="s">
        <v>79</v>
      </c>
      <c r="C265" s="18">
        <f>((((+C266+C267))))</f>
        <v>4664.0290000000005</v>
      </c>
      <c r="D265" s="18">
        <f>((((+D266+D267))))</f>
        <v>2332.0145000000002</v>
      </c>
      <c r="E265" s="18">
        <f>((((+E266+E267))))</f>
        <v>2332.0145000000002</v>
      </c>
    </row>
    <row r="266" spans="1:5" ht="15" x14ac:dyDescent="0.25">
      <c r="A266" s="19"/>
      <c r="B266" s="35" t="s">
        <v>6</v>
      </c>
      <c r="C266" s="20">
        <v>4664.0290000000005</v>
      </c>
      <c r="D266" s="20">
        <v>2332.0145000000002</v>
      </c>
      <c r="E266" s="20">
        <v>2332.0145000000002</v>
      </c>
    </row>
    <row r="267" spans="1:5" ht="15" x14ac:dyDescent="0.25">
      <c r="A267" s="19"/>
      <c r="B267" s="35" t="s">
        <v>7</v>
      </c>
      <c r="C267" s="20">
        <v>0</v>
      </c>
      <c r="D267" s="20">
        <v>0</v>
      </c>
      <c r="E267" s="20">
        <v>0</v>
      </c>
    </row>
    <row r="268" spans="1:5" ht="15" x14ac:dyDescent="0.25">
      <c r="A268" s="47"/>
      <c r="B268" s="48" t="s">
        <v>80</v>
      </c>
      <c r="C268" s="49">
        <f>((((+C269+C270))))</f>
        <v>131325.15046</v>
      </c>
      <c r="D268" s="49">
        <f>((((+D269+D270))))</f>
        <v>84776.691709999999</v>
      </c>
      <c r="E268" s="49">
        <f>((((+E269+E270))))</f>
        <v>89520.463109999997</v>
      </c>
    </row>
    <row r="269" spans="1:5" ht="15" x14ac:dyDescent="0.25">
      <c r="A269" s="19"/>
      <c r="B269" s="35" t="s">
        <v>6</v>
      </c>
      <c r="C269" s="20">
        <v>131325.15046</v>
      </c>
      <c r="D269" s="20">
        <v>84776.691709999999</v>
      </c>
      <c r="E269" s="20">
        <v>89520.463109999997</v>
      </c>
    </row>
    <row r="270" spans="1:5" ht="15" x14ac:dyDescent="0.25">
      <c r="A270" s="19"/>
      <c r="B270" s="35" t="s">
        <v>7</v>
      </c>
      <c r="C270" s="20">
        <v>0</v>
      </c>
      <c r="D270" s="20">
        <v>0</v>
      </c>
      <c r="E270" s="20">
        <v>0</v>
      </c>
    </row>
    <row r="271" spans="1:5" ht="15" x14ac:dyDescent="0.25">
      <c r="A271" s="16"/>
      <c r="B271" s="17" t="s">
        <v>81</v>
      </c>
      <c r="C271" s="18">
        <f>((((+C272+C273))))</f>
        <v>1593.14608</v>
      </c>
      <c r="D271" s="18">
        <f>((((+D272+D273))))</f>
        <v>1124.70506</v>
      </c>
      <c r="E271" s="18">
        <f>((((+E272+E273))))</f>
        <v>1124.70506</v>
      </c>
    </row>
    <row r="272" spans="1:5" ht="15" x14ac:dyDescent="0.25">
      <c r="A272" s="19"/>
      <c r="B272" s="35" t="s">
        <v>6</v>
      </c>
      <c r="C272" s="20">
        <v>1593.14608</v>
      </c>
      <c r="D272" s="20">
        <v>1124.70506</v>
      </c>
      <c r="E272" s="20">
        <v>1124.70506</v>
      </c>
    </row>
    <row r="273" spans="1:5" ht="15" x14ac:dyDescent="0.25">
      <c r="A273" s="19"/>
      <c r="B273" s="35" t="s">
        <v>7</v>
      </c>
      <c r="C273" s="20">
        <v>0</v>
      </c>
      <c r="D273" s="20">
        <v>0</v>
      </c>
      <c r="E273" s="20">
        <v>0</v>
      </c>
    </row>
    <row r="274" spans="1:5" ht="15" x14ac:dyDescent="0.25">
      <c r="A274" s="16"/>
      <c r="B274" s="17" t="s">
        <v>227</v>
      </c>
      <c r="C274" s="18">
        <f>((((+C275+C276))))</f>
        <v>111.32203999999999</v>
      </c>
      <c r="D274" s="18">
        <f>((((+D275+D276))))</f>
        <v>0</v>
      </c>
      <c r="E274" s="18">
        <f>((((+E275+E276))))</f>
        <v>0</v>
      </c>
    </row>
    <row r="275" spans="1:5" ht="15" x14ac:dyDescent="0.25">
      <c r="A275" s="19"/>
      <c r="B275" s="35" t="s">
        <v>6</v>
      </c>
      <c r="C275" s="20">
        <v>111.32203999999999</v>
      </c>
      <c r="D275" s="20">
        <v>0</v>
      </c>
      <c r="E275" s="20">
        <v>0</v>
      </c>
    </row>
    <row r="276" spans="1:5" ht="15" x14ac:dyDescent="0.25">
      <c r="A276" s="19"/>
      <c r="B276" s="35" t="s">
        <v>7</v>
      </c>
      <c r="C276" s="20">
        <v>0</v>
      </c>
      <c r="D276" s="20">
        <v>0</v>
      </c>
      <c r="E276" s="20">
        <v>0</v>
      </c>
    </row>
    <row r="277" spans="1:5" ht="15" x14ac:dyDescent="0.25">
      <c r="A277" s="16"/>
      <c r="B277" s="17" t="s">
        <v>82</v>
      </c>
      <c r="C277" s="18">
        <f>((((+C278+C279))))</f>
        <v>23753.353800000001</v>
      </c>
      <c r="D277" s="18">
        <f>((((+D278+D279))))</f>
        <v>7917.7846</v>
      </c>
      <c r="E277" s="18">
        <f>((((+E278+E279))))</f>
        <v>7917.7846</v>
      </c>
    </row>
    <row r="278" spans="1:5" ht="15" x14ac:dyDescent="0.25">
      <c r="A278" s="19"/>
      <c r="B278" s="35" t="s">
        <v>6</v>
      </c>
      <c r="C278" s="20">
        <v>23753.353800000001</v>
      </c>
      <c r="D278" s="20">
        <v>7917.7846</v>
      </c>
      <c r="E278" s="20">
        <v>7917.7846</v>
      </c>
    </row>
    <row r="279" spans="1:5" ht="15" x14ac:dyDescent="0.25">
      <c r="A279" s="19"/>
      <c r="B279" s="35" t="s">
        <v>7</v>
      </c>
      <c r="C279" s="20">
        <v>0</v>
      </c>
      <c r="D279" s="20">
        <v>0</v>
      </c>
      <c r="E279" s="20">
        <v>0</v>
      </c>
    </row>
    <row r="280" spans="1:5" ht="15" x14ac:dyDescent="0.25">
      <c r="A280" s="16"/>
      <c r="B280" s="17" t="s">
        <v>83</v>
      </c>
      <c r="C280" s="18">
        <f>((((+C281+C282))))</f>
        <v>10280.91462</v>
      </c>
      <c r="D280" s="18">
        <f>((((+D281+D282))))</f>
        <v>0</v>
      </c>
      <c r="E280" s="18">
        <f>((((+E281+E282))))</f>
        <v>0</v>
      </c>
    </row>
    <row r="281" spans="1:5" ht="15" x14ac:dyDescent="0.25">
      <c r="A281" s="19"/>
      <c r="B281" s="35" t="s">
        <v>6</v>
      </c>
      <c r="C281" s="20">
        <v>10280.91462</v>
      </c>
      <c r="D281" s="20">
        <v>0</v>
      </c>
      <c r="E281" s="20">
        <v>0</v>
      </c>
    </row>
    <row r="282" spans="1:5" ht="15" x14ac:dyDescent="0.25">
      <c r="A282" s="19"/>
      <c r="B282" s="35" t="s">
        <v>7</v>
      </c>
      <c r="C282" s="20">
        <v>0</v>
      </c>
      <c r="D282" s="20">
        <v>0</v>
      </c>
      <c r="E282" s="20">
        <v>0</v>
      </c>
    </row>
    <row r="283" spans="1:5" ht="15" x14ac:dyDescent="0.25">
      <c r="A283" s="16"/>
      <c r="B283" s="17" t="s">
        <v>84</v>
      </c>
      <c r="C283" s="18">
        <f>((((+C284+C285))))</f>
        <v>24068.653620000001</v>
      </c>
      <c r="D283" s="18">
        <f>((((+D284+D285))))</f>
        <v>1225.79963</v>
      </c>
      <c r="E283" s="18">
        <f>((((+E284+E285))))</f>
        <v>1225.79963</v>
      </c>
    </row>
    <row r="284" spans="1:5" ht="15" x14ac:dyDescent="0.25">
      <c r="A284" s="19"/>
      <c r="B284" s="35" t="s">
        <v>6</v>
      </c>
      <c r="C284" s="20">
        <v>24068.653620000001</v>
      </c>
      <c r="D284" s="20">
        <v>1225.79963</v>
      </c>
      <c r="E284" s="20">
        <v>1225.79963</v>
      </c>
    </row>
    <row r="285" spans="1:5" ht="15" x14ac:dyDescent="0.25">
      <c r="A285" s="19"/>
      <c r="B285" s="35" t="s">
        <v>7</v>
      </c>
      <c r="C285" s="20">
        <v>0</v>
      </c>
      <c r="D285" s="20">
        <v>0</v>
      </c>
      <c r="E285" s="20">
        <v>0</v>
      </c>
    </row>
    <row r="286" spans="1:5" ht="15" x14ac:dyDescent="0.25">
      <c r="A286" s="16"/>
      <c r="B286" s="17" t="s">
        <v>85</v>
      </c>
      <c r="C286" s="18">
        <f>((((+C287+C288))))</f>
        <v>82694.331620000012</v>
      </c>
      <c r="D286" s="18">
        <f>((((+D287+D288))))</f>
        <v>0</v>
      </c>
      <c r="E286" s="18">
        <f>((((+E287+E288))))</f>
        <v>0</v>
      </c>
    </row>
    <row r="287" spans="1:5" ht="15" x14ac:dyDescent="0.25">
      <c r="A287" s="19"/>
      <c r="B287" s="35" t="s">
        <v>6</v>
      </c>
      <c r="C287" s="20">
        <v>82694.331620000012</v>
      </c>
      <c r="D287" s="20">
        <v>0</v>
      </c>
      <c r="E287" s="20">
        <v>0</v>
      </c>
    </row>
    <row r="288" spans="1:5" ht="15" x14ac:dyDescent="0.25">
      <c r="A288" s="19"/>
      <c r="B288" s="35" t="s">
        <v>7</v>
      </c>
      <c r="C288" s="20">
        <v>0</v>
      </c>
      <c r="D288" s="20">
        <v>0</v>
      </c>
      <c r="E288" s="20">
        <v>0</v>
      </c>
    </row>
    <row r="289" spans="1:5" ht="15" x14ac:dyDescent="0.25">
      <c r="A289" s="29"/>
      <c r="B289" s="17" t="s">
        <v>86</v>
      </c>
      <c r="C289" s="18">
        <f>((((+C290+C291))))</f>
        <v>1791.444</v>
      </c>
      <c r="D289" s="18">
        <f>((((+D290+D291))))</f>
        <v>0</v>
      </c>
      <c r="E289" s="18">
        <f>((((+E290+E291))))</f>
        <v>0</v>
      </c>
    </row>
    <row r="290" spans="1:5" ht="15" x14ac:dyDescent="0.25">
      <c r="A290" s="28"/>
      <c r="B290" s="35" t="s">
        <v>6</v>
      </c>
      <c r="C290" s="20">
        <v>1791.444</v>
      </c>
      <c r="D290" s="20">
        <v>0</v>
      </c>
      <c r="E290" s="20">
        <v>0</v>
      </c>
    </row>
    <row r="291" spans="1:5" ht="15" x14ac:dyDescent="0.25">
      <c r="A291" s="28"/>
      <c r="B291" s="35" t="s">
        <v>7</v>
      </c>
      <c r="C291" s="20">
        <v>0</v>
      </c>
      <c r="D291" s="20">
        <v>0</v>
      </c>
      <c r="E291" s="20">
        <v>0</v>
      </c>
    </row>
    <row r="292" spans="1:5" ht="15" x14ac:dyDescent="0.25">
      <c r="A292" s="29"/>
      <c r="B292" s="17" t="s">
        <v>87</v>
      </c>
      <c r="C292" s="18">
        <f>((((+C293+C294))))</f>
        <v>13382.8</v>
      </c>
      <c r="D292" s="18">
        <f>((((+D293+D294))))</f>
        <v>1861.66706</v>
      </c>
      <c r="E292" s="18">
        <f>((((+E293+E294))))</f>
        <v>1861.66706</v>
      </c>
    </row>
    <row r="293" spans="1:5" ht="15" x14ac:dyDescent="0.25">
      <c r="A293" s="28"/>
      <c r="B293" s="35" t="s">
        <v>6</v>
      </c>
      <c r="C293" s="20">
        <v>13382.8</v>
      </c>
      <c r="D293" s="20">
        <v>1861.66706</v>
      </c>
      <c r="E293" s="20">
        <v>1861.66706</v>
      </c>
    </row>
    <row r="294" spans="1:5" ht="15" x14ac:dyDescent="0.25">
      <c r="A294" s="28"/>
      <c r="B294" s="35" t="s">
        <v>7</v>
      </c>
      <c r="C294" s="20">
        <v>0</v>
      </c>
      <c r="D294" s="20">
        <v>0</v>
      </c>
      <c r="E294" s="20">
        <v>0</v>
      </c>
    </row>
    <row r="295" spans="1:5" ht="15" x14ac:dyDescent="0.25">
      <c r="A295" s="29"/>
      <c r="B295" s="17" t="s">
        <v>88</v>
      </c>
      <c r="C295" s="18">
        <f>((((+C296+C297))))</f>
        <v>9196.0289000000012</v>
      </c>
      <c r="D295" s="18">
        <f>((((+D296+D297))))</f>
        <v>0</v>
      </c>
      <c r="E295" s="18">
        <f>((((+E296+E297))))</f>
        <v>0</v>
      </c>
    </row>
    <row r="296" spans="1:5" ht="15" x14ac:dyDescent="0.25">
      <c r="A296" s="28"/>
      <c r="B296" s="35" t="s">
        <v>6</v>
      </c>
      <c r="C296" s="20">
        <v>9196.0289000000012</v>
      </c>
      <c r="D296" s="20">
        <v>0</v>
      </c>
      <c r="E296" s="20">
        <v>0</v>
      </c>
    </row>
    <row r="297" spans="1:5" ht="15" x14ac:dyDescent="0.25">
      <c r="A297" s="28"/>
      <c r="B297" s="35" t="s">
        <v>7</v>
      </c>
      <c r="C297" s="20">
        <v>0</v>
      </c>
      <c r="D297" s="20">
        <v>0</v>
      </c>
      <c r="E297" s="20">
        <v>0</v>
      </c>
    </row>
    <row r="298" spans="1:5" ht="15" x14ac:dyDescent="0.25">
      <c r="A298" s="29"/>
      <c r="B298" s="17" t="s">
        <v>89</v>
      </c>
      <c r="C298" s="18">
        <f>((((+C299+C300))))</f>
        <v>4043.0414000000001</v>
      </c>
      <c r="D298" s="18">
        <f>((((+D299+D300))))</f>
        <v>2343.7885799999999</v>
      </c>
      <c r="E298" s="18">
        <f>((((+E299+E300))))</f>
        <v>2343.7885799999999</v>
      </c>
    </row>
    <row r="299" spans="1:5" ht="15" x14ac:dyDescent="0.25">
      <c r="A299" s="28"/>
      <c r="B299" s="35" t="s">
        <v>6</v>
      </c>
      <c r="C299" s="20">
        <v>4043.0414000000001</v>
      </c>
      <c r="D299" s="20">
        <v>2343.7885799999999</v>
      </c>
      <c r="E299" s="20">
        <v>2343.7885799999999</v>
      </c>
    </row>
    <row r="300" spans="1:5" ht="15" x14ac:dyDescent="0.25">
      <c r="A300" s="28"/>
      <c r="B300" s="35" t="s">
        <v>7</v>
      </c>
      <c r="C300" s="20">
        <v>0</v>
      </c>
      <c r="D300" s="20">
        <v>0</v>
      </c>
      <c r="E300" s="20">
        <v>0</v>
      </c>
    </row>
    <row r="301" spans="1:5" ht="25.5" x14ac:dyDescent="0.25">
      <c r="A301" s="29"/>
      <c r="B301" s="17" t="s">
        <v>90</v>
      </c>
      <c r="C301" s="18">
        <f>((((+C302+C303))))</f>
        <v>15897.70378</v>
      </c>
      <c r="D301" s="18">
        <f>((((+D302+D303))))</f>
        <v>0</v>
      </c>
      <c r="E301" s="18">
        <f>((((+E302+E303))))</f>
        <v>0</v>
      </c>
    </row>
    <row r="302" spans="1:5" ht="15" x14ac:dyDescent="0.25">
      <c r="A302" s="28"/>
      <c r="B302" s="35" t="s">
        <v>6</v>
      </c>
      <c r="C302" s="20">
        <v>8253.7660099999994</v>
      </c>
      <c r="D302" s="20">
        <v>0</v>
      </c>
      <c r="E302" s="20">
        <v>0</v>
      </c>
    </row>
    <row r="303" spans="1:5" ht="15" x14ac:dyDescent="0.25">
      <c r="A303" s="28"/>
      <c r="B303" s="35" t="s">
        <v>7</v>
      </c>
      <c r="C303" s="20">
        <v>7643.9377699999995</v>
      </c>
      <c r="D303" s="20">
        <v>0</v>
      </c>
      <c r="E303" s="20">
        <v>0</v>
      </c>
    </row>
    <row r="304" spans="1:5" ht="15" x14ac:dyDescent="0.25">
      <c r="A304" s="29"/>
      <c r="B304" s="17" t="s">
        <v>91</v>
      </c>
      <c r="C304" s="18">
        <f>((((+C305+C306))))</f>
        <v>3751.9180000000001</v>
      </c>
      <c r="D304" s="18">
        <f>((((+D305+D306))))</f>
        <v>1981.2976699999999</v>
      </c>
      <c r="E304" s="18">
        <f>((((+E305+E306))))</f>
        <v>1330.49145</v>
      </c>
    </row>
    <row r="305" spans="1:5" ht="15" x14ac:dyDescent="0.25">
      <c r="A305" s="28"/>
      <c r="B305" s="35" t="s">
        <v>6</v>
      </c>
      <c r="C305" s="20">
        <v>3751.9180000000001</v>
      </c>
      <c r="D305" s="20">
        <v>1981.2976699999999</v>
      </c>
      <c r="E305" s="20">
        <v>1330.49145</v>
      </c>
    </row>
    <row r="306" spans="1:5" ht="15" x14ac:dyDescent="0.25">
      <c r="A306" s="28"/>
      <c r="B306" s="35" t="s">
        <v>7</v>
      </c>
      <c r="C306" s="20">
        <v>0</v>
      </c>
      <c r="D306" s="20">
        <v>0</v>
      </c>
      <c r="E306" s="20">
        <v>0</v>
      </c>
    </row>
    <row r="307" spans="1:5" ht="15" x14ac:dyDescent="0.25">
      <c r="A307" s="29"/>
      <c r="B307" s="17" t="s">
        <v>92</v>
      </c>
      <c r="C307" s="18">
        <f>((((+C308+C309))))</f>
        <v>146827.30691999997</v>
      </c>
      <c r="D307" s="18">
        <f>((((+D308+D309))))</f>
        <v>0</v>
      </c>
      <c r="E307" s="18">
        <f>((((+E308+E309))))</f>
        <v>0</v>
      </c>
    </row>
    <row r="308" spans="1:5" ht="15" x14ac:dyDescent="0.25">
      <c r="A308" s="28"/>
      <c r="B308" s="35" t="s">
        <v>6</v>
      </c>
      <c r="C308" s="20">
        <v>146827.30691999997</v>
      </c>
      <c r="D308" s="20">
        <v>0</v>
      </c>
      <c r="E308" s="20">
        <v>0</v>
      </c>
    </row>
    <row r="309" spans="1:5" ht="15" x14ac:dyDescent="0.25">
      <c r="A309" s="28"/>
      <c r="B309" s="35" t="s">
        <v>7</v>
      </c>
      <c r="C309" s="20">
        <v>0</v>
      </c>
      <c r="D309" s="20">
        <v>0</v>
      </c>
      <c r="E309" s="20">
        <v>0</v>
      </c>
    </row>
    <row r="310" spans="1:5" ht="15" x14ac:dyDescent="0.25">
      <c r="A310" s="29"/>
      <c r="B310" s="17" t="s">
        <v>93</v>
      </c>
      <c r="C310" s="18">
        <f>((((+C311+C312))))</f>
        <v>703.08944999999994</v>
      </c>
      <c r="D310" s="18">
        <f>((((+D311+D312))))</f>
        <v>54.149900000000002</v>
      </c>
      <c r="E310" s="18">
        <f>((((+E311+E312))))</f>
        <v>54.149900000000002</v>
      </c>
    </row>
    <row r="311" spans="1:5" ht="15" x14ac:dyDescent="0.25">
      <c r="A311" s="28"/>
      <c r="B311" s="35" t="s">
        <v>6</v>
      </c>
      <c r="C311" s="20">
        <v>703.08944999999994</v>
      </c>
      <c r="D311" s="20">
        <v>54.149900000000002</v>
      </c>
      <c r="E311" s="20">
        <v>54.149900000000002</v>
      </c>
    </row>
    <row r="312" spans="1:5" ht="15.75" customHeight="1" x14ac:dyDescent="0.25">
      <c r="A312" s="28"/>
      <c r="B312" s="35" t="s">
        <v>7</v>
      </c>
      <c r="C312" s="20">
        <v>0</v>
      </c>
      <c r="D312" s="20">
        <v>0</v>
      </c>
      <c r="E312" s="20">
        <v>0</v>
      </c>
    </row>
    <row r="313" spans="1:5" ht="15" x14ac:dyDescent="0.25">
      <c r="A313" s="29"/>
      <c r="B313" s="17" t="s">
        <v>94</v>
      </c>
      <c r="C313" s="18">
        <f>((((+C314+C315))))</f>
        <v>256.44472000000002</v>
      </c>
      <c r="D313" s="18">
        <f>((((+D314+D315))))</f>
        <v>240.61600000000001</v>
      </c>
      <c r="E313" s="18">
        <f>((((+E314+E315))))</f>
        <v>132.77692999999999</v>
      </c>
    </row>
    <row r="314" spans="1:5" ht="15" x14ac:dyDescent="0.25">
      <c r="A314" s="28"/>
      <c r="B314" s="35" t="s">
        <v>6</v>
      </c>
      <c r="C314" s="20">
        <v>256.44472000000002</v>
      </c>
      <c r="D314" s="20">
        <v>240.61600000000001</v>
      </c>
      <c r="E314" s="20">
        <v>132.77692999999999</v>
      </c>
    </row>
    <row r="315" spans="1:5" ht="15" x14ac:dyDescent="0.25">
      <c r="A315" s="28"/>
      <c r="B315" s="35" t="s">
        <v>7</v>
      </c>
      <c r="C315" s="20">
        <v>0</v>
      </c>
      <c r="D315" s="20">
        <v>0</v>
      </c>
      <c r="E315" s="20">
        <v>0</v>
      </c>
    </row>
    <row r="316" spans="1:5" ht="15" x14ac:dyDescent="0.25">
      <c r="A316" s="29"/>
      <c r="B316" s="17" t="s">
        <v>228</v>
      </c>
      <c r="C316" s="18">
        <f>((((+C317+C318))))</f>
        <v>4149.7492899999997</v>
      </c>
      <c r="D316" s="18">
        <f>((((+D317+D318))))</f>
        <v>0</v>
      </c>
      <c r="E316" s="18">
        <f>((((+E317+E318))))</f>
        <v>0</v>
      </c>
    </row>
    <row r="317" spans="1:5" ht="15" x14ac:dyDescent="0.25">
      <c r="A317" s="28"/>
      <c r="B317" s="35" t="s">
        <v>6</v>
      </c>
      <c r="C317" s="20">
        <v>4149.7492899999997</v>
      </c>
      <c r="D317" s="20">
        <v>0</v>
      </c>
      <c r="E317" s="20">
        <v>0</v>
      </c>
    </row>
    <row r="318" spans="1:5" ht="15" x14ac:dyDescent="0.25">
      <c r="A318" s="28"/>
      <c r="B318" s="35" t="s">
        <v>7</v>
      </c>
      <c r="C318" s="20">
        <v>0</v>
      </c>
      <c r="D318" s="20">
        <v>0</v>
      </c>
      <c r="E318" s="20">
        <v>0</v>
      </c>
    </row>
    <row r="319" spans="1:5" ht="25.5" x14ac:dyDescent="0.25">
      <c r="A319" s="52"/>
      <c r="B319" s="48" t="s">
        <v>249</v>
      </c>
      <c r="C319" s="49">
        <f>((((+C320+C321))))</f>
        <v>102517.39103</v>
      </c>
      <c r="D319" s="49">
        <f>((((+D320+D321))))</f>
        <v>102517.39103</v>
      </c>
      <c r="E319" s="49">
        <f>((((+E320+E321))))</f>
        <v>1628.9733799999999</v>
      </c>
    </row>
    <row r="320" spans="1:5" ht="15" x14ac:dyDescent="0.25">
      <c r="A320" s="28"/>
      <c r="B320" s="35" t="s">
        <v>6</v>
      </c>
      <c r="C320" s="20">
        <v>102517.39103</v>
      </c>
      <c r="D320" s="20">
        <v>102517.39103</v>
      </c>
      <c r="E320" s="20">
        <v>1628.9733799999999</v>
      </c>
    </row>
    <row r="321" spans="1:5" ht="15" x14ac:dyDescent="0.25">
      <c r="A321" s="28"/>
      <c r="B321" s="35" t="s">
        <v>7</v>
      </c>
      <c r="C321" s="20">
        <v>0</v>
      </c>
      <c r="D321" s="20">
        <v>0</v>
      </c>
      <c r="E321" s="20">
        <v>0</v>
      </c>
    </row>
    <row r="322" spans="1:5" ht="15" x14ac:dyDescent="0.25">
      <c r="A322" s="29"/>
      <c r="B322" s="17" t="s">
        <v>248</v>
      </c>
      <c r="C322" s="18">
        <f>((((+C323+C324))))</f>
        <v>11112.4565578286</v>
      </c>
      <c r="D322" s="18">
        <f>((((+D323+D324))))</f>
        <v>5752.9651330000006</v>
      </c>
      <c r="E322" s="18">
        <f>((((+E323+E324))))</f>
        <v>3640.4680699999999</v>
      </c>
    </row>
    <row r="323" spans="1:5" ht="15" x14ac:dyDescent="0.25">
      <c r="A323" s="28"/>
      <c r="B323" s="35" t="s">
        <v>6</v>
      </c>
      <c r="C323" s="20">
        <v>11112.4565578286</v>
      </c>
      <c r="D323" s="20">
        <v>5752.9651330000006</v>
      </c>
      <c r="E323" s="20">
        <v>3640.4680699999999</v>
      </c>
    </row>
    <row r="324" spans="1:5" ht="15" x14ac:dyDescent="0.25">
      <c r="A324" s="28"/>
      <c r="B324" s="35" t="s">
        <v>7</v>
      </c>
      <c r="C324" s="20">
        <v>0</v>
      </c>
      <c r="D324" s="20">
        <v>0</v>
      </c>
      <c r="E324" s="20">
        <v>0</v>
      </c>
    </row>
    <row r="325" spans="1:5" ht="15" x14ac:dyDescent="0.25">
      <c r="A325" s="30" t="s">
        <v>95</v>
      </c>
      <c r="B325" s="14"/>
      <c r="C325" s="15">
        <f>+C326+C329+C332+C335+C338+C341+C344+C347+C350+C353+C356+C359+C362+C365+C368+C371+C374+C377+C380+C383+C386+C389+C392+C395+C398</f>
        <v>6256179.0409799991</v>
      </c>
      <c r="D325" s="15">
        <f t="shared" ref="D325:E325" si="11">+D326+D329+D332+D335+D338+D341+D344+D347+D350+D353+D356+D359+D362+D365+D368+D371+D374+D377+D380+D383+D386+D389+D392+D395+D398</f>
        <v>2506692.5374181336</v>
      </c>
      <c r="E325" s="15">
        <f t="shared" si="11"/>
        <v>2217564.2366339997</v>
      </c>
    </row>
    <row r="326" spans="1:5" ht="15" x14ac:dyDescent="0.25">
      <c r="A326" s="29"/>
      <c r="B326" s="17" t="s">
        <v>11</v>
      </c>
      <c r="C326" s="18">
        <f>((((+C327+C328))))</f>
        <v>2230078.7000000002</v>
      </c>
      <c r="D326" s="18">
        <f>((((+D327+D328))))</f>
        <v>265517.26192000002</v>
      </c>
      <c r="E326" s="18">
        <f>((((+E327+E328))))</f>
        <v>228246.77687</v>
      </c>
    </row>
    <row r="327" spans="1:5" ht="15" x14ac:dyDescent="0.25">
      <c r="A327" s="28"/>
      <c r="B327" s="35" t="s">
        <v>6</v>
      </c>
      <c r="C327" s="20">
        <v>2158416.1</v>
      </c>
      <c r="D327" s="20">
        <v>247837.70568000001</v>
      </c>
      <c r="E327" s="20">
        <v>213196.20462999999</v>
      </c>
    </row>
    <row r="328" spans="1:5" ht="15" x14ac:dyDescent="0.25">
      <c r="A328" s="28"/>
      <c r="B328" s="35" t="s">
        <v>7</v>
      </c>
      <c r="C328" s="20">
        <v>71662.600000000006</v>
      </c>
      <c r="D328" s="20">
        <v>17679.556239999998</v>
      </c>
      <c r="E328" s="20">
        <v>15050.57224</v>
      </c>
    </row>
    <row r="329" spans="1:5" ht="15" x14ac:dyDescent="0.25">
      <c r="A329" s="29"/>
      <c r="B329" s="17" t="s">
        <v>96</v>
      </c>
      <c r="C329" s="18">
        <f>((((+C330+C331))))</f>
        <v>199830.6</v>
      </c>
      <c r="D329" s="18">
        <f>((((+D330+D331))))</f>
        <v>2371.998</v>
      </c>
      <c r="E329" s="18">
        <f>((((+E330+E331))))</f>
        <v>2347.5021299999999</v>
      </c>
    </row>
    <row r="330" spans="1:5" ht="15" x14ac:dyDescent="0.25">
      <c r="A330" s="28"/>
      <c r="B330" s="35" t="s">
        <v>6</v>
      </c>
      <c r="C330" s="20">
        <v>199830.6</v>
      </c>
      <c r="D330" s="20">
        <v>2371.998</v>
      </c>
      <c r="E330" s="20">
        <v>2347.5021299999999</v>
      </c>
    </row>
    <row r="331" spans="1:5" ht="15" x14ac:dyDescent="0.25">
      <c r="A331" s="28"/>
      <c r="B331" s="35" t="s">
        <v>7</v>
      </c>
      <c r="C331" s="20">
        <v>0</v>
      </c>
      <c r="D331" s="20">
        <v>0</v>
      </c>
      <c r="E331" s="20">
        <v>0</v>
      </c>
    </row>
    <row r="332" spans="1:5" ht="15" x14ac:dyDescent="0.25">
      <c r="A332" s="29"/>
      <c r="B332" s="17" t="s">
        <v>97</v>
      </c>
      <c r="C332" s="18">
        <f>((((+C333+C334))))</f>
        <v>31873.8</v>
      </c>
      <c r="D332" s="18">
        <f>((((+D333+D334))))</f>
        <v>18305.438999999998</v>
      </c>
      <c r="E332" s="18">
        <f>((((+E333+E334))))</f>
        <v>16795.131000000001</v>
      </c>
    </row>
    <row r="333" spans="1:5" ht="15" x14ac:dyDescent="0.25">
      <c r="A333" s="28"/>
      <c r="B333" s="35" t="s">
        <v>6</v>
      </c>
      <c r="C333" s="20">
        <v>31873.8</v>
      </c>
      <c r="D333" s="20">
        <v>18305.438999999998</v>
      </c>
      <c r="E333" s="20">
        <v>16795.131000000001</v>
      </c>
    </row>
    <row r="334" spans="1:5" ht="15" x14ac:dyDescent="0.25">
      <c r="A334" s="28"/>
      <c r="B334" s="35" t="s">
        <v>7</v>
      </c>
      <c r="C334" s="20">
        <v>0</v>
      </c>
      <c r="D334" s="20">
        <v>0</v>
      </c>
      <c r="E334" s="20">
        <v>0</v>
      </c>
    </row>
    <row r="335" spans="1:5" ht="15" x14ac:dyDescent="0.25">
      <c r="A335" s="29"/>
      <c r="B335" s="17" t="s">
        <v>98</v>
      </c>
      <c r="C335" s="18">
        <f>((((+C336+C337))))</f>
        <v>56446.3</v>
      </c>
      <c r="D335" s="18">
        <f>((((+D336+D337))))</f>
        <v>22047.148370000003</v>
      </c>
      <c r="E335" s="18">
        <f>((((+E336+E337))))</f>
        <v>21950.776544</v>
      </c>
    </row>
    <row r="336" spans="1:5" ht="15" x14ac:dyDescent="0.25">
      <c r="A336" s="28"/>
      <c r="B336" s="35" t="s">
        <v>6</v>
      </c>
      <c r="C336" s="20">
        <v>56446.3</v>
      </c>
      <c r="D336" s="25">
        <v>22047.148370000003</v>
      </c>
      <c r="E336" s="25">
        <v>21950.776544</v>
      </c>
    </row>
    <row r="337" spans="1:5" ht="15" x14ac:dyDescent="0.25">
      <c r="A337" s="28"/>
      <c r="B337" s="35" t="s">
        <v>7</v>
      </c>
      <c r="C337" s="20">
        <v>0</v>
      </c>
      <c r="D337" s="25">
        <v>0</v>
      </c>
      <c r="E337" s="25">
        <v>0</v>
      </c>
    </row>
    <row r="338" spans="1:5" ht="15" x14ac:dyDescent="0.25">
      <c r="A338" s="29"/>
      <c r="B338" s="17" t="s">
        <v>99</v>
      </c>
      <c r="C338" s="18">
        <f>((((+C339+C340))))</f>
        <v>127253.075</v>
      </c>
      <c r="D338" s="18">
        <f>((((+D339+D340))))</f>
        <v>143722.50677000001</v>
      </c>
      <c r="E338" s="18">
        <f>((((+E339+E340))))</f>
        <v>143722.50677000001</v>
      </c>
    </row>
    <row r="339" spans="1:5" ht="15" x14ac:dyDescent="0.25">
      <c r="A339" s="28"/>
      <c r="B339" s="35" t="s">
        <v>6</v>
      </c>
      <c r="C339" s="20">
        <v>127253.075</v>
      </c>
      <c r="D339" s="20">
        <v>143722.50677000001</v>
      </c>
      <c r="E339" s="20">
        <v>143722.50677000001</v>
      </c>
    </row>
    <row r="340" spans="1:5" ht="15" x14ac:dyDescent="0.25">
      <c r="A340" s="28"/>
      <c r="B340" s="35" t="s">
        <v>7</v>
      </c>
      <c r="C340" s="20">
        <v>0</v>
      </c>
      <c r="D340" s="20">
        <v>0</v>
      </c>
      <c r="E340" s="20">
        <v>0</v>
      </c>
    </row>
    <row r="341" spans="1:5" ht="15" x14ac:dyDescent="0.25">
      <c r="A341" s="29"/>
      <c r="B341" s="17" t="s">
        <v>100</v>
      </c>
      <c r="C341" s="18">
        <f>((((+C342+C343))))</f>
        <v>49097.432999999997</v>
      </c>
      <c r="D341" s="18">
        <f>((((+D342+D343))))</f>
        <v>24354.448680000001</v>
      </c>
      <c r="E341" s="18">
        <f>((((+E342+E343))))</f>
        <v>18954.23633</v>
      </c>
    </row>
    <row r="342" spans="1:5" ht="15" x14ac:dyDescent="0.25">
      <c r="A342" s="28"/>
      <c r="B342" s="35" t="s">
        <v>6</v>
      </c>
      <c r="C342" s="20">
        <v>49097.432999999997</v>
      </c>
      <c r="D342" s="20">
        <v>24354.448680000001</v>
      </c>
      <c r="E342" s="20">
        <v>18954.23633</v>
      </c>
    </row>
    <row r="343" spans="1:5" ht="15" x14ac:dyDescent="0.25">
      <c r="A343" s="28"/>
      <c r="B343" s="35" t="s">
        <v>7</v>
      </c>
      <c r="C343" s="20">
        <v>0</v>
      </c>
      <c r="D343" s="20">
        <v>0</v>
      </c>
      <c r="E343" s="20">
        <v>0</v>
      </c>
    </row>
    <row r="344" spans="1:5" ht="15" x14ac:dyDescent="0.25">
      <c r="A344" s="29"/>
      <c r="B344" s="17" t="s">
        <v>101</v>
      </c>
      <c r="C344" s="18">
        <f>((((+C345+C346))))</f>
        <v>483817.01</v>
      </c>
      <c r="D344" s="18">
        <f>((((+D345+D346))))</f>
        <v>435271.29610000004</v>
      </c>
      <c r="E344" s="18">
        <f>((((+E345+E346))))</f>
        <v>393842.10023000004</v>
      </c>
    </row>
    <row r="345" spans="1:5" ht="15" x14ac:dyDescent="0.25">
      <c r="A345" s="28"/>
      <c r="B345" s="35" t="s">
        <v>6</v>
      </c>
      <c r="C345" s="20">
        <v>483817.01</v>
      </c>
      <c r="D345" s="20">
        <v>435271.29610000004</v>
      </c>
      <c r="E345" s="20">
        <v>393842.10023000004</v>
      </c>
    </row>
    <row r="346" spans="1:5" ht="15" x14ac:dyDescent="0.25">
      <c r="A346" s="28"/>
      <c r="B346" s="35" t="s">
        <v>7</v>
      </c>
      <c r="C346" s="20">
        <v>0</v>
      </c>
      <c r="D346" s="20">
        <v>0</v>
      </c>
      <c r="E346" s="20">
        <v>0</v>
      </c>
    </row>
    <row r="347" spans="1:5" ht="15" x14ac:dyDescent="0.25">
      <c r="A347" s="29"/>
      <c r="B347" s="17" t="s">
        <v>102</v>
      </c>
      <c r="C347" s="18">
        <f>((((+C348+C349))))</f>
        <v>11884.1</v>
      </c>
      <c r="D347" s="18">
        <f>((((+D348+D349))))</f>
        <v>10400.27267</v>
      </c>
      <c r="E347" s="18">
        <f>((((+E348+E349))))</f>
        <v>9595.2766699999993</v>
      </c>
    </row>
    <row r="348" spans="1:5" ht="15" x14ac:dyDescent="0.25">
      <c r="A348" s="28"/>
      <c r="B348" s="35" t="s">
        <v>6</v>
      </c>
      <c r="C348" s="20">
        <v>11884.1</v>
      </c>
      <c r="D348" s="20">
        <v>10400.27267</v>
      </c>
      <c r="E348" s="20">
        <v>9595.2766699999993</v>
      </c>
    </row>
    <row r="349" spans="1:5" ht="15" x14ac:dyDescent="0.25">
      <c r="A349" s="28"/>
      <c r="B349" s="35" t="s">
        <v>7</v>
      </c>
      <c r="C349" s="20">
        <v>0</v>
      </c>
      <c r="D349" s="20">
        <v>0</v>
      </c>
      <c r="E349" s="20">
        <v>0</v>
      </c>
    </row>
    <row r="350" spans="1:5" ht="15" x14ac:dyDescent="0.25">
      <c r="A350" s="29"/>
      <c r="B350" s="17" t="s">
        <v>103</v>
      </c>
      <c r="C350" s="18">
        <f>((((+C351+C352))))</f>
        <v>431677.5</v>
      </c>
      <c r="D350" s="18">
        <f>((((+D351+D352))))</f>
        <v>215838.75127000001</v>
      </c>
      <c r="E350" s="18">
        <f>((((+E351+E352))))</f>
        <v>197171.17800999997</v>
      </c>
    </row>
    <row r="351" spans="1:5" ht="15" x14ac:dyDescent="0.25">
      <c r="A351" s="28"/>
      <c r="B351" s="35" t="s">
        <v>6</v>
      </c>
      <c r="C351" s="20">
        <v>160737.5</v>
      </c>
      <c r="D351" s="20">
        <v>80368.751269999993</v>
      </c>
      <c r="E351" s="20">
        <v>73737.753959999987</v>
      </c>
    </row>
    <row r="352" spans="1:5" ht="15" x14ac:dyDescent="0.25">
      <c r="A352" s="28"/>
      <c r="B352" s="35" t="s">
        <v>7</v>
      </c>
      <c r="C352" s="20">
        <v>270940</v>
      </c>
      <c r="D352" s="20">
        <v>135470</v>
      </c>
      <c r="E352" s="20">
        <v>123433.42405</v>
      </c>
    </row>
    <row r="353" spans="1:5" ht="15" x14ac:dyDescent="0.25">
      <c r="A353" s="29"/>
      <c r="B353" s="17" t="s">
        <v>104</v>
      </c>
      <c r="C353" s="18">
        <f>((((+C354+C355))))</f>
        <v>45764.800000000003</v>
      </c>
      <c r="D353" s="18">
        <f>((((+D354+D355))))</f>
        <v>21125.253000000001</v>
      </c>
      <c r="E353" s="18">
        <f>((((+E354+E355))))</f>
        <v>21125.253000000001</v>
      </c>
    </row>
    <row r="354" spans="1:5" ht="15" x14ac:dyDescent="0.25">
      <c r="A354" s="28"/>
      <c r="B354" s="35" t="s">
        <v>6</v>
      </c>
      <c r="C354" s="20">
        <v>45764.800000000003</v>
      </c>
      <c r="D354" s="20">
        <v>21125.253000000001</v>
      </c>
      <c r="E354" s="20">
        <v>21125.253000000001</v>
      </c>
    </row>
    <row r="355" spans="1:5" ht="15" x14ac:dyDescent="0.25">
      <c r="A355" s="28"/>
      <c r="B355" s="35" t="s">
        <v>7</v>
      </c>
      <c r="C355" s="20">
        <v>0</v>
      </c>
      <c r="D355" s="20">
        <v>0</v>
      </c>
      <c r="E355" s="20">
        <v>0</v>
      </c>
    </row>
    <row r="356" spans="1:5" ht="15" x14ac:dyDescent="0.25">
      <c r="A356" s="29"/>
      <c r="B356" s="17" t="s">
        <v>105</v>
      </c>
      <c r="C356" s="18">
        <f>((((+C357+C358))))</f>
        <v>2410.6</v>
      </c>
      <c r="D356" s="18">
        <f>((((+D357+D358))))</f>
        <v>2587.2418199999997</v>
      </c>
      <c r="E356" s="18">
        <f>((((+E357+E358))))</f>
        <v>2587.2418199999997</v>
      </c>
    </row>
    <row r="357" spans="1:5" ht="15" x14ac:dyDescent="0.25">
      <c r="A357" s="28"/>
      <c r="B357" s="35" t="s">
        <v>6</v>
      </c>
      <c r="C357" s="20">
        <v>2410.6</v>
      </c>
      <c r="D357" s="20">
        <v>2587.2418199999997</v>
      </c>
      <c r="E357" s="20">
        <v>2587.2418199999997</v>
      </c>
    </row>
    <row r="358" spans="1:5" ht="15" x14ac:dyDescent="0.25">
      <c r="A358" s="28"/>
      <c r="B358" s="35" t="s">
        <v>7</v>
      </c>
      <c r="C358" s="20">
        <v>0</v>
      </c>
      <c r="D358" s="20">
        <v>0</v>
      </c>
      <c r="E358" s="20">
        <v>0</v>
      </c>
    </row>
    <row r="359" spans="1:5" ht="25.5" x14ac:dyDescent="0.25">
      <c r="A359" s="29"/>
      <c r="B359" s="17" t="s">
        <v>106</v>
      </c>
      <c r="C359" s="18">
        <f>((((+C360+C361))))</f>
        <v>498439.39399999997</v>
      </c>
      <c r="D359" s="18">
        <f>((((+D360+D361))))</f>
        <v>214981.47354000001</v>
      </c>
      <c r="E359" s="18">
        <f>((((+E360+E361))))</f>
        <v>213051.14613000001</v>
      </c>
    </row>
    <row r="360" spans="1:5" ht="15" x14ac:dyDescent="0.25">
      <c r="A360" s="28"/>
      <c r="B360" s="35" t="s">
        <v>6</v>
      </c>
      <c r="C360" s="20">
        <v>91790.394</v>
      </c>
      <c r="D360" s="20">
        <v>47581.473539999999</v>
      </c>
      <c r="E360" s="20">
        <v>47039.9444</v>
      </c>
    </row>
    <row r="361" spans="1:5" ht="15" x14ac:dyDescent="0.25">
      <c r="A361" s="28"/>
      <c r="B361" s="35" t="s">
        <v>7</v>
      </c>
      <c r="C361" s="20">
        <v>406649</v>
      </c>
      <c r="D361" s="20">
        <v>167400</v>
      </c>
      <c r="E361" s="20">
        <v>166011.20173</v>
      </c>
    </row>
    <row r="362" spans="1:5" ht="15" x14ac:dyDescent="0.25">
      <c r="A362" s="29"/>
      <c r="B362" s="17" t="s">
        <v>107</v>
      </c>
      <c r="C362" s="18">
        <f>((((+C363+C364))))</f>
        <v>604215.9</v>
      </c>
      <c r="D362" s="18">
        <f>((((+D363+D364))))</f>
        <v>372672.89554</v>
      </c>
      <c r="E362" s="18">
        <f>((((+E363+E364))))</f>
        <v>353349.10124999995</v>
      </c>
    </row>
    <row r="363" spans="1:5" ht="15" x14ac:dyDescent="0.25">
      <c r="A363" s="28"/>
      <c r="B363" s="35" t="s">
        <v>6</v>
      </c>
      <c r="C363" s="20">
        <v>108505.9</v>
      </c>
      <c r="D363" s="20">
        <v>83172.895540000012</v>
      </c>
      <c r="E363" s="20">
        <v>83172.895540000012</v>
      </c>
    </row>
    <row r="364" spans="1:5" ht="15" x14ac:dyDescent="0.25">
      <c r="A364" s="28"/>
      <c r="B364" s="35" t="s">
        <v>7</v>
      </c>
      <c r="C364" s="20">
        <v>495710</v>
      </c>
      <c r="D364" s="20">
        <v>289500</v>
      </c>
      <c r="E364" s="20">
        <v>270176.20570999995</v>
      </c>
    </row>
    <row r="365" spans="1:5" ht="15" x14ac:dyDescent="0.25">
      <c r="A365" s="29"/>
      <c r="B365" s="17" t="s">
        <v>108</v>
      </c>
      <c r="C365" s="18">
        <f>((((+C366+C367))))</f>
        <v>443822.7</v>
      </c>
      <c r="D365" s="18">
        <f>((((+D366+D367))))</f>
        <v>286047.44868999999</v>
      </c>
      <c r="E365" s="18">
        <f>((((+E366+E367))))</f>
        <v>193137.6526</v>
      </c>
    </row>
    <row r="366" spans="1:5" ht="15" x14ac:dyDescent="0.25">
      <c r="A366" s="28"/>
      <c r="B366" s="35" t="s">
        <v>6</v>
      </c>
      <c r="C366" s="20">
        <v>443822.7</v>
      </c>
      <c r="D366" s="20">
        <v>286047.44868999999</v>
      </c>
      <c r="E366" s="20">
        <v>193137.6526</v>
      </c>
    </row>
    <row r="367" spans="1:5" ht="15" x14ac:dyDescent="0.25">
      <c r="A367" s="28"/>
      <c r="B367" s="35" t="s">
        <v>7</v>
      </c>
      <c r="C367" s="20">
        <v>0</v>
      </c>
      <c r="D367" s="20">
        <v>0</v>
      </c>
      <c r="E367" s="20">
        <v>0</v>
      </c>
    </row>
    <row r="368" spans="1:5" ht="15" x14ac:dyDescent="0.25">
      <c r="A368" s="29"/>
      <c r="B368" s="17" t="s">
        <v>109</v>
      </c>
      <c r="C368" s="18">
        <f>((((+C369+C370))))</f>
        <v>54712.9</v>
      </c>
      <c r="D368" s="18">
        <f>((((+D369+D370))))</f>
        <v>33031.670429999998</v>
      </c>
      <c r="E368" s="18">
        <f>((((+E369+E370))))</f>
        <v>33031.670429999998</v>
      </c>
    </row>
    <row r="369" spans="1:5" ht="15" x14ac:dyDescent="0.25">
      <c r="A369" s="28"/>
      <c r="B369" s="35" t="s">
        <v>6</v>
      </c>
      <c r="C369" s="20">
        <v>54712.9</v>
      </c>
      <c r="D369" s="20">
        <v>33031.670429999998</v>
      </c>
      <c r="E369" s="20">
        <v>33031.670429999998</v>
      </c>
    </row>
    <row r="370" spans="1:5" ht="15" x14ac:dyDescent="0.25">
      <c r="A370" s="27"/>
      <c r="B370" s="36" t="s">
        <v>7</v>
      </c>
      <c r="C370" s="22">
        <v>0</v>
      </c>
      <c r="D370" s="22">
        <v>0</v>
      </c>
      <c r="E370" s="22">
        <v>0</v>
      </c>
    </row>
    <row r="371" spans="1:5" ht="25.5" x14ac:dyDescent="0.25">
      <c r="A371" s="29"/>
      <c r="B371" s="17" t="s">
        <v>110</v>
      </c>
      <c r="C371" s="18">
        <f>((((+C372+C373))))</f>
        <v>32527.1</v>
      </c>
      <c r="D371" s="18">
        <f>((((+D372+D373))))</f>
        <v>22012.717219999999</v>
      </c>
      <c r="E371" s="18">
        <f>((((+E372+E373))))</f>
        <v>22012.717219999999</v>
      </c>
    </row>
    <row r="372" spans="1:5" ht="15" x14ac:dyDescent="0.25">
      <c r="A372" s="28"/>
      <c r="B372" s="35" t="s">
        <v>6</v>
      </c>
      <c r="C372" s="20">
        <v>32527.1</v>
      </c>
      <c r="D372" s="38">
        <v>22012.717219999999</v>
      </c>
      <c r="E372" s="38">
        <v>22012.717219999999</v>
      </c>
    </row>
    <row r="373" spans="1:5" ht="15" x14ac:dyDescent="0.25">
      <c r="A373" s="28"/>
      <c r="B373" s="35" t="s">
        <v>7</v>
      </c>
      <c r="C373" s="20">
        <v>0</v>
      </c>
      <c r="D373" s="25">
        <v>0</v>
      </c>
      <c r="E373" s="25">
        <v>0</v>
      </c>
    </row>
    <row r="374" spans="1:5" ht="15" x14ac:dyDescent="0.25">
      <c r="A374" s="29"/>
      <c r="B374" s="17" t="s">
        <v>111</v>
      </c>
      <c r="C374" s="18">
        <f>((((+C375+C376))))</f>
        <v>9415.7999999999993</v>
      </c>
      <c r="D374" s="18">
        <f>((((+D375+D376))))</f>
        <v>2175.9450000000002</v>
      </c>
      <c r="E374" s="18">
        <f>((((+E375+E376))))</f>
        <v>2144.7150000000001</v>
      </c>
    </row>
    <row r="375" spans="1:5" ht="15" x14ac:dyDescent="0.25">
      <c r="A375" s="28"/>
      <c r="B375" s="35" t="s">
        <v>6</v>
      </c>
      <c r="C375" s="20">
        <v>9415.7999999999993</v>
      </c>
      <c r="D375" s="20">
        <v>2175.9450000000002</v>
      </c>
      <c r="E375" s="20">
        <v>2144.7150000000001</v>
      </c>
    </row>
    <row r="376" spans="1:5" ht="15" x14ac:dyDescent="0.25">
      <c r="A376" s="28"/>
      <c r="B376" s="35" t="s">
        <v>7</v>
      </c>
      <c r="C376" s="20">
        <v>0</v>
      </c>
      <c r="D376" s="20">
        <v>0</v>
      </c>
      <c r="E376" s="20">
        <v>0</v>
      </c>
    </row>
    <row r="377" spans="1:5" ht="15" x14ac:dyDescent="0.25">
      <c r="A377" s="29"/>
      <c r="B377" s="17" t="s">
        <v>112</v>
      </c>
      <c r="C377" s="18">
        <f>((((+C378+C379))))</f>
        <v>385151.9</v>
      </c>
      <c r="D377" s="18">
        <f>((((+D378+D379))))</f>
        <v>179253.10535000003</v>
      </c>
      <c r="E377" s="18">
        <f>((((+E378+E379))))</f>
        <v>127948.7816</v>
      </c>
    </row>
    <row r="378" spans="1:5" ht="15" x14ac:dyDescent="0.25">
      <c r="A378" s="28"/>
      <c r="B378" s="35" t="s">
        <v>6</v>
      </c>
      <c r="C378" s="31">
        <v>65151.9</v>
      </c>
      <c r="D378" s="31">
        <v>31163.337950000001</v>
      </c>
      <c r="E378" s="31">
        <v>18466.134959999999</v>
      </c>
    </row>
    <row r="379" spans="1:5" ht="15" x14ac:dyDescent="0.25">
      <c r="A379" s="28"/>
      <c r="B379" s="35" t="s">
        <v>7</v>
      </c>
      <c r="C379" s="39">
        <v>320000</v>
      </c>
      <c r="D379" s="39">
        <v>148089.76740000001</v>
      </c>
      <c r="E379" s="39">
        <v>109482.64664000001</v>
      </c>
    </row>
    <row r="380" spans="1:5" ht="15" x14ac:dyDescent="0.25">
      <c r="A380" s="29"/>
      <c r="B380" s="17" t="s">
        <v>113</v>
      </c>
      <c r="C380" s="18">
        <f>((((+C381+C382))))</f>
        <v>3922.8921500000001</v>
      </c>
      <c r="D380" s="18">
        <f>((((+D381+D382))))</f>
        <v>1703.3684099999998</v>
      </c>
      <c r="E380" s="18">
        <f>((((+E381+E382))))</f>
        <v>1237.6313300000002</v>
      </c>
    </row>
    <row r="381" spans="1:5" ht="15" x14ac:dyDescent="0.25">
      <c r="A381" s="28"/>
      <c r="B381" s="35" t="s">
        <v>6</v>
      </c>
      <c r="C381" s="20">
        <v>3922.8921500000001</v>
      </c>
      <c r="D381" s="20">
        <v>1703.3684099999998</v>
      </c>
      <c r="E381" s="20">
        <v>1237.6313300000002</v>
      </c>
    </row>
    <row r="382" spans="1:5" ht="15" x14ac:dyDescent="0.25">
      <c r="A382" s="28"/>
      <c r="B382" s="35" t="s">
        <v>7</v>
      </c>
      <c r="C382" s="20">
        <v>0</v>
      </c>
      <c r="D382" s="20">
        <v>0</v>
      </c>
      <c r="E382" s="20">
        <v>0</v>
      </c>
    </row>
    <row r="383" spans="1:5" ht="25.5" x14ac:dyDescent="0.25">
      <c r="A383" s="29"/>
      <c r="B383" s="17" t="s">
        <v>114</v>
      </c>
      <c r="C383" s="18">
        <f>((((+C384+C385))))</f>
        <v>2135.6</v>
      </c>
      <c r="D383" s="18">
        <f>((((+D384+D385))))</f>
        <v>1409.9739999999999</v>
      </c>
      <c r="E383" s="18">
        <f>((((+E384+E385))))</f>
        <v>791.72299999999996</v>
      </c>
    </row>
    <row r="384" spans="1:5" ht="15" x14ac:dyDescent="0.25">
      <c r="A384" s="28"/>
      <c r="B384" s="35" t="s">
        <v>6</v>
      </c>
      <c r="C384" s="20">
        <v>2135.6</v>
      </c>
      <c r="D384" s="20">
        <v>1409.9739999999999</v>
      </c>
      <c r="E384" s="20">
        <v>791.72299999999996</v>
      </c>
    </row>
    <row r="385" spans="1:5" ht="15" x14ac:dyDescent="0.25">
      <c r="A385" s="28"/>
      <c r="B385" s="35" t="s">
        <v>7</v>
      </c>
      <c r="C385" s="20">
        <v>0</v>
      </c>
      <c r="D385" s="20">
        <v>0</v>
      </c>
      <c r="E385" s="20">
        <v>0</v>
      </c>
    </row>
    <row r="386" spans="1:5" ht="15" x14ac:dyDescent="0.25">
      <c r="A386" s="29"/>
      <c r="B386" s="17" t="s">
        <v>115</v>
      </c>
      <c r="C386" s="18">
        <f>((((+C387+C388))))</f>
        <v>320355.53683</v>
      </c>
      <c r="D386" s="18">
        <f>((((+D387+D388))))</f>
        <v>116680.52695813299</v>
      </c>
      <c r="E386" s="18">
        <f>((((+E387+E388))))</f>
        <v>99382.114610000004</v>
      </c>
    </row>
    <row r="387" spans="1:5" ht="15" x14ac:dyDescent="0.25">
      <c r="A387" s="28"/>
      <c r="B387" s="35" t="s">
        <v>6</v>
      </c>
      <c r="C387" s="20">
        <v>320355.53683</v>
      </c>
      <c r="D387" s="20">
        <v>116680.52695813299</v>
      </c>
      <c r="E387" s="20">
        <v>99382.114610000004</v>
      </c>
    </row>
    <row r="388" spans="1:5" ht="15" x14ac:dyDescent="0.25">
      <c r="A388" s="28"/>
      <c r="B388" s="35" t="s">
        <v>7</v>
      </c>
      <c r="C388" s="20">
        <v>0</v>
      </c>
      <c r="D388" s="20">
        <v>0</v>
      </c>
      <c r="E388" s="20">
        <v>0</v>
      </c>
    </row>
    <row r="389" spans="1:5" ht="15" x14ac:dyDescent="0.25">
      <c r="A389" s="29"/>
      <c r="B389" s="17" t="s">
        <v>116</v>
      </c>
      <c r="C389" s="18">
        <f>((((+C390+C391))))</f>
        <v>83936.5</v>
      </c>
      <c r="D389" s="18">
        <f>((((+D390+D391))))</f>
        <v>50517.117640000004</v>
      </c>
      <c r="E389" s="18">
        <f>((((+E390+E391))))</f>
        <v>50507.789049999999</v>
      </c>
    </row>
    <row r="390" spans="1:5" ht="15" x14ac:dyDescent="0.25">
      <c r="A390" s="28"/>
      <c r="B390" s="35" t="s">
        <v>6</v>
      </c>
      <c r="C390" s="20">
        <v>83936.5</v>
      </c>
      <c r="D390" s="20">
        <v>50517.117640000004</v>
      </c>
      <c r="E390" s="20">
        <v>50507.789049999999</v>
      </c>
    </row>
    <row r="391" spans="1:5" ht="15" x14ac:dyDescent="0.25">
      <c r="A391" s="28"/>
      <c r="B391" s="35" t="s">
        <v>7</v>
      </c>
      <c r="C391" s="20">
        <v>0</v>
      </c>
      <c r="D391" s="20">
        <v>0</v>
      </c>
      <c r="E391" s="20">
        <v>0</v>
      </c>
    </row>
    <row r="392" spans="1:5" ht="15" x14ac:dyDescent="0.25">
      <c r="A392" s="29"/>
      <c r="B392" s="17" t="s">
        <v>117</v>
      </c>
      <c r="C392" s="18">
        <f>((((+C393+C394))))</f>
        <v>89671</v>
      </c>
      <c r="D392" s="18">
        <f>((((+D393+D394))))</f>
        <v>28090.301029999999</v>
      </c>
      <c r="E392" s="18">
        <f>((((+E393+E394))))</f>
        <v>28090.301029999999</v>
      </c>
    </row>
    <row r="393" spans="1:5" ht="15" x14ac:dyDescent="0.25">
      <c r="A393" s="28"/>
      <c r="B393" s="35" t="s">
        <v>6</v>
      </c>
      <c r="C393" s="20">
        <v>66236.600000000006</v>
      </c>
      <c r="D393" s="20">
        <v>20976.000749999999</v>
      </c>
      <c r="E393" s="20">
        <v>20976.000749999999</v>
      </c>
    </row>
    <row r="394" spans="1:5" ht="15" x14ac:dyDescent="0.25">
      <c r="A394" s="28"/>
      <c r="B394" s="35" t="s">
        <v>7</v>
      </c>
      <c r="C394" s="20">
        <v>23434.400000000001</v>
      </c>
      <c r="D394" s="20">
        <v>7114.3002800000004</v>
      </c>
      <c r="E394" s="20">
        <v>7114.3002800000004</v>
      </c>
    </row>
    <row r="395" spans="1:5" ht="15" x14ac:dyDescent="0.25">
      <c r="A395" s="29"/>
      <c r="B395" s="17" t="s">
        <v>118</v>
      </c>
      <c r="C395" s="18">
        <f>((((+C396+C397))))</f>
        <v>38545.800000000003</v>
      </c>
      <c r="D395" s="18">
        <f>((((+D396+D397))))</f>
        <v>24592.683000000001</v>
      </c>
      <c r="E395" s="18">
        <f>((((+E396+E397))))</f>
        <v>24559.221000000001</v>
      </c>
    </row>
    <row r="396" spans="1:5" ht="15" x14ac:dyDescent="0.25">
      <c r="A396" s="28"/>
      <c r="B396" s="35" t="s">
        <v>6</v>
      </c>
      <c r="C396" s="20">
        <v>38545.800000000003</v>
      </c>
      <c r="D396" s="20">
        <v>24592.683000000001</v>
      </c>
      <c r="E396" s="20">
        <v>24559.221000000001</v>
      </c>
    </row>
    <row r="397" spans="1:5" ht="15" x14ac:dyDescent="0.25">
      <c r="A397" s="28"/>
      <c r="B397" s="35" t="s">
        <v>7</v>
      </c>
      <c r="C397" s="20">
        <v>0</v>
      </c>
      <c r="D397" s="20">
        <v>0</v>
      </c>
      <c r="E397" s="20">
        <v>0</v>
      </c>
    </row>
    <row r="398" spans="1:5" ht="15" x14ac:dyDescent="0.25">
      <c r="A398" s="29"/>
      <c r="B398" s="17" t="s">
        <v>119</v>
      </c>
      <c r="C398" s="18">
        <f>((((+C399+C400))))</f>
        <v>19192.099999999999</v>
      </c>
      <c r="D398" s="18">
        <f>((((+D399+D400))))</f>
        <v>11981.693009999999</v>
      </c>
      <c r="E398" s="18">
        <f>((((+E399+E400))))</f>
        <v>11981.693009999999</v>
      </c>
    </row>
    <row r="399" spans="1:5" ht="15" x14ac:dyDescent="0.25">
      <c r="A399" s="28"/>
      <c r="B399" s="35" t="s">
        <v>6</v>
      </c>
      <c r="C399" s="20">
        <v>19192.099999999999</v>
      </c>
      <c r="D399" s="20">
        <v>11981.693009999999</v>
      </c>
      <c r="E399" s="20">
        <v>11981.693009999999</v>
      </c>
    </row>
    <row r="400" spans="1:5" ht="15" x14ac:dyDescent="0.25">
      <c r="A400" s="28"/>
      <c r="B400" s="35" t="s">
        <v>7</v>
      </c>
      <c r="C400" s="20">
        <v>0</v>
      </c>
      <c r="D400" s="20">
        <v>0</v>
      </c>
      <c r="E400" s="20">
        <v>0</v>
      </c>
    </row>
    <row r="401" spans="1:5" ht="15" x14ac:dyDescent="0.25">
      <c r="A401" s="30" t="s">
        <v>120</v>
      </c>
      <c r="B401" s="14"/>
      <c r="C401" s="15">
        <f>+C402</f>
        <v>2221678.8079999997</v>
      </c>
      <c r="D401" s="15">
        <f t="shared" ref="D401:E401" si="12">+D402</f>
        <v>1002775.87778</v>
      </c>
      <c r="E401" s="15">
        <f t="shared" si="12"/>
        <v>1002775.87778</v>
      </c>
    </row>
    <row r="402" spans="1:5" ht="15" x14ac:dyDescent="0.25">
      <c r="A402" s="16"/>
      <c r="B402" s="17" t="s">
        <v>11</v>
      </c>
      <c r="C402" s="18">
        <f>((((+C403+C404))))</f>
        <v>2221678.8079999997</v>
      </c>
      <c r="D402" s="18">
        <f>((((+D403+D404))))</f>
        <v>1002775.87778</v>
      </c>
      <c r="E402" s="18">
        <f>((((+E403+E404))))</f>
        <v>1002775.87778</v>
      </c>
    </row>
    <row r="403" spans="1:5" ht="15" x14ac:dyDescent="0.25">
      <c r="A403" s="28"/>
      <c r="B403" s="35" t="s">
        <v>6</v>
      </c>
      <c r="C403" s="20">
        <v>4739.0050000000001</v>
      </c>
      <c r="D403" s="20">
        <v>2388.3738199999998</v>
      </c>
      <c r="E403" s="20">
        <v>2388.3738199999998</v>
      </c>
    </row>
    <row r="404" spans="1:5" ht="15" x14ac:dyDescent="0.25">
      <c r="A404" s="28"/>
      <c r="B404" s="35" t="s">
        <v>7</v>
      </c>
      <c r="C404" s="20">
        <v>2216939.8029999998</v>
      </c>
      <c r="D404" s="20">
        <v>1000387.50396</v>
      </c>
      <c r="E404" s="20">
        <v>1000387.50396</v>
      </c>
    </row>
    <row r="405" spans="1:5" ht="15" x14ac:dyDescent="0.25">
      <c r="A405" s="30" t="s">
        <v>121</v>
      </c>
      <c r="B405" s="14"/>
      <c r="C405" s="15">
        <f>+C406+C409+C412</f>
        <v>1546929.4893999998</v>
      </c>
      <c r="D405" s="15">
        <f t="shared" ref="D405:E405" si="13">+D406+D409+D412</f>
        <v>651586.72727000003</v>
      </c>
      <c r="E405" s="15">
        <f t="shared" si="13"/>
        <v>662457.25445000001</v>
      </c>
    </row>
    <row r="406" spans="1:5" ht="15" x14ac:dyDescent="0.25">
      <c r="A406" s="29"/>
      <c r="B406" s="17" t="s">
        <v>11</v>
      </c>
      <c r="C406" s="18">
        <f>((((+C407+C408))))</f>
        <v>170595.47339</v>
      </c>
      <c r="D406" s="18">
        <f>((((+D407+D408))))</f>
        <v>48350.892999999996</v>
      </c>
      <c r="E406" s="18">
        <f>((((+E407+E408))))</f>
        <v>59165.704969999999</v>
      </c>
    </row>
    <row r="407" spans="1:5" ht="15" x14ac:dyDescent="0.25">
      <c r="A407" s="28"/>
      <c r="B407" s="35" t="s">
        <v>6</v>
      </c>
      <c r="C407" s="20">
        <v>170595.47339</v>
      </c>
      <c r="D407" s="20">
        <v>48350.892999999996</v>
      </c>
      <c r="E407" s="20">
        <v>59165.704969999999</v>
      </c>
    </row>
    <row r="408" spans="1:5" ht="15" x14ac:dyDescent="0.25">
      <c r="A408" s="28"/>
      <c r="B408" s="35" t="s">
        <v>7</v>
      </c>
      <c r="C408" s="20">
        <v>0</v>
      </c>
      <c r="D408" s="20">
        <v>0</v>
      </c>
      <c r="E408" s="20">
        <v>0</v>
      </c>
    </row>
    <row r="409" spans="1:5" ht="15" x14ac:dyDescent="0.25">
      <c r="A409" s="29"/>
      <c r="B409" s="17" t="s">
        <v>122</v>
      </c>
      <c r="C409" s="18">
        <f>((((+C410+C411))))</f>
        <v>107.578</v>
      </c>
      <c r="D409" s="18">
        <f>((((+D410+D411))))</f>
        <v>17.706</v>
      </c>
      <c r="E409" s="18">
        <f>((((+E410+E411))))</f>
        <v>73.421210000000002</v>
      </c>
    </row>
    <row r="410" spans="1:5" ht="15" x14ac:dyDescent="0.25">
      <c r="A410" s="28"/>
      <c r="B410" s="35" t="s">
        <v>6</v>
      </c>
      <c r="C410" s="20">
        <v>107.578</v>
      </c>
      <c r="D410" s="20">
        <v>17.706</v>
      </c>
      <c r="E410" s="20">
        <v>73.421210000000002</v>
      </c>
    </row>
    <row r="411" spans="1:5" ht="15" x14ac:dyDescent="0.25">
      <c r="A411" s="28"/>
      <c r="B411" s="35" t="s">
        <v>7</v>
      </c>
      <c r="C411" s="20">
        <v>0</v>
      </c>
      <c r="D411" s="20">
        <v>0</v>
      </c>
      <c r="E411" s="20">
        <v>0</v>
      </c>
    </row>
    <row r="412" spans="1:5" ht="15" x14ac:dyDescent="0.25">
      <c r="A412" s="29"/>
      <c r="B412" s="17" t="s">
        <v>123</v>
      </c>
      <c r="C412" s="18">
        <f>((((+C413+C414))))</f>
        <v>1376226.4380099999</v>
      </c>
      <c r="D412" s="18">
        <f>((((+D413+D414))))</f>
        <v>603218.12826999999</v>
      </c>
      <c r="E412" s="18">
        <f>((((+E413+E414))))</f>
        <v>603218.12826999999</v>
      </c>
    </row>
    <row r="413" spans="1:5" ht="15" x14ac:dyDescent="0.25">
      <c r="A413" s="28"/>
      <c r="B413" s="35" t="s">
        <v>6</v>
      </c>
      <c r="C413" s="20">
        <v>1376226.4380099999</v>
      </c>
      <c r="D413" s="20">
        <v>603218.12826999999</v>
      </c>
      <c r="E413" s="20">
        <v>603218.12826999999</v>
      </c>
    </row>
    <row r="414" spans="1:5" ht="15" x14ac:dyDescent="0.25">
      <c r="A414" s="28"/>
      <c r="B414" s="35" t="s">
        <v>7</v>
      </c>
      <c r="C414" s="20">
        <v>0</v>
      </c>
      <c r="D414" s="20">
        <v>0</v>
      </c>
      <c r="E414" s="20">
        <v>0</v>
      </c>
    </row>
    <row r="415" spans="1:5" ht="15" x14ac:dyDescent="0.25">
      <c r="A415" s="30" t="s">
        <v>124</v>
      </c>
      <c r="B415" s="14"/>
      <c r="C415" s="15">
        <f>+C416+C419+C422+C425</f>
        <v>125993.8324</v>
      </c>
      <c r="D415" s="15">
        <f t="shared" ref="D415:E415" si="14">+D416+D419+D422+D425</f>
        <v>58507.016660000001</v>
      </c>
      <c r="E415" s="15">
        <f t="shared" si="14"/>
        <v>42034.505130000005</v>
      </c>
    </row>
    <row r="416" spans="1:5" ht="15" x14ac:dyDescent="0.25">
      <c r="A416" s="29"/>
      <c r="B416" s="17" t="s">
        <v>11</v>
      </c>
      <c r="C416" s="18">
        <f>((((+C417+C418))))</f>
        <v>15482.2</v>
      </c>
      <c r="D416" s="18">
        <f>((((+D417+D418))))</f>
        <v>4071.30906</v>
      </c>
      <c r="E416" s="18">
        <f>((((+E417+E418))))</f>
        <v>3953.5658800000001</v>
      </c>
    </row>
    <row r="417" spans="1:5" ht="15" x14ac:dyDescent="0.25">
      <c r="A417" s="28"/>
      <c r="B417" s="35" t="s">
        <v>6</v>
      </c>
      <c r="C417" s="25">
        <v>15482.2</v>
      </c>
      <c r="D417" s="25">
        <v>4071.30906</v>
      </c>
      <c r="E417" s="25">
        <v>3953.5658800000001</v>
      </c>
    </row>
    <row r="418" spans="1:5" ht="15" x14ac:dyDescent="0.25">
      <c r="A418" s="28"/>
      <c r="B418" s="35" t="s">
        <v>7</v>
      </c>
      <c r="C418" s="20">
        <v>0</v>
      </c>
      <c r="D418" s="20">
        <v>0</v>
      </c>
      <c r="E418" s="20">
        <v>0</v>
      </c>
    </row>
    <row r="419" spans="1:5" ht="15" x14ac:dyDescent="0.25">
      <c r="A419" s="29"/>
      <c r="B419" s="17" t="s">
        <v>125</v>
      </c>
      <c r="C419" s="18">
        <f>((((+C420+C421))))</f>
        <v>3921.165</v>
      </c>
      <c r="D419" s="18">
        <f>((((+D420+D421))))</f>
        <v>1960.5825</v>
      </c>
      <c r="E419" s="18">
        <f>((((+E420+E421))))</f>
        <v>1633.8187499999999</v>
      </c>
    </row>
    <row r="420" spans="1:5" ht="15" x14ac:dyDescent="0.25">
      <c r="A420" s="28"/>
      <c r="B420" s="35" t="s">
        <v>6</v>
      </c>
      <c r="C420" s="25">
        <v>3921.165</v>
      </c>
      <c r="D420" s="25">
        <v>1960.5825</v>
      </c>
      <c r="E420" s="25">
        <v>1633.8187499999999</v>
      </c>
    </row>
    <row r="421" spans="1:5" ht="15" x14ac:dyDescent="0.25">
      <c r="A421" s="27"/>
      <c r="B421" s="36" t="s">
        <v>7</v>
      </c>
      <c r="C421" s="22">
        <v>0</v>
      </c>
      <c r="D421" s="22">
        <v>0</v>
      </c>
      <c r="E421" s="22">
        <v>0</v>
      </c>
    </row>
    <row r="422" spans="1:5" ht="15" x14ac:dyDescent="0.25">
      <c r="A422" s="29"/>
      <c r="B422" s="17" t="s">
        <v>126</v>
      </c>
      <c r="C422" s="18">
        <f>((((+C423+C424))))</f>
        <v>79090.899999999994</v>
      </c>
      <c r="D422" s="18">
        <f>((((+D423+D424))))</f>
        <v>40350.923000000003</v>
      </c>
      <c r="E422" s="18">
        <f>((((+E423+E424))))</f>
        <v>27129.668000000001</v>
      </c>
    </row>
    <row r="423" spans="1:5" ht="15" x14ac:dyDescent="0.25">
      <c r="A423" s="28"/>
      <c r="B423" s="35" t="s">
        <v>6</v>
      </c>
      <c r="C423" s="25">
        <v>79090.899999999994</v>
      </c>
      <c r="D423" s="25">
        <v>40350.923000000003</v>
      </c>
      <c r="E423" s="25">
        <v>27129.668000000001</v>
      </c>
    </row>
    <row r="424" spans="1:5" ht="15" x14ac:dyDescent="0.25">
      <c r="A424" s="28"/>
      <c r="B424" s="35" t="s">
        <v>7</v>
      </c>
      <c r="C424" s="20">
        <v>0</v>
      </c>
      <c r="D424" s="20">
        <v>0</v>
      </c>
      <c r="E424" s="20">
        <v>0</v>
      </c>
    </row>
    <row r="425" spans="1:5" ht="15" x14ac:dyDescent="0.25">
      <c r="A425" s="29"/>
      <c r="B425" s="17" t="s">
        <v>127</v>
      </c>
      <c r="C425" s="18">
        <f>((((+C426+C427))))</f>
        <v>27499.5674</v>
      </c>
      <c r="D425" s="18">
        <f>((((+D426+D427))))</f>
        <v>12124.2021</v>
      </c>
      <c r="E425" s="18">
        <f>((((+E426+E427))))</f>
        <v>9317.4524999999994</v>
      </c>
    </row>
    <row r="426" spans="1:5" ht="15" x14ac:dyDescent="0.25">
      <c r="A426" s="28"/>
      <c r="B426" s="35" t="s">
        <v>6</v>
      </c>
      <c r="C426" s="25">
        <v>27499.5674</v>
      </c>
      <c r="D426" s="25">
        <v>12124.2021</v>
      </c>
      <c r="E426" s="25">
        <v>9317.4524999999994</v>
      </c>
    </row>
    <row r="427" spans="1:5" ht="15" x14ac:dyDescent="0.25">
      <c r="A427" s="28"/>
      <c r="B427" s="35" t="s">
        <v>7</v>
      </c>
      <c r="C427" s="20">
        <v>0</v>
      </c>
      <c r="D427" s="20">
        <v>0</v>
      </c>
      <c r="E427" s="20">
        <v>0</v>
      </c>
    </row>
    <row r="428" spans="1:5" ht="15" x14ac:dyDescent="0.25">
      <c r="A428" s="30" t="s">
        <v>128</v>
      </c>
      <c r="B428" s="14"/>
      <c r="C428" s="15">
        <f>+C429+C432+C435+C438+C441+C444+C447+C450</f>
        <v>5860308.7526199995</v>
      </c>
      <c r="D428" s="15">
        <f t="shared" ref="D428:E428" si="15">+D429+D432+D435+D438+D441+D444+D447+D450</f>
        <v>3374618.8961299998</v>
      </c>
      <c r="E428" s="15">
        <f t="shared" si="15"/>
        <v>3054118.8064099997</v>
      </c>
    </row>
    <row r="429" spans="1:5" ht="15" x14ac:dyDescent="0.25">
      <c r="A429" s="29"/>
      <c r="B429" s="17" t="s">
        <v>11</v>
      </c>
      <c r="C429" s="18">
        <f>((((+C430+C431))))</f>
        <v>163009.43299999999</v>
      </c>
      <c r="D429" s="18">
        <f>((((+D430+D431))))</f>
        <v>124275.43509000001</v>
      </c>
      <c r="E429" s="18">
        <f>((((+E430+E431))))</f>
        <v>123275.51292000001</v>
      </c>
    </row>
    <row r="430" spans="1:5" ht="15" x14ac:dyDescent="0.25">
      <c r="A430" s="28"/>
      <c r="B430" s="35" t="s">
        <v>6</v>
      </c>
      <c r="C430" s="25">
        <v>11009.433000000001</v>
      </c>
      <c r="D430" s="25">
        <v>7563.8459999999995</v>
      </c>
      <c r="E430" s="25">
        <v>6563.9238299999997</v>
      </c>
    </row>
    <row r="431" spans="1:5" ht="15" x14ac:dyDescent="0.25">
      <c r="A431" s="28"/>
      <c r="B431" s="35" t="s">
        <v>7</v>
      </c>
      <c r="C431" s="20">
        <v>152000</v>
      </c>
      <c r="D431" s="20">
        <v>116711.58909000001</v>
      </c>
      <c r="E431" s="20">
        <v>116711.58909000001</v>
      </c>
    </row>
    <row r="432" spans="1:5" ht="15" x14ac:dyDescent="0.25">
      <c r="A432" s="29"/>
      <c r="B432" s="17" t="s">
        <v>129</v>
      </c>
      <c r="C432" s="18">
        <f>((((+C433+C434))))</f>
        <v>5532389.0429999996</v>
      </c>
      <c r="D432" s="18">
        <f>((((+D433+D434))))</f>
        <v>3182434.5410000002</v>
      </c>
      <c r="E432" s="18">
        <f>((((+E433+E434))))</f>
        <v>2870289.588</v>
      </c>
    </row>
    <row r="433" spans="1:5" ht="15" x14ac:dyDescent="0.25">
      <c r="A433" s="28"/>
      <c r="B433" s="35" t="s">
        <v>6</v>
      </c>
      <c r="C433" s="21">
        <v>2512833.1370000001</v>
      </c>
      <c r="D433" s="21">
        <v>1181825.3740000001</v>
      </c>
      <c r="E433" s="21">
        <v>1027384.4889999999</v>
      </c>
    </row>
    <row r="434" spans="1:5" ht="15" x14ac:dyDescent="0.25">
      <c r="A434" s="28"/>
      <c r="B434" s="35" t="s">
        <v>7</v>
      </c>
      <c r="C434" s="21">
        <v>3019555.906</v>
      </c>
      <c r="D434" s="21">
        <v>2000609.1669999999</v>
      </c>
      <c r="E434" s="21">
        <v>1842905.0989999999</v>
      </c>
    </row>
    <row r="435" spans="1:5" ht="15" x14ac:dyDescent="0.25">
      <c r="A435" s="29"/>
      <c r="B435" s="17" t="s">
        <v>130</v>
      </c>
      <c r="C435" s="18">
        <f>((((+C436+C437))))</f>
        <v>5627.902</v>
      </c>
      <c r="D435" s="18">
        <f>((((+D436+D437))))</f>
        <v>3247.85</v>
      </c>
      <c r="E435" s="18">
        <f>((((+E436+E437))))</f>
        <v>2352.1679900000004</v>
      </c>
    </row>
    <row r="436" spans="1:5" ht="15" x14ac:dyDescent="0.25">
      <c r="A436" s="28"/>
      <c r="B436" s="35" t="s">
        <v>6</v>
      </c>
      <c r="C436" s="21">
        <v>5627.902</v>
      </c>
      <c r="D436" s="21">
        <v>3247.85</v>
      </c>
      <c r="E436" s="21">
        <v>2352.1679900000004</v>
      </c>
    </row>
    <row r="437" spans="1:5" ht="15" x14ac:dyDescent="0.25">
      <c r="A437" s="28"/>
      <c r="B437" s="35" t="s">
        <v>7</v>
      </c>
      <c r="C437" s="21">
        <v>0</v>
      </c>
      <c r="D437" s="21">
        <v>0</v>
      </c>
      <c r="E437" s="21">
        <v>0</v>
      </c>
    </row>
    <row r="438" spans="1:5" ht="15" x14ac:dyDescent="0.25">
      <c r="A438" s="29"/>
      <c r="B438" s="17" t="s">
        <v>131</v>
      </c>
      <c r="C438" s="18">
        <f>((((+C439+C440))))</f>
        <v>5346.6220000000003</v>
      </c>
      <c r="D438" s="18">
        <f>((((+D439+D440))))</f>
        <v>4935.6792000000005</v>
      </c>
      <c r="E438" s="18">
        <f>((((+E439+E440))))</f>
        <v>4006.9027700000001</v>
      </c>
    </row>
    <row r="439" spans="1:5" ht="15" x14ac:dyDescent="0.25">
      <c r="A439" s="28"/>
      <c r="B439" s="35" t="s">
        <v>6</v>
      </c>
      <c r="C439" s="21">
        <v>5346.6220000000003</v>
      </c>
      <c r="D439" s="21">
        <v>4935.6792000000005</v>
      </c>
      <c r="E439" s="21">
        <v>4006.9027700000001</v>
      </c>
    </row>
    <row r="440" spans="1:5" ht="15" x14ac:dyDescent="0.25">
      <c r="A440" s="28"/>
      <c r="B440" s="35" t="s">
        <v>7</v>
      </c>
      <c r="C440" s="21">
        <v>0</v>
      </c>
      <c r="D440" s="21">
        <v>0</v>
      </c>
      <c r="E440" s="21">
        <v>0</v>
      </c>
    </row>
    <row r="441" spans="1:5" ht="15" x14ac:dyDescent="0.25">
      <c r="A441" s="29"/>
      <c r="B441" s="17" t="s">
        <v>132</v>
      </c>
      <c r="C441" s="18">
        <f>((((+C442+C443))))</f>
        <v>4409.8556200000003</v>
      </c>
      <c r="D441" s="18">
        <f>((((+D442+D443))))</f>
        <v>2618.4965699999998</v>
      </c>
      <c r="E441" s="18">
        <f>((((+E442+E443))))</f>
        <v>2351.1789899999999</v>
      </c>
    </row>
    <row r="442" spans="1:5" ht="15" x14ac:dyDescent="0.25">
      <c r="A442" s="28"/>
      <c r="B442" s="35" t="s">
        <v>6</v>
      </c>
      <c r="C442" s="21">
        <v>4409.8556200000003</v>
      </c>
      <c r="D442" s="21">
        <v>2618.4965699999998</v>
      </c>
      <c r="E442" s="21">
        <v>2351.1789899999999</v>
      </c>
    </row>
    <row r="443" spans="1:5" ht="15" x14ac:dyDescent="0.25">
      <c r="A443" s="28"/>
      <c r="B443" s="35" t="s">
        <v>7</v>
      </c>
      <c r="C443" s="21">
        <v>0</v>
      </c>
      <c r="D443" s="21">
        <v>0</v>
      </c>
      <c r="E443" s="21">
        <v>0</v>
      </c>
    </row>
    <row r="444" spans="1:5" ht="15" x14ac:dyDescent="0.25">
      <c r="A444" s="29"/>
      <c r="B444" s="17" t="s">
        <v>133</v>
      </c>
      <c r="C444" s="18">
        <f>((((+C445+C446))))</f>
        <v>137737.23499999999</v>
      </c>
      <c r="D444" s="18">
        <f>((((+D445+D446))))</f>
        <v>50039.15827</v>
      </c>
      <c r="E444" s="18">
        <f>((((+E445+E446))))</f>
        <v>45271.346740000001</v>
      </c>
    </row>
    <row r="445" spans="1:5" ht="15" x14ac:dyDescent="0.25">
      <c r="A445" s="28"/>
      <c r="B445" s="35" t="s">
        <v>6</v>
      </c>
      <c r="C445" s="21">
        <v>137737.23499999999</v>
      </c>
      <c r="D445" s="21">
        <v>50039.15827</v>
      </c>
      <c r="E445" s="21">
        <v>45271.346740000001</v>
      </c>
    </row>
    <row r="446" spans="1:5" ht="15" x14ac:dyDescent="0.25">
      <c r="A446" s="28"/>
      <c r="B446" s="35" t="s">
        <v>7</v>
      </c>
      <c r="C446" s="21">
        <v>0</v>
      </c>
      <c r="D446" s="21">
        <v>0</v>
      </c>
      <c r="E446" s="21">
        <v>0</v>
      </c>
    </row>
    <row r="447" spans="1:5" ht="15" x14ac:dyDescent="0.25">
      <c r="A447" s="29"/>
      <c r="B447" s="17" t="s">
        <v>134</v>
      </c>
      <c r="C447" s="18">
        <f>((((+C448+C449))))</f>
        <v>9626.56</v>
      </c>
      <c r="D447" s="18">
        <f>((((+D448+D449))))</f>
        <v>4969.902</v>
      </c>
      <c r="E447" s="18">
        <f>((((+E448+E449))))</f>
        <v>4969.902</v>
      </c>
    </row>
    <row r="448" spans="1:5" ht="15" x14ac:dyDescent="0.25">
      <c r="A448" s="28"/>
      <c r="B448" s="35" t="s">
        <v>6</v>
      </c>
      <c r="C448" s="21">
        <v>9626.56</v>
      </c>
      <c r="D448" s="21">
        <v>4969.902</v>
      </c>
      <c r="E448" s="21">
        <v>4969.902</v>
      </c>
    </row>
    <row r="449" spans="1:5" ht="15" x14ac:dyDescent="0.25">
      <c r="A449" s="28"/>
      <c r="B449" s="35" t="s">
        <v>7</v>
      </c>
      <c r="C449" s="21">
        <v>0</v>
      </c>
      <c r="D449" s="21">
        <v>0</v>
      </c>
      <c r="E449" s="21">
        <v>0</v>
      </c>
    </row>
    <row r="450" spans="1:5" ht="15" x14ac:dyDescent="0.25">
      <c r="A450" s="29"/>
      <c r="B450" s="17" t="s">
        <v>135</v>
      </c>
      <c r="C450" s="18">
        <f>((((+C451+C452))))</f>
        <v>2162.1019999999999</v>
      </c>
      <c r="D450" s="18">
        <f>((((+D451+D452))))</f>
        <v>2097.8339999999998</v>
      </c>
      <c r="E450" s="18">
        <f>((((+E451+E452))))</f>
        <v>1602.2070000000001</v>
      </c>
    </row>
    <row r="451" spans="1:5" ht="15" x14ac:dyDescent="0.25">
      <c r="A451" s="28"/>
      <c r="B451" s="35" t="s">
        <v>6</v>
      </c>
      <c r="C451" s="21">
        <v>2162.1019999999999</v>
      </c>
      <c r="D451" s="21">
        <v>2097.8339999999998</v>
      </c>
      <c r="E451" s="21">
        <v>1602.2070000000001</v>
      </c>
    </row>
    <row r="452" spans="1:5" ht="15" x14ac:dyDescent="0.25">
      <c r="A452" s="28"/>
      <c r="B452" s="35" t="s">
        <v>7</v>
      </c>
      <c r="C452" s="21">
        <v>0</v>
      </c>
      <c r="D452" s="21">
        <v>0</v>
      </c>
      <c r="E452" s="21">
        <v>0</v>
      </c>
    </row>
    <row r="453" spans="1:5" ht="15" x14ac:dyDescent="0.25">
      <c r="A453" s="30" t="s">
        <v>136</v>
      </c>
      <c r="B453" s="14"/>
      <c r="C453" s="15">
        <f>+C454+C457</f>
        <v>718623.8724300001</v>
      </c>
      <c r="D453" s="15">
        <f t="shared" ref="D453:E453" si="16">+D454+D457</f>
        <v>348695.37332000001</v>
      </c>
      <c r="E453" s="15">
        <f t="shared" si="16"/>
        <v>296973.11982000002</v>
      </c>
    </row>
    <row r="454" spans="1:5" ht="15" x14ac:dyDescent="0.25">
      <c r="A454" s="29"/>
      <c r="B454" s="17" t="s">
        <v>11</v>
      </c>
      <c r="C454" s="18">
        <f>((((+C455+C456))))</f>
        <v>713338.47645000007</v>
      </c>
      <c r="D454" s="18">
        <f>((((+D455+D456))))</f>
        <v>344795.67395999999</v>
      </c>
      <c r="E454" s="18">
        <f>((((+E455+E456))))</f>
        <v>293106.13006</v>
      </c>
    </row>
    <row r="455" spans="1:5" ht="15" x14ac:dyDescent="0.25">
      <c r="A455" s="28"/>
      <c r="B455" s="35" t="s">
        <v>6</v>
      </c>
      <c r="C455" s="20">
        <v>713338.47645000007</v>
      </c>
      <c r="D455" s="20">
        <v>344795.67395999999</v>
      </c>
      <c r="E455" s="20">
        <v>293106.13006</v>
      </c>
    </row>
    <row r="456" spans="1:5" ht="15" x14ac:dyDescent="0.25">
      <c r="A456" s="28"/>
      <c r="B456" s="35" t="s">
        <v>7</v>
      </c>
      <c r="C456" s="20">
        <v>0</v>
      </c>
      <c r="D456" s="20">
        <v>0</v>
      </c>
      <c r="E456" s="20">
        <v>0</v>
      </c>
    </row>
    <row r="457" spans="1:5" ht="15" x14ac:dyDescent="0.25">
      <c r="A457" s="29"/>
      <c r="B457" s="17" t="s">
        <v>137</v>
      </c>
      <c r="C457" s="18">
        <f>((((+C458+C459))))</f>
        <v>5285.3959800000002</v>
      </c>
      <c r="D457" s="18">
        <f>((((+D458+D459))))</f>
        <v>3899.6993600000001</v>
      </c>
      <c r="E457" s="18">
        <f>((((+E458+E459))))</f>
        <v>3866.9897599999999</v>
      </c>
    </row>
    <row r="458" spans="1:5" ht="15" x14ac:dyDescent="0.25">
      <c r="A458" s="28"/>
      <c r="B458" s="35" t="s">
        <v>6</v>
      </c>
      <c r="C458" s="20">
        <v>5285.3959800000002</v>
      </c>
      <c r="D458" s="20">
        <v>3899.6993600000001</v>
      </c>
      <c r="E458" s="20">
        <v>3866.9897599999999</v>
      </c>
    </row>
    <row r="459" spans="1:5" ht="15" x14ac:dyDescent="0.25">
      <c r="A459" s="28"/>
      <c r="B459" s="35" t="s">
        <v>7</v>
      </c>
      <c r="C459" s="20">
        <v>0</v>
      </c>
      <c r="D459" s="20">
        <v>0</v>
      </c>
      <c r="E459" s="20">
        <v>0</v>
      </c>
    </row>
    <row r="460" spans="1:5" ht="15" x14ac:dyDescent="0.25">
      <c r="A460" s="30" t="s">
        <v>138</v>
      </c>
      <c r="B460" s="14"/>
      <c r="C460" s="15">
        <f>+C461+C464+C467+C470+C473+C476+C479+C482+C485</f>
        <v>3156643.2303200001</v>
      </c>
      <c r="D460" s="15">
        <f t="shared" ref="D460:E460" si="17">+D461+D464+D467+D470+D473+D476+D479+D482+D485</f>
        <v>1788362.9834700001</v>
      </c>
      <c r="E460" s="15">
        <f t="shared" si="17"/>
        <v>1062136.7667971528</v>
      </c>
    </row>
    <row r="461" spans="1:5" ht="15" x14ac:dyDescent="0.25">
      <c r="A461" s="29"/>
      <c r="B461" s="17" t="s">
        <v>11</v>
      </c>
      <c r="C461" s="18">
        <f>((((+C462+C463))))</f>
        <v>34066.37732</v>
      </c>
      <c r="D461" s="18">
        <f>((((+D462+D463))))</f>
        <v>18516.805230000002</v>
      </c>
      <c r="E461" s="18">
        <f>((((+E462+E463))))</f>
        <v>15770.959449999998</v>
      </c>
    </row>
    <row r="462" spans="1:5" ht="15" x14ac:dyDescent="0.25">
      <c r="A462" s="28"/>
      <c r="B462" s="35" t="s">
        <v>6</v>
      </c>
      <c r="C462" s="20">
        <v>34066.37732</v>
      </c>
      <c r="D462" s="20">
        <v>18516.805230000002</v>
      </c>
      <c r="E462" s="20">
        <v>15770.959449999998</v>
      </c>
    </row>
    <row r="463" spans="1:5" ht="15" x14ac:dyDescent="0.25">
      <c r="A463" s="28"/>
      <c r="B463" s="35" t="s">
        <v>7</v>
      </c>
      <c r="C463" s="20">
        <v>0</v>
      </c>
      <c r="D463" s="20">
        <v>0</v>
      </c>
      <c r="E463" s="20">
        <v>0</v>
      </c>
    </row>
    <row r="464" spans="1:5" ht="15" x14ac:dyDescent="0.25">
      <c r="A464" s="29"/>
      <c r="B464" s="17" t="s">
        <v>139</v>
      </c>
      <c r="C464" s="18">
        <f>((((+C465+C466))))</f>
        <v>11344</v>
      </c>
      <c r="D464" s="18">
        <f>((((+D465+D466))))</f>
        <v>4907.1114200000002</v>
      </c>
      <c r="E464" s="18">
        <f>((((+E465+E466))))</f>
        <v>4428.8091299999996</v>
      </c>
    </row>
    <row r="465" spans="1:5" ht="15" x14ac:dyDescent="0.25">
      <c r="A465" s="28"/>
      <c r="B465" s="35" t="s">
        <v>6</v>
      </c>
      <c r="C465" s="21">
        <v>11344</v>
      </c>
      <c r="D465" s="20">
        <v>4907.1114200000002</v>
      </c>
      <c r="E465" s="20">
        <v>4428.8091299999996</v>
      </c>
    </row>
    <row r="466" spans="1:5" ht="15" x14ac:dyDescent="0.25">
      <c r="A466" s="28"/>
      <c r="B466" s="35" t="s">
        <v>7</v>
      </c>
      <c r="C466" s="20">
        <v>0</v>
      </c>
      <c r="D466" s="20">
        <v>0</v>
      </c>
      <c r="E466" s="20">
        <v>0</v>
      </c>
    </row>
    <row r="467" spans="1:5" ht="15" x14ac:dyDescent="0.25">
      <c r="A467" s="29"/>
      <c r="B467" s="17" t="s">
        <v>140</v>
      </c>
      <c r="C467" s="18">
        <f>((((+C468+C469))))</f>
        <v>3353.6</v>
      </c>
      <c r="D467" s="18">
        <f>((((+D468+D469))))</f>
        <v>2039.2926399999999</v>
      </c>
      <c r="E467" s="18">
        <f>((((+E468+E469))))</f>
        <v>1730.4866399999999</v>
      </c>
    </row>
    <row r="468" spans="1:5" ht="15" x14ac:dyDescent="0.25">
      <c r="A468" s="28"/>
      <c r="B468" s="35" t="s">
        <v>6</v>
      </c>
      <c r="C468" s="20">
        <v>3353.6</v>
      </c>
      <c r="D468" s="20">
        <v>2039.2926399999999</v>
      </c>
      <c r="E468" s="20">
        <v>1730.4866399999999</v>
      </c>
    </row>
    <row r="469" spans="1:5" ht="15" x14ac:dyDescent="0.25">
      <c r="A469" s="28"/>
      <c r="B469" s="35" t="s">
        <v>7</v>
      </c>
      <c r="C469" s="20">
        <v>0</v>
      </c>
      <c r="D469" s="20">
        <v>0</v>
      </c>
      <c r="E469" s="20">
        <v>0</v>
      </c>
    </row>
    <row r="470" spans="1:5" ht="15" x14ac:dyDescent="0.25">
      <c r="A470" s="29"/>
      <c r="B470" s="17" t="s">
        <v>141</v>
      </c>
      <c r="C470" s="18">
        <f>((((+C471+C472))))</f>
        <v>163559.29999999999</v>
      </c>
      <c r="D470" s="18">
        <f>((((+D471+D472))))</f>
        <v>163559.28518000001</v>
      </c>
      <c r="E470" s="18">
        <f>((((+E471+E472))))</f>
        <v>44471.952400000002</v>
      </c>
    </row>
    <row r="471" spans="1:5" ht="15" x14ac:dyDescent="0.25">
      <c r="A471" s="28"/>
      <c r="B471" s="35" t="s">
        <v>6</v>
      </c>
      <c r="C471" s="20">
        <v>163559.29999999999</v>
      </c>
      <c r="D471" s="20">
        <v>163559.28518000001</v>
      </c>
      <c r="E471" s="20">
        <v>44471.952400000002</v>
      </c>
    </row>
    <row r="472" spans="1:5" ht="15" x14ac:dyDescent="0.25">
      <c r="A472" s="28"/>
      <c r="B472" s="35" t="s">
        <v>7</v>
      </c>
      <c r="C472" s="20">
        <v>0</v>
      </c>
      <c r="D472" s="20">
        <v>0</v>
      </c>
      <c r="E472" s="20">
        <v>0</v>
      </c>
    </row>
    <row r="473" spans="1:5" ht="15" x14ac:dyDescent="0.25">
      <c r="A473" s="52"/>
      <c r="B473" s="48" t="s">
        <v>142</v>
      </c>
      <c r="C473" s="49">
        <f>((((+C474+C475))))</f>
        <v>53857.1</v>
      </c>
      <c r="D473" s="49">
        <f>((((+D474+D475))))</f>
        <v>1699.633</v>
      </c>
      <c r="E473" s="49">
        <f>((((+E474+E475))))</f>
        <v>1699.633</v>
      </c>
    </row>
    <row r="474" spans="1:5" ht="15" x14ac:dyDescent="0.25">
      <c r="A474" s="28"/>
      <c r="B474" s="35" t="s">
        <v>6</v>
      </c>
      <c r="C474" s="20">
        <v>53857.1</v>
      </c>
      <c r="D474" s="20">
        <v>1699.633</v>
      </c>
      <c r="E474" s="20">
        <v>1699.633</v>
      </c>
    </row>
    <row r="475" spans="1:5" ht="15" x14ac:dyDescent="0.25">
      <c r="A475" s="28"/>
      <c r="B475" s="35" t="s">
        <v>7</v>
      </c>
      <c r="C475" s="20">
        <v>0</v>
      </c>
      <c r="D475" s="20">
        <v>0</v>
      </c>
      <c r="E475" s="20">
        <v>0</v>
      </c>
    </row>
    <row r="476" spans="1:5" ht="15" x14ac:dyDescent="0.25">
      <c r="A476" s="29"/>
      <c r="B476" s="17" t="s">
        <v>143</v>
      </c>
      <c r="C476" s="18">
        <f>((((+C477+C478))))</f>
        <v>74071.199999999997</v>
      </c>
      <c r="D476" s="18">
        <f>((((+D477+D478))))</f>
        <v>7416.3410000000003</v>
      </c>
      <c r="E476" s="18">
        <f>((((+E477+E478))))</f>
        <v>7416.3410000000003</v>
      </c>
    </row>
    <row r="477" spans="1:5" ht="15" x14ac:dyDescent="0.25">
      <c r="A477" s="28"/>
      <c r="B477" s="35" t="s">
        <v>6</v>
      </c>
      <c r="C477" s="20">
        <v>74071.199999999997</v>
      </c>
      <c r="D477" s="20">
        <v>7416.3410000000003</v>
      </c>
      <c r="E477" s="20">
        <v>7416.3410000000003</v>
      </c>
    </row>
    <row r="478" spans="1:5" ht="15" x14ac:dyDescent="0.25">
      <c r="A478" s="28"/>
      <c r="B478" s="35" t="s">
        <v>7</v>
      </c>
      <c r="C478" s="20">
        <v>0</v>
      </c>
      <c r="D478" s="20">
        <v>0</v>
      </c>
      <c r="E478" s="20">
        <v>0</v>
      </c>
    </row>
    <row r="479" spans="1:5" ht="15" x14ac:dyDescent="0.25">
      <c r="A479" s="29"/>
      <c r="B479" s="17" t="s">
        <v>144</v>
      </c>
      <c r="C479" s="18">
        <f>((((+C480+C481))))</f>
        <v>3374.453</v>
      </c>
      <c r="D479" s="18">
        <f>((((+D480+D481))))</f>
        <v>1452.5930000000001</v>
      </c>
      <c r="E479" s="18">
        <f>((((+E480+E481))))</f>
        <v>694.02700000000004</v>
      </c>
    </row>
    <row r="480" spans="1:5" ht="15" x14ac:dyDescent="0.25">
      <c r="A480" s="28"/>
      <c r="B480" s="35" t="s">
        <v>6</v>
      </c>
      <c r="C480" s="20">
        <v>3374.453</v>
      </c>
      <c r="D480" s="20">
        <v>1452.5930000000001</v>
      </c>
      <c r="E480" s="20">
        <v>694.02700000000004</v>
      </c>
    </row>
    <row r="481" spans="1:5" ht="15" x14ac:dyDescent="0.25">
      <c r="A481" s="28"/>
      <c r="B481" s="35" t="s">
        <v>7</v>
      </c>
      <c r="C481" s="20">
        <v>0</v>
      </c>
      <c r="D481" s="20">
        <v>0</v>
      </c>
      <c r="E481" s="20">
        <v>0</v>
      </c>
    </row>
    <row r="482" spans="1:5" ht="15" x14ac:dyDescent="0.25">
      <c r="A482" s="29"/>
      <c r="B482" s="17" t="s">
        <v>145</v>
      </c>
      <c r="C482" s="18">
        <f>((((+C483+C484))))</f>
        <v>1191214.7</v>
      </c>
      <c r="D482" s="18">
        <f>((((+D483+D484))))</f>
        <v>511482.37199999997</v>
      </c>
      <c r="E482" s="18">
        <f>((((+E483+E484))))</f>
        <v>167330.179</v>
      </c>
    </row>
    <row r="483" spans="1:5" ht="15" x14ac:dyDescent="0.25">
      <c r="A483" s="28"/>
      <c r="B483" s="35" t="s">
        <v>6</v>
      </c>
      <c r="C483" s="20">
        <v>1037092.9</v>
      </c>
      <c r="D483" s="20">
        <v>511482.37199999997</v>
      </c>
      <c r="E483" s="20">
        <v>167330.179</v>
      </c>
    </row>
    <row r="484" spans="1:5" ht="15" x14ac:dyDescent="0.25">
      <c r="A484" s="28"/>
      <c r="B484" s="35" t="s">
        <v>7</v>
      </c>
      <c r="C484" s="20">
        <v>154121.79999999999</v>
      </c>
      <c r="D484" s="20">
        <v>0</v>
      </c>
      <c r="E484" s="20">
        <v>0</v>
      </c>
    </row>
    <row r="485" spans="1:5" ht="15" x14ac:dyDescent="0.25">
      <c r="A485" s="29"/>
      <c r="B485" s="17" t="s">
        <v>146</v>
      </c>
      <c r="C485" s="18">
        <f>((((+C486+C487))))</f>
        <v>1621802.5</v>
      </c>
      <c r="D485" s="18">
        <f>((((+D486+D487))))</f>
        <v>1077289.55</v>
      </c>
      <c r="E485" s="18">
        <f>((((+E486+E487))))</f>
        <v>818594.37917715288</v>
      </c>
    </row>
    <row r="486" spans="1:5" ht="15" x14ac:dyDescent="0.25">
      <c r="A486" s="28"/>
      <c r="B486" s="35" t="s">
        <v>6</v>
      </c>
      <c r="C486" s="20">
        <v>1009121.1</v>
      </c>
      <c r="D486" s="20">
        <v>944260.69299999997</v>
      </c>
      <c r="E486" s="20">
        <v>760924.17771113093</v>
      </c>
    </row>
    <row r="487" spans="1:5" ht="15" x14ac:dyDescent="0.25">
      <c r="A487" s="28"/>
      <c r="B487" s="35" t="s">
        <v>7</v>
      </c>
      <c r="C487" s="20">
        <v>612681.4</v>
      </c>
      <c r="D487" s="20">
        <v>133028.85699999999</v>
      </c>
      <c r="E487" s="20">
        <v>57670.201466022001</v>
      </c>
    </row>
    <row r="488" spans="1:5" ht="15" x14ac:dyDescent="0.25">
      <c r="A488" s="30" t="s">
        <v>242</v>
      </c>
      <c r="B488" s="14"/>
      <c r="C488" s="15">
        <f>+C489+C492+C495+C498+C501+C504+C507+C510+C513</f>
        <v>471809.67699999997</v>
      </c>
      <c r="D488" s="15">
        <f t="shared" ref="D488:E488" si="18">+D489+D492+D495+D498+D501+D504+D507+D510+D513</f>
        <v>330833.61750333296</v>
      </c>
      <c r="E488" s="15">
        <f t="shared" si="18"/>
        <v>140703.59406</v>
      </c>
    </row>
    <row r="489" spans="1:5" ht="15" x14ac:dyDescent="0.25">
      <c r="A489" s="29"/>
      <c r="B489" s="17" t="s">
        <v>11</v>
      </c>
      <c r="C489" s="18">
        <f>((((+C490+C491))))</f>
        <v>195205.06400000001</v>
      </c>
      <c r="D489" s="18">
        <f>((((+D490+D491))))</f>
        <v>191503.43504333298</v>
      </c>
      <c r="E489" s="18">
        <f>((((+E490+E491))))</f>
        <v>25409.013600000002</v>
      </c>
    </row>
    <row r="490" spans="1:5" ht="15" x14ac:dyDescent="0.25">
      <c r="A490" s="28"/>
      <c r="B490" s="35" t="s">
        <v>6</v>
      </c>
      <c r="C490" s="20">
        <v>195205.06400000001</v>
      </c>
      <c r="D490" s="20">
        <v>191503.43504333298</v>
      </c>
      <c r="E490" s="20">
        <v>25409.013600000002</v>
      </c>
    </row>
    <row r="491" spans="1:5" ht="15" x14ac:dyDescent="0.25">
      <c r="A491" s="28"/>
      <c r="B491" s="35" t="s">
        <v>7</v>
      </c>
      <c r="C491" s="20">
        <v>0</v>
      </c>
      <c r="D491" s="20">
        <v>0</v>
      </c>
      <c r="E491" s="20">
        <v>0</v>
      </c>
    </row>
    <row r="492" spans="1:5" ht="15" x14ac:dyDescent="0.25">
      <c r="A492" s="29"/>
      <c r="B492" s="17" t="s">
        <v>147</v>
      </c>
      <c r="C492" s="18">
        <f>((((+C493+C494))))</f>
        <v>56049.52</v>
      </c>
      <c r="D492" s="18">
        <f>((((+D493+D494))))</f>
        <v>36342.519999999997</v>
      </c>
      <c r="E492" s="18">
        <f>((((+E493+E494))))</f>
        <v>36342.519999999997</v>
      </c>
    </row>
    <row r="493" spans="1:5" ht="15" x14ac:dyDescent="0.25">
      <c r="A493" s="28"/>
      <c r="B493" s="35" t="s">
        <v>6</v>
      </c>
      <c r="C493" s="20">
        <v>56049.52</v>
      </c>
      <c r="D493" s="20">
        <v>36342.519999999997</v>
      </c>
      <c r="E493" s="20">
        <v>36342.519999999997</v>
      </c>
    </row>
    <row r="494" spans="1:5" ht="15" x14ac:dyDescent="0.25">
      <c r="A494" s="28"/>
      <c r="B494" s="35" t="s">
        <v>7</v>
      </c>
      <c r="C494" s="20">
        <v>0</v>
      </c>
      <c r="D494" s="20">
        <v>0</v>
      </c>
      <c r="E494" s="20">
        <v>0</v>
      </c>
    </row>
    <row r="495" spans="1:5" ht="15" x14ac:dyDescent="0.25">
      <c r="A495" s="29"/>
      <c r="B495" s="17" t="s">
        <v>148</v>
      </c>
      <c r="C495" s="18">
        <f>((((+C496+C497))))</f>
        <v>4026.6619999999998</v>
      </c>
      <c r="D495" s="18">
        <f>((((+D496+D497))))</f>
        <v>1729.0550000000001</v>
      </c>
      <c r="E495" s="18">
        <f>((((+E496+E497))))</f>
        <v>1729.0550000000001</v>
      </c>
    </row>
    <row r="496" spans="1:5" ht="15" x14ac:dyDescent="0.25">
      <c r="A496" s="28"/>
      <c r="B496" s="35" t="s">
        <v>6</v>
      </c>
      <c r="C496" s="20">
        <v>4026.6619999999998</v>
      </c>
      <c r="D496" s="20">
        <v>1729.0550000000001</v>
      </c>
      <c r="E496" s="20">
        <v>1729.0550000000001</v>
      </c>
    </row>
    <row r="497" spans="1:5" ht="15" x14ac:dyDescent="0.25">
      <c r="A497" s="28"/>
      <c r="B497" s="35" t="s">
        <v>7</v>
      </c>
      <c r="C497" s="20">
        <v>0</v>
      </c>
      <c r="D497" s="20">
        <v>0</v>
      </c>
      <c r="E497" s="20">
        <v>0</v>
      </c>
    </row>
    <row r="498" spans="1:5" ht="15" x14ac:dyDescent="0.25">
      <c r="A498" s="29"/>
      <c r="B498" s="17" t="s">
        <v>149</v>
      </c>
      <c r="C498" s="18">
        <f>((((+C499+C500))))</f>
        <v>23242.918000000001</v>
      </c>
      <c r="D498" s="18">
        <f>((((+D499+D500))))</f>
        <v>16856.227999999999</v>
      </c>
      <c r="E498" s="18">
        <f>((((+E499+E500))))</f>
        <v>5741.4430000000002</v>
      </c>
    </row>
    <row r="499" spans="1:5" ht="15" x14ac:dyDescent="0.25">
      <c r="A499" s="28"/>
      <c r="B499" s="35" t="s">
        <v>6</v>
      </c>
      <c r="C499" s="20">
        <v>23242.918000000001</v>
      </c>
      <c r="D499" s="20">
        <v>16856.227999999999</v>
      </c>
      <c r="E499" s="20">
        <v>5741.4430000000002</v>
      </c>
    </row>
    <row r="500" spans="1:5" ht="15" x14ac:dyDescent="0.25">
      <c r="A500" s="28"/>
      <c r="B500" s="35" t="s">
        <v>7</v>
      </c>
      <c r="C500" s="20">
        <v>0</v>
      </c>
      <c r="D500" s="20">
        <v>0</v>
      </c>
      <c r="E500" s="20">
        <v>0</v>
      </c>
    </row>
    <row r="501" spans="1:5" ht="15" x14ac:dyDescent="0.25">
      <c r="A501" s="29"/>
      <c r="B501" s="17" t="s">
        <v>150</v>
      </c>
      <c r="C501" s="18">
        <f>((((+C502+C503))))</f>
        <v>156358.29800000001</v>
      </c>
      <c r="D501" s="18">
        <f>((((+D502+D503))))</f>
        <v>66321.841</v>
      </c>
      <c r="E501" s="18">
        <f>((((+E502+E503))))</f>
        <v>55631.817000000003</v>
      </c>
    </row>
    <row r="502" spans="1:5" ht="15" x14ac:dyDescent="0.25">
      <c r="A502" s="28"/>
      <c r="B502" s="35" t="s">
        <v>6</v>
      </c>
      <c r="C502" s="20">
        <v>156358.29800000001</v>
      </c>
      <c r="D502" s="20">
        <v>66321.841</v>
      </c>
      <c r="E502" s="20">
        <v>55631.817000000003</v>
      </c>
    </row>
    <row r="503" spans="1:5" ht="15" x14ac:dyDescent="0.25">
      <c r="A503" s="28"/>
      <c r="B503" s="35" t="s">
        <v>7</v>
      </c>
      <c r="C503" s="20">
        <v>0</v>
      </c>
      <c r="D503" s="20">
        <v>0</v>
      </c>
      <c r="E503" s="20">
        <v>0</v>
      </c>
    </row>
    <row r="504" spans="1:5" ht="15" x14ac:dyDescent="0.25">
      <c r="A504" s="29"/>
      <c r="B504" s="17" t="s">
        <v>153</v>
      </c>
      <c r="C504" s="18">
        <f>((((+C505+C506))))</f>
        <v>5899.9859999999999</v>
      </c>
      <c r="D504" s="18">
        <f>((((+D505+D506))))</f>
        <v>4496.7274600000001</v>
      </c>
      <c r="E504" s="18">
        <f>((((+E505+E506))))</f>
        <v>4496.7274600000001</v>
      </c>
    </row>
    <row r="505" spans="1:5" ht="15" x14ac:dyDescent="0.25">
      <c r="A505" s="28"/>
      <c r="B505" s="35" t="s">
        <v>6</v>
      </c>
      <c r="C505" s="20">
        <v>5899.9859999999999</v>
      </c>
      <c r="D505" s="20">
        <v>4496.7274600000001</v>
      </c>
      <c r="E505" s="20">
        <v>4496.7274600000001</v>
      </c>
    </row>
    <row r="506" spans="1:5" ht="15" x14ac:dyDescent="0.25">
      <c r="A506" s="28"/>
      <c r="B506" s="35" t="s">
        <v>7</v>
      </c>
      <c r="C506" s="20">
        <v>0</v>
      </c>
      <c r="D506" s="20">
        <v>0</v>
      </c>
      <c r="E506" s="20">
        <v>0</v>
      </c>
    </row>
    <row r="507" spans="1:5" ht="25.5" x14ac:dyDescent="0.25">
      <c r="A507" s="29"/>
      <c r="B507" s="17" t="s">
        <v>154</v>
      </c>
      <c r="C507" s="18">
        <f>((((+C508+C509))))</f>
        <v>4332.2659999999996</v>
      </c>
      <c r="D507" s="18">
        <f>((((+D508+D509))))</f>
        <v>4332.2659999999996</v>
      </c>
      <c r="E507" s="18">
        <f>((((+E508+E509))))</f>
        <v>2101.473</v>
      </c>
    </row>
    <row r="508" spans="1:5" ht="15" x14ac:dyDescent="0.25">
      <c r="A508" s="28"/>
      <c r="B508" s="35" t="s">
        <v>6</v>
      </c>
      <c r="C508" s="20">
        <v>4332.2659999999996</v>
      </c>
      <c r="D508" s="20">
        <v>4332.2659999999996</v>
      </c>
      <c r="E508" s="20">
        <v>2101.473</v>
      </c>
    </row>
    <row r="509" spans="1:5" ht="15" x14ac:dyDescent="0.25">
      <c r="A509" s="28"/>
      <c r="B509" s="35" t="s">
        <v>7</v>
      </c>
      <c r="C509" s="20">
        <v>0</v>
      </c>
      <c r="D509" s="20">
        <v>0</v>
      </c>
      <c r="E509" s="20">
        <v>0</v>
      </c>
    </row>
    <row r="510" spans="1:5" ht="15" x14ac:dyDescent="0.25">
      <c r="A510" s="29"/>
      <c r="B510" s="17" t="s">
        <v>221</v>
      </c>
      <c r="C510" s="18">
        <f>((((+C511+C512))))</f>
        <v>4142.4340000000002</v>
      </c>
      <c r="D510" s="18">
        <f>((((+D511+D512))))</f>
        <v>2527.9369999999999</v>
      </c>
      <c r="E510" s="18">
        <f>((((+E511+E512))))</f>
        <v>2527.9369999999999</v>
      </c>
    </row>
    <row r="511" spans="1:5" ht="15" x14ac:dyDescent="0.25">
      <c r="A511" s="28"/>
      <c r="B511" s="35" t="s">
        <v>6</v>
      </c>
      <c r="C511" s="20">
        <v>4142.4340000000002</v>
      </c>
      <c r="D511" s="20">
        <v>2527.9369999999999</v>
      </c>
      <c r="E511" s="20">
        <v>2527.9369999999999</v>
      </c>
    </row>
    <row r="512" spans="1:5" ht="15" x14ac:dyDescent="0.25">
      <c r="A512" s="28"/>
      <c r="B512" s="35" t="s">
        <v>7</v>
      </c>
      <c r="C512" s="20">
        <v>0</v>
      </c>
      <c r="D512" s="20">
        <v>0</v>
      </c>
      <c r="E512" s="20">
        <v>0</v>
      </c>
    </row>
    <row r="513" spans="1:5" ht="15" x14ac:dyDescent="0.25">
      <c r="A513" s="29"/>
      <c r="B513" s="17" t="s">
        <v>230</v>
      </c>
      <c r="C513" s="18">
        <f>((((+C514+C515))))</f>
        <v>22552.528999999999</v>
      </c>
      <c r="D513" s="18">
        <f>((((+D514+D515))))</f>
        <v>6723.6080000000002</v>
      </c>
      <c r="E513" s="18">
        <f>((((+E514+E515))))</f>
        <v>6723.6080000000002</v>
      </c>
    </row>
    <row r="514" spans="1:5" ht="15" x14ac:dyDescent="0.25">
      <c r="A514" s="28"/>
      <c r="B514" s="35" t="s">
        <v>6</v>
      </c>
      <c r="C514" s="20">
        <v>22552.528999999999</v>
      </c>
      <c r="D514" s="20">
        <v>6723.6080000000002</v>
      </c>
      <c r="E514" s="20">
        <v>6723.6080000000002</v>
      </c>
    </row>
    <row r="515" spans="1:5" ht="15" x14ac:dyDescent="0.25">
      <c r="A515" s="28"/>
      <c r="B515" s="35" t="s">
        <v>7</v>
      </c>
      <c r="C515" s="20">
        <v>0</v>
      </c>
      <c r="D515" s="20">
        <v>0</v>
      </c>
      <c r="E515" s="20">
        <v>0</v>
      </c>
    </row>
    <row r="516" spans="1:5" ht="15" x14ac:dyDescent="0.25">
      <c r="A516" s="30" t="s">
        <v>155</v>
      </c>
      <c r="B516" s="14"/>
      <c r="C516" s="15">
        <f>+C517+C520+C523+C526+C529</f>
        <v>59276.06</v>
      </c>
      <c r="D516" s="15">
        <f t="shared" ref="D516:E516" si="19">+D517+D520+D523+D526+D529</f>
        <v>51874.921969999996</v>
      </c>
      <c r="E516" s="15">
        <f t="shared" si="19"/>
        <v>49063.212769999998</v>
      </c>
    </row>
    <row r="517" spans="1:5" ht="15" x14ac:dyDescent="0.25">
      <c r="A517" s="29"/>
      <c r="B517" s="17" t="s">
        <v>11</v>
      </c>
      <c r="C517" s="18">
        <f>((((+C518+C519))))</f>
        <v>4576.66</v>
      </c>
      <c r="D517" s="18">
        <f>((((+D518+D519))))</f>
        <v>3144.8439700000004</v>
      </c>
      <c r="E517" s="18">
        <f>((((+E518+E519))))</f>
        <v>2102.31277</v>
      </c>
    </row>
    <row r="518" spans="1:5" ht="15" x14ac:dyDescent="0.25">
      <c r="A518" s="28"/>
      <c r="B518" s="35" t="s">
        <v>6</v>
      </c>
      <c r="C518" s="21">
        <v>4576.66</v>
      </c>
      <c r="D518" s="21">
        <v>3144.8439700000004</v>
      </c>
      <c r="E518" s="21">
        <v>2102.31277</v>
      </c>
    </row>
    <row r="519" spans="1:5" ht="15" x14ac:dyDescent="0.25">
      <c r="A519" s="28"/>
      <c r="B519" s="35" t="s">
        <v>7</v>
      </c>
      <c r="C519" s="21">
        <v>0</v>
      </c>
      <c r="D519" s="21">
        <v>0</v>
      </c>
      <c r="E519" s="21">
        <v>0</v>
      </c>
    </row>
    <row r="520" spans="1:5" ht="15" x14ac:dyDescent="0.25">
      <c r="A520" s="29"/>
      <c r="B520" s="17" t="s">
        <v>156</v>
      </c>
      <c r="C520" s="18">
        <f>((((+C521+C522))))</f>
        <v>42</v>
      </c>
      <c r="D520" s="18">
        <f>((((+D521+D522))))</f>
        <v>0</v>
      </c>
      <c r="E520" s="18">
        <f>((((+E521+E522))))</f>
        <v>0</v>
      </c>
    </row>
    <row r="521" spans="1:5" ht="15" x14ac:dyDescent="0.25">
      <c r="A521" s="28"/>
      <c r="B521" s="35" t="s">
        <v>6</v>
      </c>
      <c r="C521" s="21">
        <v>42</v>
      </c>
      <c r="D521" s="21">
        <v>0</v>
      </c>
      <c r="E521" s="21">
        <v>0</v>
      </c>
    </row>
    <row r="522" spans="1:5" ht="15" x14ac:dyDescent="0.25">
      <c r="A522" s="28"/>
      <c r="B522" s="35" t="s">
        <v>7</v>
      </c>
      <c r="C522" s="21">
        <v>0</v>
      </c>
      <c r="D522" s="21">
        <v>0</v>
      </c>
      <c r="E522" s="21">
        <v>0</v>
      </c>
    </row>
    <row r="523" spans="1:5" ht="15" x14ac:dyDescent="0.25">
      <c r="A523" s="29"/>
      <c r="B523" s="17" t="s">
        <v>157</v>
      </c>
      <c r="C523" s="18">
        <f>((((+C524+C525))))</f>
        <v>52182.2</v>
      </c>
      <c r="D523" s="18">
        <f>((((+D524+D525))))</f>
        <v>46840.7</v>
      </c>
      <c r="E523" s="18">
        <f>((((+E524+E525))))</f>
        <v>45470.3</v>
      </c>
    </row>
    <row r="524" spans="1:5" ht="15" x14ac:dyDescent="0.25">
      <c r="A524" s="28"/>
      <c r="B524" s="35" t="s">
        <v>6</v>
      </c>
      <c r="C524" s="21">
        <v>52182.2</v>
      </c>
      <c r="D524" s="21">
        <v>46840.7</v>
      </c>
      <c r="E524" s="21">
        <v>45470.3</v>
      </c>
    </row>
    <row r="525" spans="1:5" ht="15" x14ac:dyDescent="0.25">
      <c r="A525" s="27"/>
      <c r="B525" s="36" t="s">
        <v>7</v>
      </c>
      <c r="C525" s="53">
        <v>0</v>
      </c>
      <c r="D525" s="53">
        <v>0</v>
      </c>
      <c r="E525" s="53">
        <v>0</v>
      </c>
    </row>
    <row r="526" spans="1:5" ht="15" x14ac:dyDescent="0.25">
      <c r="A526" s="29"/>
      <c r="B526" s="17" t="s">
        <v>243</v>
      </c>
      <c r="C526" s="18">
        <f>((((+C527+C528))))</f>
        <v>342</v>
      </c>
      <c r="D526" s="18">
        <f>((((+D527+D528))))</f>
        <v>162.37799999999999</v>
      </c>
      <c r="E526" s="18">
        <f>((((+E527+E528))))</f>
        <v>0</v>
      </c>
    </row>
    <row r="527" spans="1:5" ht="15" x14ac:dyDescent="0.25">
      <c r="A527" s="28"/>
      <c r="B527" s="35" t="s">
        <v>6</v>
      </c>
      <c r="C527" s="21">
        <v>342</v>
      </c>
      <c r="D527" s="21">
        <v>162.37799999999999</v>
      </c>
      <c r="E527" s="21">
        <v>0</v>
      </c>
    </row>
    <row r="528" spans="1:5" ht="15" x14ac:dyDescent="0.25">
      <c r="A528" s="28"/>
      <c r="B528" s="35" t="s">
        <v>7</v>
      </c>
      <c r="C528" s="21">
        <v>0</v>
      </c>
      <c r="D528" s="21">
        <v>0</v>
      </c>
      <c r="E528" s="21">
        <v>0</v>
      </c>
    </row>
    <row r="529" spans="1:5" ht="15" x14ac:dyDescent="0.25">
      <c r="A529" s="29"/>
      <c r="B529" s="17" t="s">
        <v>244</v>
      </c>
      <c r="C529" s="18">
        <f>((((+C530+C531))))</f>
        <v>2133.1999999999998</v>
      </c>
      <c r="D529" s="18">
        <f>((((+D530+D531))))</f>
        <v>1727</v>
      </c>
      <c r="E529" s="18">
        <f>((((+E530+E531))))</f>
        <v>1490.6</v>
      </c>
    </row>
    <row r="530" spans="1:5" ht="15" x14ac:dyDescent="0.25">
      <c r="A530" s="28"/>
      <c r="B530" s="35" t="s">
        <v>6</v>
      </c>
      <c r="C530" s="21">
        <v>2133.1999999999998</v>
      </c>
      <c r="D530" s="21">
        <v>1727</v>
      </c>
      <c r="E530" s="21">
        <v>1490.6</v>
      </c>
    </row>
    <row r="531" spans="1:5" ht="15" x14ac:dyDescent="0.25">
      <c r="A531" s="28"/>
      <c r="B531" s="35" t="s">
        <v>7</v>
      </c>
      <c r="C531" s="21">
        <v>0</v>
      </c>
      <c r="D531" s="21">
        <v>0</v>
      </c>
      <c r="E531" s="21">
        <v>0</v>
      </c>
    </row>
    <row r="532" spans="1:5" ht="15" x14ac:dyDescent="0.25">
      <c r="A532" s="30" t="s">
        <v>158</v>
      </c>
      <c r="B532" s="14"/>
      <c r="C532" s="15">
        <f>+C533</f>
        <v>1061396.2690000001</v>
      </c>
      <c r="D532" s="15">
        <f t="shared" ref="D532:E532" si="20">+D533</f>
        <v>396628.06099999999</v>
      </c>
      <c r="E532" s="15">
        <f t="shared" si="20"/>
        <v>267022.86</v>
      </c>
    </row>
    <row r="533" spans="1:5" ht="15" x14ac:dyDescent="0.25">
      <c r="A533" s="29"/>
      <c r="B533" s="17" t="s">
        <v>11</v>
      </c>
      <c r="C533" s="18">
        <f>((((+C534+C535))))</f>
        <v>1061396.2690000001</v>
      </c>
      <c r="D533" s="18">
        <f>((((+D534+D535))))</f>
        <v>396628.06099999999</v>
      </c>
      <c r="E533" s="18">
        <f>((((+E534+E535))))</f>
        <v>267022.86</v>
      </c>
    </row>
    <row r="534" spans="1:5" ht="15" x14ac:dyDescent="0.25">
      <c r="A534" s="28"/>
      <c r="B534" s="35" t="s">
        <v>6</v>
      </c>
      <c r="C534" s="20">
        <v>1061396.2690000001</v>
      </c>
      <c r="D534" s="20">
        <v>396628.06099999999</v>
      </c>
      <c r="E534" s="20">
        <v>267022.86</v>
      </c>
    </row>
    <row r="535" spans="1:5" ht="15" x14ac:dyDescent="0.25">
      <c r="A535" s="28"/>
      <c r="B535" s="35" t="s">
        <v>7</v>
      </c>
      <c r="C535" s="20">
        <v>0</v>
      </c>
      <c r="D535" s="20">
        <v>0</v>
      </c>
      <c r="E535" s="20">
        <v>0</v>
      </c>
    </row>
    <row r="536" spans="1:5" ht="28.5" customHeight="1" x14ac:dyDescent="0.25">
      <c r="A536" s="54" t="s">
        <v>159</v>
      </c>
      <c r="B536" s="54"/>
      <c r="C536" s="18">
        <f>+C537</f>
        <v>1183117.2631199998</v>
      </c>
      <c r="D536" s="18">
        <f t="shared" ref="D536:E536" si="21">+D537</f>
        <v>582066.98103999998</v>
      </c>
      <c r="E536" s="18">
        <f t="shared" si="21"/>
        <v>330306.53976000001</v>
      </c>
    </row>
    <row r="537" spans="1:5" ht="15" x14ac:dyDescent="0.25">
      <c r="A537" s="29"/>
      <c r="B537" s="17" t="s">
        <v>11</v>
      </c>
      <c r="C537" s="18">
        <f>((((+C538+C539))))</f>
        <v>1183117.2631199998</v>
      </c>
      <c r="D537" s="18">
        <f>((((+D538+D539))))</f>
        <v>582066.98103999998</v>
      </c>
      <c r="E537" s="18">
        <f>((((+E538+E539))))</f>
        <v>330306.53976000001</v>
      </c>
    </row>
    <row r="538" spans="1:5" ht="15" customHeight="1" x14ac:dyDescent="0.25">
      <c r="A538" s="28"/>
      <c r="B538" s="35" t="s">
        <v>6</v>
      </c>
      <c r="C538" s="20">
        <v>591558.63155999989</v>
      </c>
      <c r="D538" s="20">
        <v>291033.49051999999</v>
      </c>
      <c r="E538" s="20">
        <v>165153.26988000001</v>
      </c>
    </row>
    <row r="539" spans="1:5" ht="15" x14ac:dyDescent="0.25">
      <c r="A539" s="28"/>
      <c r="B539" s="35" t="s">
        <v>7</v>
      </c>
      <c r="C539" s="20">
        <v>591558.63155999989</v>
      </c>
      <c r="D539" s="20">
        <v>291033.49051999999</v>
      </c>
      <c r="E539" s="20">
        <v>165153.26988000001</v>
      </c>
    </row>
    <row r="540" spans="1:5" ht="15" x14ac:dyDescent="0.25">
      <c r="A540" s="29" t="s">
        <v>160</v>
      </c>
      <c r="B540" s="17"/>
      <c r="C540" s="18">
        <f>+C541</f>
        <v>49074.7</v>
      </c>
      <c r="D540" s="18">
        <f t="shared" ref="D540:E540" si="22">+D541</f>
        <v>25792.514600000002</v>
      </c>
      <c r="E540" s="18">
        <f t="shared" si="22"/>
        <v>22461.026469999997</v>
      </c>
    </row>
    <row r="541" spans="1:5" ht="15" x14ac:dyDescent="0.25">
      <c r="A541" s="29"/>
      <c r="B541" s="17" t="s">
        <v>11</v>
      </c>
      <c r="C541" s="18">
        <f>((((+C542+C543))))</f>
        <v>49074.7</v>
      </c>
      <c r="D541" s="18">
        <f>((((+D542+D543))))</f>
        <v>25792.514600000002</v>
      </c>
      <c r="E541" s="18">
        <f>((((+E542+E543))))</f>
        <v>22461.026469999997</v>
      </c>
    </row>
    <row r="542" spans="1:5" ht="15" x14ac:dyDescent="0.25">
      <c r="A542" s="28"/>
      <c r="B542" s="35" t="s">
        <v>6</v>
      </c>
      <c r="C542" s="20">
        <v>49074.7</v>
      </c>
      <c r="D542" s="20">
        <v>25792.514600000002</v>
      </c>
      <c r="E542" s="20">
        <v>22461.026469999997</v>
      </c>
    </row>
    <row r="543" spans="1:5" ht="15" x14ac:dyDescent="0.25">
      <c r="A543" s="28"/>
      <c r="B543" s="35" t="s">
        <v>7</v>
      </c>
      <c r="C543" s="20">
        <v>0</v>
      </c>
      <c r="D543" s="20">
        <v>0</v>
      </c>
      <c r="E543" s="20">
        <v>0</v>
      </c>
    </row>
    <row r="544" spans="1:5" ht="15" x14ac:dyDescent="0.25">
      <c r="A544" s="30" t="s">
        <v>161</v>
      </c>
      <c r="B544" s="14"/>
      <c r="C544" s="15">
        <f>+C545</f>
        <v>26409.7</v>
      </c>
      <c r="D544" s="15">
        <f t="shared" ref="D544:E544" si="23">+D545</f>
        <v>11485.073</v>
      </c>
      <c r="E544" s="15">
        <f t="shared" si="23"/>
        <v>10155.83</v>
      </c>
    </row>
    <row r="545" spans="1:5" ht="15" x14ac:dyDescent="0.25">
      <c r="A545" s="29"/>
      <c r="B545" s="17" t="s">
        <v>11</v>
      </c>
      <c r="C545" s="18">
        <f>((((+C546+C547))))</f>
        <v>26409.7</v>
      </c>
      <c r="D545" s="18">
        <f>((((+D546+D547))))</f>
        <v>11485.073</v>
      </c>
      <c r="E545" s="18">
        <f>((((+E546+E547))))</f>
        <v>10155.83</v>
      </c>
    </row>
    <row r="546" spans="1:5" ht="15" x14ac:dyDescent="0.25">
      <c r="A546" s="28"/>
      <c r="B546" s="35" t="s">
        <v>6</v>
      </c>
      <c r="C546" s="20">
        <v>26409.7</v>
      </c>
      <c r="D546" s="20">
        <v>11485.073</v>
      </c>
      <c r="E546" s="20">
        <v>10155.83</v>
      </c>
    </row>
    <row r="547" spans="1:5" ht="15" x14ac:dyDescent="0.25">
      <c r="A547" s="28"/>
      <c r="B547" s="35" t="s">
        <v>7</v>
      </c>
      <c r="C547" s="20">
        <v>0</v>
      </c>
      <c r="D547" s="20">
        <v>0</v>
      </c>
      <c r="E547" s="20">
        <v>0</v>
      </c>
    </row>
    <row r="548" spans="1:5" ht="15" x14ac:dyDescent="0.25">
      <c r="A548" s="30" t="s">
        <v>162</v>
      </c>
      <c r="B548" s="14"/>
      <c r="C548" s="15">
        <f>+C549</f>
        <v>206439.82386999999</v>
      </c>
      <c r="D548" s="15">
        <f t="shared" ref="D548:E548" si="24">+D549</f>
        <v>111015.70107</v>
      </c>
      <c r="E548" s="15">
        <f t="shared" si="24"/>
        <v>82822.144650000002</v>
      </c>
    </row>
    <row r="549" spans="1:5" ht="15" x14ac:dyDescent="0.25">
      <c r="A549" s="29"/>
      <c r="B549" s="17" t="s">
        <v>11</v>
      </c>
      <c r="C549" s="18">
        <f>((((+C550+C551))))</f>
        <v>206439.82386999999</v>
      </c>
      <c r="D549" s="18">
        <f>((((+D550+D551))))</f>
        <v>111015.70107</v>
      </c>
      <c r="E549" s="18">
        <f>((((+E550+E551))))</f>
        <v>82822.144650000002</v>
      </c>
    </row>
    <row r="550" spans="1:5" ht="15" x14ac:dyDescent="0.25">
      <c r="A550" s="28"/>
      <c r="B550" s="35" t="s">
        <v>6</v>
      </c>
      <c r="C550" s="20">
        <v>206439.82386999999</v>
      </c>
      <c r="D550" s="20">
        <v>111015.70107</v>
      </c>
      <c r="E550" s="20">
        <v>82822.144650000002</v>
      </c>
    </row>
    <row r="551" spans="1:5" ht="15" x14ac:dyDescent="0.25">
      <c r="A551" s="28"/>
      <c r="B551" s="35" t="s">
        <v>7</v>
      </c>
      <c r="C551" s="20">
        <v>0</v>
      </c>
      <c r="D551" s="20">
        <v>0</v>
      </c>
      <c r="E551" s="20">
        <v>0</v>
      </c>
    </row>
    <row r="552" spans="1:5" ht="15" x14ac:dyDescent="0.25">
      <c r="A552" s="29" t="s">
        <v>163</v>
      </c>
      <c r="B552" s="17"/>
      <c r="C552" s="18">
        <f>+C553</f>
        <v>102442.435</v>
      </c>
      <c r="D552" s="18">
        <f t="shared" ref="D552:E552" si="25">+D553</f>
        <v>48665.56</v>
      </c>
      <c r="E552" s="18">
        <f t="shared" si="25"/>
        <v>38609.849000000002</v>
      </c>
    </row>
    <row r="553" spans="1:5" ht="15" x14ac:dyDescent="0.25">
      <c r="A553" s="29"/>
      <c r="B553" s="17" t="s">
        <v>11</v>
      </c>
      <c r="C553" s="18">
        <f>((((+C554+C555))))</f>
        <v>102442.435</v>
      </c>
      <c r="D553" s="18">
        <f>((((+D554+D555))))</f>
        <v>48665.56</v>
      </c>
      <c r="E553" s="18">
        <f>((((+E554+E555))))</f>
        <v>38609.849000000002</v>
      </c>
    </row>
    <row r="554" spans="1:5" ht="15" x14ac:dyDescent="0.25">
      <c r="A554" s="28"/>
      <c r="B554" s="35" t="s">
        <v>6</v>
      </c>
      <c r="C554" s="20">
        <v>102442.435</v>
      </c>
      <c r="D554" s="20">
        <v>48665.56</v>
      </c>
      <c r="E554" s="20">
        <v>38609.849000000002</v>
      </c>
    </row>
    <row r="555" spans="1:5" ht="15" x14ac:dyDescent="0.25">
      <c r="A555" s="28"/>
      <c r="B555" s="35" t="s">
        <v>7</v>
      </c>
      <c r="C555" s="20">
        <v>0</v>
      </c>
      <c r="D555" s="20">
        <v>0</v>
      </c>
      <c r="E555" s="20">
        <v>0</v>
      </c>
    </row>
    <row r="556" spans="1:5" ht="15" x14ac:dyDescent="0.25">
      <c r="A556" s="29" t="s">
        <v>164</v>
      </c>
      <c r="B556" s="17"/>
      <c r="C556" s="18">
        <f>+C557</f>
        <v>5685.3131299999995</v>
      </c>
      <c r="D556" s="18">
        <f t="shared" ref="D556:E556" si="26">+D557</f>
        <v>2687.74</v>
      </c>
      <c r="E556" s="18">
        <f t="shared" si="26"/>
        <v>2073.942</v>
      </c>
    </row>
    <row r="557" spans="1:5" ht="15" x14ac:dyDescent="0.25">
      <c r="A557" s="29"/>
      <c r="B557" s="17" t="s">
        <v>11</v>
      </c>
      <c r="C557" s="18">
        <f>((((+C558+C559))))</f>
        <v>5685.3131299999995</v>
      </c>
      <c r="D557" s="18">
        <f>((((+D558+D559))))</f>
        <v>2687.74</v>
      </c>
      <c r="E557" s="18">
        <f>((((+E558+E559))))</f>
        <v>2073.942</v>
      </c>
    </row>
    <row r="558" spans="1:5" ht="15" x14ac:dyDescent="0.25">
      <c r="A558" s="28"/>
      <c r="B558" s="35" t="s">
        <v>6</v>
      </c>
      <c r="C558" s="20">
        <v>5685.3131299999995</v>
      </c>
      <c r="D558" s="20">
        <v>2687.74</v>
      </c>
      <c r="E558" s="20">
        <v>2073.942</v>
      </c>
    </row>
    <row r="559" spans="1:5" ht="15" x14ac:dyDescent="0.25">
      <c r="A559" s="28"/>
      <c r="B559" s="35" t="s">
        <v>7</v>
      </c>
      <c r="C559" s="20">
        <v>0</v>
      </c>
      <c r="D559" s="20">
        <v>0</v>
      </c>
      <c r="E559" s="20">
        <v>0</v>
      </c>
    </row>
    <row r="560" spans="1:5" ht="15" x14ac:dyDescent="0.25">
      <c r="A560" s="30" t="s">
        <v>165</v>
      </c>
      <c r="B560" s="14"/>
      <c r="C560" s="15">
        <f>+C561+C564+C567+C570+C573+C576+C579+C582+C585+C588+C591+C594+C597+C600+C603+C606+C609+C612+C615+C618+C621+C624+C627+C630+C633</f>
        <v>556650.05531999993</v>
      </c>
      <c r="D560" s="15">
        <f t="shared" ref="D560:E560" si="27">+D561+D564+D567+D570+D573+D576+D579+D582+D585+D588+D591+D594+D597+D600+D603+D606+D609+D612+D615+D618+D621+D624+D627+D630+D633</f>
        <v>361461.84036080004</v>
      </c>
      <c r="E560" s="15">
        <f t="shared" si="27"/>
        <v>233206.52588000003</v>
      </c>
    </row>
    <row r="561" spans="1:5" ht="15" x14ac:dyDescent="0.25">
      <c r="A561" s="29"/>
      <c r="B561" s="17" t="s">
        <v>166</v>
      </c>
      <c r="C561" s="18">
        <f>((((+C562+C563))))</f>
        <v>1040.87527</v>
      </c>
      <c r="D561" s="18">
        <f>((((+D562+D563))))</f>
        <v>1040.87527</v>
      </c>
      <c r="E561" s="18">
        <f>((((+E562+E563))))</f>
        <v>1031.2793100000001</v>
      </c>
    </row>
    <row r="562" spans="1:5" ht="15" x14ac:dyDescent="0.25">
      <c r="A562" s="28"/>
      <c r="B562" s="35" t="s">
        <v>6</v>
      </c>
      <c r="C562" s="20">
        <v>1040.87527</v>
      </c>
      <c r="D562" s="20">
        <v>1040.87527</v>
      </c>
      <c r="E562" s="20">
        <v>1031.2793100000001</v>
      </c>
    </row>
    <row r="563" spans="1:5" ht="15" x14ac:dyDescent="0.25">
      <c r="A563" s="28"/>
      <c r="B563" s="35" t="s">
        <v>7</v>
      </c>
      <c r="C563" s="20">
        <v>0</v>
      </c>
      <c r="D563" s="20">
        <v>0</v>
      </c>
      <c r="E563" s="20">
        <v>0</v>
      </c>
    </row>
    <row r="564" spans="1:5" ht="25.5" x14ac:dyDescent="0.25">
      <c r="A564" s="29"/>
      <c r="B564" s="17" t="s">
        <v>167</v>
      </c>
      <c r="C564" s="18">
        <f>((((+C565+C566))))</f>
        <v>5371</v>
      </c>
      <c r="D564" s="18">
        <f>((((+D565+D566))))</f>
        <v>3661.7962900000007</v>
      </c>
      <c r="E564" s="18">
        <f>((((+E565+E566))))</f>
        <v>2149.8168500000002</v>
      </c>
    </row>
    <row r="565" spans="1:5" ht="15" x14ac:dyDescent="0.25">
      <c r="A565" s="28"/>
      <c r="B565" s="35" t="s">
        <v>6</v>
      </c>
      <c r="C565" s="20">
        <v>5371</v>
      </c>
      <c r="D565" s="20">
        <v>3661.7962900000007</v>
      </c>
      <c r="E565" s="20">
        <v>2149.8168500000002</v>
      </c>
    </row>
    <row r="566" spans="1:5" ht="15" x14ac:dyDescent="0.25">
      <c r="A566" s="28"/>
      <c r="B566" s="35" t="s">
        <v>7</v>
      </c>
      <c r="C566" s="20">
        <v>0</v>
      </c>
      <c r="D566" s="20">
        <v>0</v>
      </c>
      <c r="E566" s="20">
        <v>0</v>
      </c>
    </row>
    <row r="567" spans="1:5" ht="15" x14ac:dyDescent="0.25">
      <c r="A567" s="29"/>
      <c r="B567" s="17" t="s">
        <v>168</v>
      </c>
      <c r="C567" s="18">
        <f>((((+C568+C569))))</f>
        <v>39600</v>
      </c>
      <c r="D567" s="18">
        <f>((((+D568+D569))))</f>
        <v>51400.199900000007</v>
      </c>
      <c r="E567" s="18">
        <f>((((+E568+E569))))</f>
        <v>35758.016220000005</v>
      </c>
    </row>
    <row r="568" spans="1:5" ht="15" x14ac:dyDescent="0.25">
      <c r="A568" s="28"/>
      <c r="B568" s="35" t="s">
        <v>6</v>
      </c>
      <c r="C568" s="20">
        <v>39600</v>
      </c>
      <c r="D568" s="20">
        <v>51400.199900000007</v>
      </c>
      <c r="E568" s="20">
        <v>35758.016220000005</v>
      </c>
    </row>
    <row r="569" spans="1:5" ht="15" x14ac:dyDescent="0.25">
      <c r="A569" s="28"/>
      <c r="B569" s="35" t="s">
        <v>7</v>
      </c>
      <c r="C569" s="20">
        <v>0</v>
      </c>
      <c r="D569" s="20">
        <v>0</v>
      </c>
      <c r="E569" s="20">
        <v>0</v>
      </c>
    </row>
    <row r="570" spans="1:5" ht="15" x14ac:dyDescent="0.25">
      <c r="A570" s="29"/>
      <c r="B570" s="17" t="s">
        <v>169</v>
      </c>
      <c r="C570" s="18">
        <f>((((+C571+C572))))</f>
        <v>213.72300000000001</v>
      </c>
      <c r="D570" s="18">
        <f>((((+D571+D572))))</f>
        <v>170.97800000000001</v>
      </c>
      <c r="E570" s="18">
        <f>((((+E571+E572))))</f>
        <v>170.97800000000001</v>
      </c>
    </row>
    <row r="571" spans="1:5" ht="15" x14ac:dyDescent="0.25">
      <c r="A571" s="28"/>
      <c r="B571" s="35" t="s">
        <v>6</v>
      </c>
      <c r="C571" s="20">
        <v>213.72300000000001</v>
      </c>
      <c r="D571" s="20">
        <v>170.97800000000001</v>
      </c>
      <c r="E571" s="20">
        <v>170.97800000000001</v>
      </c>
    </row>
    <row r="572" spans="1:5" ht="15" x14ac:dyDescent="0.25">
      <c r="A572" s="28"/>
      <c r="B572" s="35" t="s">
        <v>7</v>
      </c>
      <c r="C572" s="20">
        <v>0</v>
      </c>
      <c r="D572" s="20">
        <v>0</v>
      </c>
      <c r="E572" s="20">
        <v>0</v>
      </c>
    </row>
    <row r="573" spans="1:5" ht="15" x14ac:dyDescent="0.25">
      <c r="A573" s="29"/>
      <c r="B573" s="17" t="s">
        <v>170</v>
      </c>
      <c r="C573" s="18">
        <f>((((+C574+C575))))</f>
        <v>11590.245000000001</v>
      </c>
      <c r="D573" s="18">
        <f>((((+D574+D575))))</f>
        <v>6902.4451500000005</v>
      </c>
      <c r="E573" s="18">
        <f>((((+E574+E575))))</f>
        <v>5535.2687400000004</v>
      </c>
    </row>
    <row r="574" spans="1:5" ht="15" x14ac:dyDescent="0.25">
      <c r="A574" s="28"/>
      <c r="B574" s="35" t="s">
        <v>6</v>
      </c>
      <c r="C574" s="20">
        <v>11590.245000000001</v>
      </c>
      <c r="D574" s="20">
        <v>6902.4451500000005</v>
      </c>
      <c r="E574" s="20">
        <v>5535.2687400000004</v>
      </c>
    </row>
    <row r="575" spans="1:5" ht="15" x14ac:dyDescent="0.25">
      <c r="A575" s="28"/>
      <c r="B575" s="35" t="s">
        <v>7</v>
      </c>
      <c r="C575" s="20">
        <v>0</v>
      </c>
      <c r="D575" s="20">
        <v>0</v>
      </c>
      <c r="E575" s="20">
        <v>0</v>
      </c>
    </row>
    <row r="576" spans="1:5" ht="15" x14ac:dyDescent="0.25">
      <c r="A576" s="52"/>
      <c r="B576" s="48" t="s">
        <v>171</v>
      </c>
      <c r="C576" s="49">
        <f>((((+C577+C578))))</f>
        <v>14500</v>
      </c>
      <c r="D576" s="49">
        <f>((((+D577+D578))))</f>
        <v>9154.5668799999985</v>
      </c>
      <c r="E576" s="49">
        <f>((((+E577+E578))))</f>
        <v>3454.8106699999994</v>
      </c>
    </row>
    <row r="577" spans="1:5" ht="15" x14ac:dyDescent="0.25">
      <c r="A577" s="28"/>
      <c r="B577" s="35" t="s">
        <v>6</v>
      </c>
      <c r="C577" s="20">
        <v>14500</v>
      </c>
      <c r="D577" s="20">
        <v>9154.5668799999985</v>
      </c>
      <c r="E577" s="20">
        <v>3454.8106699999994</v>
      </c>
    </row>
    <row r="578" spans="1:5" ht="15" x14ac:dyDescent="0.25">
      <c r="A578" s="28"/>
      <c r="B578" s="35" t="s">
        <v>7</v>
      </c>
      <c r="C578" s="20">
        <v>0</v>
      </c>
      <c r="D578" s="20">
        <v>0</v>
      </c>
      <c r="E578" s="20">
        <v>0</v>
      </c>
    </row>
    <row r="579" spans="1:5" ht="15" x14ac:dyDescent="0.25">
      <c r="A579" s="29"/>
      <c r="B579" s="17" t="s">
        <v>172</v>
      </c>
      <c r="C579" s="18">
        <f>((((+C580+C581))))</f>
        <v>5185.47912</v>
      </c>
      <c r="D579" s="18">
        <f>((((+D580+D581))))</f>
        <v>2592.73956</v>
      </c>
      <c r="E579" s="18">
        <f>((((+E580+E581))))</f>
        <v>2592.73956</v>
      </c>
    </row>
    <row r="580" spans="1:5" ht="15" x14ac:dyDescent="0.25">
      <c r="A580" s="28"/>
      <c r="B580" s="35" t="s">
        <v>6</v>
      </c>
      <c r="C580" s="20">
        <v>5185.47912</v>
      </c>
      <c r="D580" s="20">
        <v>2592.73956</v>
      </c>
      <c r="E580" s="20">
        <v>2592.73956</v>
      </c>
    </row>
    <row r="581" spans="1:5" ht="15" x14ac:dyDescent="0.25">
      <c r="A581" s="28"/>
      <c r="B581" s="35" t="s">
        <v>7</v>
      </c>
      <c r="C581" s="20">
        <v>0</v>
      </c>
      <c r="D581" s="20">
        <v>0</v>
      </c>
      <c r="E581" s="20">
        <v>0</v>
      </c>
    </row>
    <row r="582" spans="1:5" ht="25.5" x14ac:dyDescent="0.25">
      <c r="A582" s="29"/>
      <c r="B582" s="17" t="s">
        <v>173</v>
      </c>
      <c r="C582" s="18">
        <f>((((+C583+C584))))</f>
        <v>77053.192500000005</v>
      </c>
      <c r="D582" s="18">
        <f>((((+D583+D584))))</f>
        <v>54736.091999999997</v>
      </c>
      <c r="E582" s="18">
        <f>((((+E583+E584))))</f>
        <v>51009.118999999999</v>
      </c>
    </row>
    <row r="583" spans="1:5" ht="15" x14ac:dyDescent="0.25">
      <c r="A583" s="28"/>
      <c r="B583" s="35" t="s">
        <v>6</v>
      </c>
      <c r="C583" s="20">
        <v>77053.192500000005</v>
      </c>
      <c r="D583" s="20">
        <v>54736.091999999997</v>
      </c>
      <c r="E583" s="20">
        <v>51009.118999999999</v>
      </c>
    </row>
    <row r="584" spans="1:5" ht="15" x14ac:dyDescent="0.25">
      <c r="A584" s="28"/>
      <c r="B584" s="35" t="s">
        <v>7</v>
      </c>
      <c r="C584" s="20">
        <v>0</v>
      </c>
      <c r="D584" s="20">
        <v>0</v>
      </c>
      <c r="E584" s="20">
        <v>0</v>
      </c>
    </row>
    <row r="585" spans="1:5" ht="15" x14ac:dyDescent="0.25">
      <c r="A585" s="29"/>
      <c r="B585" s="17" t="s">
        <v>174</v>
      </c>
      <c r="C585" s="18">
        <f>((((+C586+C587))))</f>
        <v>2951.319</v>
      </c>
      <c r="D585" s="18">
        <f>((((+D586+D587))))</f>
        <v>1245.6310000000001</v>
      </c>
      <c r="E585" s="18">
        <f>((((+E586+E587))))</f>
        <v>1127.8920000000001</v>
      </c>
    </row>
    <row r="586" spans="1:5" ht="15" x14ac:dyDescent="0.25">
      <c r="A586" s="28"/>
      <c r="B586" s="35" t="s">
        <v>6</v>
      </c>
      <c r="C586" s="20">
        <v>2951.319</v>
      </c>
      <c r="D586" s="20">
        <v>1245.6310000000001</v>
      </c>
      <c r="E586" s="20">
        <v>1127.8920000000001</v>
      </c>
    </row>
    <row r="587" spans="1:5" ht="15" x14ac:dyDescent="0.25">
      <c r="A587" s="28"/>
      <c r="B587" s="35" t="s">
        <v>7</v>
      </c>
      <c r="C587" s="20">
        <v>0</v>
      </c>
      <c r="D587" s="20">
        <v>0</v>
      </c>
      <c r="E587" s="20">
        <v>0</v>
      </c>
    </row>
    <row r="588" spans="1:5" ht="25.5" x14ac:dyDescent="0.25">
      <c r="A588" s="29"/>
      <c r="B588" s="17" t="s">
        <v>175</v>
      </c>
      <c r="C588" s="18">
        <f>((((+C589+C590))))</f>
        <v>7444.82953</v>
      </c>
      <c r="D588" s="18">
        <f>((((+D589+D590))))</f>
        <v>5247.7075500000001</v>
      </c>
      <c r="E588" s="18">
        <f>((((+E589+E590))))</f>
        <v>4741.0477699999992</v>
      </c>
    </row>
    <row r="589" spans="1:5" ht="15" x14ac:dyDescent="0.25">
      <c r="A589" s="28"/>
      <c r="B589" s="35" t="s">
        <v>6</v>
      </c>
      <c r="C589" s="20">
        <v>7444.82953</v>
      </c>
      <c r="D589" s="20">
        <v>5247.7075500000001</v>
      </c>
      <c r="E589" s="20">
        <v>4741.0477699999992</v>
      </c>
    </row>
    <row r="590" spans="1:5" ht="15" x14ac:dyDescent="0.25">
      <c r="A590" s="28"/>
      <c r="B590" s="35" t="s">
        <v>7</v>
      </c>
      <c r="C590" s="20">
        <v>0</v>
      </c>
      <c r="D590" s="20">
        <v>0</v>
      </c>
      <c r="E590" s="20">
        <v>0</v>
      </c>
    </row>
    <row r="591" spans="1:5" ht="15" x14ac:dyDescent="0.25">
      <c r="A591" s="29"/>
      <c r="B591" s="17" t="s">
        <v>176</v>
      </c>
      <c r="C591" s="18">
        <f>((((+C592+C593))))</f>
        <v>32691.541000000001</v>
      </c>
      <c r="D591" s="18">
        <f>((((+D592+D593))))</f>
        <v>12943.11814</v>
      </c>
      <c r="E591" s="18">
        <f>((((+E592+E593))))</f>
        <v>10857.990519999999</v>
      </c>
    </row>
    <row r="592" spans="1:5" ht="15" x14ac:dyDescent="0.25">
      <c r="A592" s="28"/>
      <c r="B592" s="35" t="s">
        <v>6</v>
      </c>
      <c r="C592" s="20">
        <v>32691.541000000001</v>
      </c>
      <c r="D592" s="20">
        <v>12943.11814</v>
      </c>
      <c r="E592" s="20">
        <v>10857.990519999999</v>
      </c>
    </row>
    <row r="593" spans="1:5" ht="15" x14ac:dyDescent="0.25">
      <c r="A593" s="28"/>
      <c r="B593" s="35" t="s">
        <v>7</v>
      </c>
      <c r="C593" s="20">
        <v>0</v>
      </c>
      <c r="D593" s="20">
        <v>0</v>
      </c>
      <c r="E593" s="20">
        <v>0</v>
      </c>
    </row>
    <row r="594" spans="1:5" ht="15" x14ac:dyDescent="0.25">
      <c r="A594" s="29"/>
      <c r="B594" s="17" t="s">
        <v>177</v>
      </c>
      <c r="C594" s="18">
        <f>((((+C595+C596))))</f>
        <v>6386.3609999999999</v>
      </c>
      <c r="D594" s="18">
        <f>((((+D595+D596))))</f>
        <v>4631.3371200000001</v>
      </c>
      <c r="E594" s="18">
        <f>((((+E595+E596))))</f>
        <v>3920.73792</v>
      </c>
    </row>
    <row r="595" spans="1:5" ht="15" x14ac:dyDescent="0.25">
      <c r="A595" s="28"/>
      <c r="B595" s="35" t="s">
        <v>6</v>
      </c>
      <c r="C595" s="20">
        <v>6386.3609999999999</v>
      </c>
      <c r="D595" s="20">
        <v>4631.3371200000001</v>
      </c>
      <c r="E595" s="20">
        <v>3920.73792</v>
      </c>
    </row>
    <row r="596" spans="1:5" ht="15" x14ac:dyDescent="0.25">
      <c r="A596" s="28"/>
      <c r="B596" s="35" t="s">
        <v>7</v>
      </c>
      <c r="C596" s="20">
        <v>0</v>
      </c>
      <c r="D596" s="20">
        <v>0</v>
      </c>
      <c r="E596" s="20">
        <v>0</v>
      </c>
    </row>
    <row r="597" spans="1:5" ht="15" x14ac:dyDescent="0.25">
      <c r="A597" s="29"/>
      <c r="B597" s="17" t="s">
        <v>178</v>
      </c>
      <c r="C597" s="18">
        <f>((((+C598+C599))))</f>
        <v>13522.666029999998</v>
      </c>
      <c r="D597" s="18">
        <f>((((+D598+D599))))</f>
        <v>8672.7948108000001</v>
      </c>
      <c r="E597" s="18">
        <f>((((+E598+E599))))</f>
        <v>7491.8000499999998</v>
      </c>
    </row>
    <row r="598" spans="1:5" ht="15" x14ac:dyDescent="0.25">
      <c r="A598" s="28"/>
      <c r="B598" s="35" t="s">
        <v>6</v>
      </c>
      <c r="C598" s="20">
        <v>13522.666029999998</v>
      </c>
      <c r="D598" s="20">
        <v>8672.7948108000001</v>
      </c>
      <c r="E598" s="20">
        <v>7491.8000499999998</v>
      </c>
    </row>
    <row r="599" spans="1:5" ht="15" x14ac:dyDescent="0.25">
      <c r="A599" s="28"/>
      <c r="B599" s="35" t="s">
        <v>7</v>
      </c>
      <c r="C599" s="20">
        <v>0</v>
      </c>
      <c r="D599" s="20">
        <v>0</v>
      </c>
      <c r="E599" s="20">
        <v>0</v>
      </c>
    </row>
    <row r="600" spans="1:5" ht="15" x14ac:dyDescent="0.25">
      <c r="A600" s="29"/>
      <c r="B600" s="17" t="s">
        <v>179</v>
      </c>
      <c r="C600" s="18">
        <f>((((+C601+C602))))</f>
        <v>3459.252</v>
      </c>
      <c r="D600" s="18">
        <f>((((+D601+D602))))</f>
        <v>844.72</v>
      </c>
      <c r="E600" s="18">
        <f>((((+E601+E602))))</f>
        <v>832.62</v>
      </c>
    </row>
    <row r="601" spans="1:5" ht="15" x14ac:dyDescent="0.25">
      <c r="A601" s="28"/>
      <c r="B601" s="35" t="s">
        <v>6</v>
      </c>
      <c r="C601" s="20">
        <v>3459.252</v>
      </c>
      <c r="D601" s="20">
        <v>844.72</v>
      </c>
      <c r="E601" s="20">
        <v>832.62</v>
      </c>
    </row>
    <row r="602" spans="1:5" ht="15" x14ac:dyDescent="0.25">
      <c r="A602" s="28"/>
      <c r="B602" s="35" t="s">
        <v>7</v>
      </c>
      <c r="C602" s="20">
        <v>0</v>
      </c>
      <c r="D602" s="20">
        <v>0</v>
      </c>
      <c r="E602" s="20">
        <v>0</v>
      </c>
    </row>
    <row r="603" spans="1:5" ht="15" x14ac:dyDescent="0.25">
      <c r="A603" s="29"/>
      <c r="B603" s="17" t="s">
        <v>180</v>
      </c>
      <c r="C603" s="18">
        <f>((((+C604+C605))))</f>
        <v>112682.14046</v>
      </c>
      <c r="D603" s="18">
        <f>((((+D604+D605))))</f>
        <v>64748.459729999995</v>
      </c>
      <c r="E603" s="18">
        <f>((((+E604+E605))))</f>
        <v>38098.06424</v>
      </c>
    </row>
    <row r="604" spans="1:5" ht="15" x14ac:dyDescent="0.25">
      <c r="A604" s="28"/>
      <c r="B604" s="35" t="s">
        <v>6</v>
      </c>
      <c r="C604" s="20">
        <v>112682.14046</v>
      </c>
      <c r="D604" s="20">
        <v>64748.459729999995</v>
      </c>
      <c r="E604" s="20">
        <v>38098.06424</v>
      </c>
    </row>
    <row r="605" spans="1:5" ht="15" x14ac:dyDescent="0.25">
      <c r="A605" s="28"/>
      <c r="B605" s="35" t="s">
        <v>7</v>
      </c>
      <c r="C605" s="20">
        <v>0</v>
      </c>
      <c r="D605" s="20">
        <v>0</v>
      </c>
      <c r="E605" s="20">
        <v>0</v>
      </c>
    </row>
    <row r="606" spans="1:5" ht="15" x14ac:dyDescent="0.25">
      <c r="A606" s="29"/>
      <c r="B606" s="17" t="s">
        <v>181</v>
      </c>
      <c r="C606" s="18">
        <f>((((+C607+C608))))</f>
        <v>7914.3980000000001</v>
      </c>
      <c r="D606" s="18">
        <f>((((+D607+D608))))</f>
        <v>4852.2060000000001</v>
      </c>
      <c r="E606" s="18">
        <f>((((+E607+E608))))</f>
        <v>4840.0640000000003</v>
      </c>
    </row>
    <row r="607" spans="1:5" ht="15" x14ac:dyDescent="0.25">
      <c r="A607" s="28"/>
      <c r="B607" s="35" t="s">
        <v>6</v>
      </c>
      <c r="C607" s="20">
        <v>7914.3980000000001</v>
      </c>
      <c r="D607" s="20">
        <v>4852.2060000000001</v>
      </c>
      <c r="E607" s="20">
        <v>4840.0640000000003</v>
      </c>
    </row>
    <row r="608" spans="1:5" ht="15" x14ac:dyDescent="0.25">
      <c r="A608" s="28"/>
      <c r="B608" s="35" t="s">
        <v>7</v>
      </c>
      <c r="C608" s="20">
        <v>0</v>
      </c>
      <c r="D608" s="20">
        <v>0</v>
      </c>
      <c r="E608" s="20">
        <v>0</v>
      </c>
    </row>
    <row r="609" spans="1:5" ht="15" x14ac:dyDescent="0.25">
      <c r="A609" s="29"/>
      <c r="B609" s="17" t="s">
        <v>182</v>
      </c>
      <c r="C609" s="18">
        <f>((((+C610+C611))))</f>
        <v>851.1</v>
      </c>
      <c r="D609" s="18">
        <f>((((+D610+D611))))</f>
        <v>851.1</v>
      </c>
      <c r="E609" s="18">
        <f>((((+E610+E611))))</f>
        <v>199.89467999999999</v>
      </c>
    </row>
    <row r="610" spans="1:5" ht="15" x14ac:dyDescent="0.25">
      <c r="A610" s="28"/>
      <c r="B610" s="35" t="s">
        <v>6</v>
      </c>
      <c r="C610" s="20">
        <v>851.1</v>
      </c>
      <c r="D610" s="20">
        <v>851.1</v>
      </c>
      <c r="E610" s="20">
        <v>199.89467999999999</v>
      </c>
    </row>
    <row r="611" spans="1:5" ht="15" x14ac:dyDescent="0.25">
      <c r="A611" s="28"/>
      <c r="B611" s="35" t="s">
        <v>7</v>
      </c>
      <c r="C611" s="20">
        <v>0</v>
      </c>
      <c r="D611" s="20">
        <v>0</v>
      </c>
      <c r="E611" s="20">
        <v>0</v>
      </c>
    </row>
    <row r="612" spans="1:5" ht="15" x14ac:dyDescent="0.25">
      <c r="A612" s="29"/>
      <c r="B612" s="17" t="s">
        <v>183</v>
      </c>
      <c r="C612" s="18">
        <f>((((+C613+C614))))</f>
        <v>7214.7944000000007</v>
      </c>
      <c r="D612" s="18">
        <f>((((+D613+D614))))</f>
        <v>3814.7758199999998</v>
      </c>
      <c r="E612" s="18">
        <f>((((+E613+E614))))</f>
        <v>3224.5212399999996</v>
      </c>
    </row>
    <row r="613" spans="1:5" ht="15" x14ac:dyDescent="0.25">
      <c r="A613" s="28"/>
      <c r="B613" s="35" t="s">
        <v>6</v>
      </c>
      <c r="C613" s="20">
        <v>7214.7944000000007</v>
      </c>
      <c r="D613" s="20">
        <v>3814.7758199999998</v>
      </c>
      <c r="E613" s="20">
        <v>3224.5212399999996</v>
      </c>
    </row>
    <row r="614" spans="1:5" ht="15" x14ac:dyDescent="0.25">
      <c r="A614" s="28"/>
      <c r="B614" s="35" t="s">
        <v>7</v>
      </c>
      <c r="C614" s="20">
        <v>0</v>
      </c>
      <c r="D614" s="20">
        <v>0</v>
      </c>
      <c r="E614" s="20">
        <v>0</v>
      </c>
    </row>
    <row r="615" spans="1:5" ht="15" x14ac:dyDescent="0.25">
      <c r="A615" s="29"/>
      <c r="B615" s="17" t="s">
        <v>184</v>
      </c>
      <c r="C615" s="18">
        <f>((((+C616+C617))))</f>
        <v>9721.6</v>
      </c>
      <c r="D615" s="18">
        <f>((((+D616+D617))))</f>
        <v>9438.731029999999</v>
      </c>
      <c r="E615" s="18">
        <f>((((+E616+E617))))</f>
        <v>6078.2576399999998</v>
      </c>
    </row>
    <row r="616" spans="1:5" ht="15" x14ac:dyDescent="0.25">
      <c r="A616" s="28"/>
      <c r="B616" s="35" t="s">
        <v>6</v>
      </c>
      <c r="C616" s="20">
        <v>9721.6</v>
      </c>
      <c r="D616" s="20">
        <v>9438.731029999999</v>
      </c>
      <c r="E616" s="20">
        <v>6078.2576399999998</v>
      </c>
    </row>
    <row r="617" spans="1:5" ht="15" x14ac:dyDescent="0.25">
      <c r="A617" s="28"/>
      <c r="B617" s="35" t="s">
        <v>7</v>
      </c>
      <c r="C617" s="20">
        <v>0</v>
      </c>
      <c r="D617" s="20">
        <v>0</v>
      </c>
      <c r="E617" s="20">
        <v>0</v>
      </c>
    </row>
    <row r="618" spans="1:5" ht="15" x14ac:dyDescent="0.25">
      <c r="A618" s="29"/>
      <c r="B618" s="17" t="s">
        <v>185</v>
      </c>
      <c r="C618" s="18">
        <f>((((+C619+C620))))</f>
        <v>1148.7258899999999</v>
      </c>
      <c r="D618" s="18">
        <f>((((+D619+D620))))</f>
        <v>485.01943000000006</v>
      </c>
      <c r="E618" s="18">
        <f>((((+E619+E620))))</f>
        <v>101.49212000000001</v>
      </c>
    </row>
    <row r="619" spans="1:5" ht="15" x14ac:dyDescent="0.25">
      <c r="A619" s="28"/>
      <c r="B619" s="35" t="s">
        <v>6</v>
      </c>
      <c r="C619" s="20">
        <v>1148.7258899999999</v>
      </c>
      <c r="D619" s="20">
        <v>485.01943000000006</v>
      </c>
      <c r="E619" s="20">
        <v>101.49212000000001</v>
      </c>
    </row>
    <row r="620" spans="1:5" ht="15" x14ac:dyDescent="0.25">
      <c r="A620" s="28"/>
      <c r="B620" s="35" t="s">
        <v>7</v>
      </c>
      <c r="C620" s="20">
        <v>0</v>
      </c>
      <c r="D620" s="20">
        <v>0</v>
      </c>
      <c r="E620" s="20">
        <v>0</v>
      </c>
    </row>
    <row r="621" spans="1:5" ht="15" x14ac:dyDescent="0.25">
      <c r="A621" s="29"/>
      <c r="B621" s="17" t="s">
        <v>186</v>
      </c>
      <c r="C621" s="18">
        <f>((((+C622+C623))))</f>
        <v>4976.5111200000001</v>
      </c>
      <c r="D621" s="18">
        <f>((((+D622+D623))))</f>
        <v>2488.2555600000001</v>
      </c>
      <c r="E621" s="18">
        <f>((((+E622+E623))))</f>
        <v>2443.0358999999999</v>
      </c>
    </row>
    <row r="622" spans="1:5" ht="15" x14ac:dyDescent="0.25">
      <c r="A622" s="28"/>
      <c r="B622" s="35" t="s">
        <v>6</v>
      </c>
      <c r="C622" s="20">
        <v>4976.5111200000001</v>
      </c>
      <c r="D622" s="20">
        <v>2488.2555600000001</v>
      </c>
      <c r="E622" s="20">
        <v>2443.0358999999999</v>
      </c>
    </row>
    <row r="623" spans="1:5" ht="15" x14ac:dyDescent="0.25">
      <c r="A623" s="28"/>
      <c r="B623" s="35" t="s">
        <v>7</v>
      </c>
      <c r="C623" s="20">
        <v>0</v>
      </c>
      <c r="D623" s="20">
        <v>0</v>
      </c>
      <c r="E623" s="20">
        <v>0</v>
      </c>
    </row>
    <row r="624" spans="1:5" ht="15" x14ac:dyDescent="0.25">
      <c r="A624" s="29"/>
      <c r="B624" s="17" t="s">
        <v>187</v>
      </c>
      <c r="C624" s="18">
        <f>((((+C625+C626))))</f>
        <v>193.37700000000001</v>
      </c>
      <c r="D624" s="18">
        <f>((((+D625+D626))))</f>
        <v>77.351119999999995</v>
      </c>
      <c r="E624" s="18">
        <f>((((+E625+E626))))</f>
        <v>77.351119999999995</v>
      </c>
    </row>
    <row r="625" spans="1:5" ht="15" x14ac:dyDescent="0.25">
      <c r="A625" s="28"/>
      <c r="B625" s="35" t="s">
        <v>6</v>
      </c>
      <c r="C625" s="20">
        <v>193.37700000000001</v>
      </c>
      <c r="D625" s="20">
        <v>77.351119999999995</v>
      </c>
      <c r="E625" s="20">
        <v>77.351119999999995</v>
      </c>
    </row>
    <row r="626" spans="1:5" ht="15" x14ac:dyDescent="0.25">
      <c r="A626" s="27"/>
      <c r="B626" s="36" t="s">
        <v>7</v>
      </c>
      <c r="C626" s="22">
        <v>0</v>
      </c>
      <c r="D626" s="22">
        <v>0</v>
      </c>
      <c r="E626" s="22">
        <v>0</v>
      </c>
    </row>
    <row r="627" spans="1:5" ht="25.5" x14ac:dyDescent="0.25">
      <c r="A627" s="29"/>
      <c r="B627" s="17" t="s">
        <v>188</v>
      </c>
      <c r="C627" s="18">
        <f>((((+C628+C629))))</f>
        <v>190373.549</v>
      </c>
      <c r="D627" s="18">
        <f>((((+D628+D629))))</f>
        <v>111112.89200000001</v>
      </c>
      <c r="E627" s="18">
        <f>((((+E628+E629))))</f>
        <v>47234.942999999999</v>
      </c>
    </row>
    <row r="628" spans="1:5" ht="15" x14ac:dyDescent="0.25">
      <c r="A628" s="28"/>
      <c r="B628" s="35" t="s">
        <v>6</v>
      </c>
      <c r="C628" s="20">
        <v>190373.549</v>
      </c>
      <c r="D628" s="20">
        <v>111112.89200000001</v>
      </c>
      <c r="E628" s="20">
        <v>47234.942999999999</v>
      </c>
    </row>
    <row r="629" spans="1:5" ht="15" x14ac:dyDescent="0.25">
      <c r="A629" s="28"/>
      <c r="B629" s="35" t="s">
        <v>7</v>
      </c>
      <c r="C629" s="20">
        <v>0</v>
      </c>
      <c r="D629" s="20">
        <v>0</v>
      </c>
      <c r="E629" s="20">
        <v>0</v>
      </c>
    </row>
    <row r="630" spans="1:5" ht="15" x14ac:dyDescent="0.25">
      <c r="A630" s="29"/>
      <c r="B630" s="17" t="s">
        <v>224</v>
      </c>
      <c r="C630" s="18">
        <f>((((+C631+C632))))</f>
        <v>369.99799999999999</v>
      </c>
      <c r="D630" s="18">
        <f>((((+D631+D632))))</f>
        <v>270.697</v>
      </c>
      <c r="E630" s="18">
        <f>((((+E631+E632))))</f>
        <v>157.43432999999999</v>
      </c>
    </row>
    <row r="631" spans="1:5" ht="15" x14ac:dyDescent="0.25">
      <c r="A631" s="28"/>
      <c r="B631" s="35" t="s">
        <v>6</v>
      </c>
      <c r="C631" s="20">
        <v>369.99799999999999</v>
      </c>
      <c r="D631" s="20">
        <v>270.697</v>
      </c>
      <c r="E631" s="20">
        <v>157.43432999999999</v>
      </c>
    </row>
    <row r="632" spans="1:5" ht="15" x14ac:dyDescent="0.25">
      <c r="A632" s="28"/>
      <c r="B632" s="35" t="s">
        <v>7</v>
      </c>
      <c r="C632" s="20">
        <v>0</v>
      </c>
      <c r="D632" s="20">
        <v>0</v>
      </c>
      <c r="E632" s="20">
        <v>0</v>
      </c>
    </row>
    <row r="633" spans="1:5" ht="25.5" x14ac:dyDescent="0.25">
      <c r="A633" s="29"/>
      <c r="B633" s="17" t="s">
        <v>229</v>
      </c>
      <c r="C633" s="18">
        <f>((((+C634+C635))))</f>
        <v>193.37799999999999</v>
      </c>
      <c r="D633" s="18">
        <f>((((+D634+D635))))</f>
        <v>77.350999999999999</v>
      </c>
      <c r="E633" s="18">
        <f>((((+E634+E635))))</f>
        <v>77.350999999999999</v>
      </c>
    </row>
    <row r="634" spans="1:5" ht="15" x14ac:dyDescent="0.25">
      <c r="A634" s="28"/>
      <c r="B634" s="35" t="s">
        <v>6</v>
      </c>
      <c r="C634" s="20">
        <v>193.37799999999999</v>
      </c>
      <c r="D634" s="20">
        <v>77.350999999999999</v>
      </c>
      <c r="E634" s="20">
        <v>77.350999999999999</v>
      </c>
    </row>
    <row r="635" spans="1:5" ht="15" x14ac:dyDescent="0.25">
      <c r="A635" s="28"/>
      <c r="B635" s="35" t="s">
        <v>7</v>
      </c>
      <c r="C635" s="20">
        <v>0</v>
      </c>
      <c r="D635" s="20">
        <v>0</v>
      </c>
      <c r="E635" s="20">
        <v>0</v>
      </c>
    </row>
    <row r="636" spans="1:5" ht="15" x14ac:dyDescent="0.25">
      <c r="A636" s="29" t="s">
        <v>189</v>
      </c>
      <c r="B636" s="17"/>
      <c r="C636" s="18">
        <f>+C637</f>
        <v>108914.77626</v>
      </c>
      <c r="D636" s="18">
        <f t="shared" ref="D636:E636" si="28">+D637</f>
        <v>55874.409960000005</v>
      </c>
      <c r="E636" s="18">
        <f t="shared" si="28"/>
        <v>7489.1956000000009</v>
      </c>
    </row>
    <row r="637" spans="1:5" ht="15" x14ac:dyDescent="0.25">
      <c r="A637" s="29"/>
      <c r="B637" s="17" t="s">
        <v>11</v>
      </c>
      <c r="C637" s="18">
        <f>((((+C638+C639))))</f>
        <v>108914.77626</v>
      </c>
      <c r="D637" s="18">
        <f>((((+D638+D639))))</f>
        <v>55874.409960000005</v>
      </c>
      <c r="E637" s="18">
        <f>((((+E638+E639))))</f>
        <v>7489.1956000000009</v>
      </c>
    </row>
    <row r="638" spans="1:5" ht="15" x14ac:dyDescent="0.25">
      <c r="A638" s="28"/>
      <c r="B638" s="35" t="s">
        <v>6</v>
      </c>
      <c r="C638" s="20">
        <v>108914.77626</v>
      </c>
      <c r="D638" s="20">
        <v>55874.409960000005</v>
      </c>
      <c r="E638" s="20">
        <v>7489.1956000000009</v>
      </c>
    </row>
    <row r="639" spans="1:5" ht="15" x14ac:dyDescent="0.25">
      <c r="A639" s="28"/>
      <c r="B639" s="35" t="s">
        <v>7</v>
      </c>
      <c r="C639" s="20">
        <v>0</v>
      </c>
      <c r="D639" s="20">
        <v>0</v>
      </c>
      <c r="E639" s="20">
        <v>0</v>
      </c>
    </row>
    <row r="640" spans="1:5" ht="15" x14ac:dyDescent="0.25">
      <c r="A640" s="30" t="s">
        <v>190</v>
      </c>
      <c r="B640" s="14"/>
      <c r="C640" s="15">
        <f>+C641</f>
        <v>151961.94</v>
      </c>
      <c r="D640" s="15">
        <f t="shared" ref="D640:E640" si="29">+D641</f>
        <v>78104.933999999994</v>
      </c>
      <c r="E640" s="15">
        <f t="shared" si="29"/>
        <v>58672.951000000001</v>
      </c>
    </row>
    <row r="641" spans="1:5" ht="15" x14ac:dyDescent="0.25">
      <c r="A641" s="29"/>
      <c r="B641" s="17" t="s">
        <v>11</v>
      </c>
      <c r="C641" s="18">
        <f>((((+C642+C643))))</f>
        <v>151961.94</v>
      </c>
      <c r="D641" s="18">
        <f>((((+D642+D643))))</f>
        <v>78104.933999999994</v>
      </c>
      <c r="E641" s="18">
        <f>((((+E642+E643))))</f>
        <v>58672.951000000001</v>
      </c>
    </row>
    <row r="642" spans="1:5" ht="15" x14ac:dyDescent="0.25">
      <c r="A642" s="28"/>
      <c r="B642" s="35" t="s">
        <v>6</v>
      </c>
      <c r="C642" s="20">
        <v>151961.94</v>
      </c>
      <c r="D642" s="20">
        <v>78104.933999999994</v>
      </c>
      <c r="E642" s="20">
        <v>58672.951000000001</v>
      </c>
    </row>
    <row r="643" spans="1:5" ht="15" x14ac:dyDescent="0.25">
      <c r="A643" s="28"/>
      <c r="B643" s="35" t="s">
        <v>7</v>
      </c>
      <c r="C643" s="20">
        <v>0</v>
      </c>
      <c r="D643" s="20">
        <v>0</v>
      </c>
      <c r="E643" s="20">
        <v>0</v>
      </c>
    </row>
    <row r="644" spans="1:5" ht="15" x14ac:dyDescent="0.25">
      <c r="A644" s="30" t="s">
        <v>191</v>
      </c>
      <c r="B644" s="14"/>
      <c r="C644" s="15">
        <f>+C645</f>
        <v>352589.68020200002</v>
      </c>
      <c r="D644" s="15">
        <f t="shared" ref="D644:E644" si="30">+D645</f>
        <v>88936.562109999999</v>
      </c>
      <c r="E644" s="15">
        <f t="shared" si="30"/>
        <v>88936.562109999999</v>
      </c>
    </row>
    <row r="645" spans="1:5" ht="15" x14ac:dyDescent="0.25">
      <c r="A645" s="29"/>
      <c r="B645" s="17" t="s">
        <v>11</v>
      </c>
      <c r="C645" s="18">
        <f>((((+C646+C647))))</f>
        <v>352589.68020200002</v>
      </c>
      <c r="D645" s="18">
        <f>((((+D646+D647))))</f>
        <v>88936.562109999999</v>
      </c>
      <c r="E645" s="18">
        <f>((((+E646+E647))))</f>
        <v>88936.562109999999</v>
      </c>
    </row>
    <row r="646" spans="1:5" ht="15" x14ac:dyDescent="0.25">
      <c r="A646" s="28"/>
      <c r="B646" s="35" t="s">
        <v>6</v>
      </c>
      <c r="C646" s="20">
        <v>352589.68020200002</v>
      </c>
      <c r="D646" s="20">
        <v>88936.562109999999</v>
      </c>
      <c r="E646" s="20">
        <v>88936.562109999999</v>
      </c>
    </row>
    <row r="647" spans="1:5" ht="15" x14ac:dyDescent="0.25">
      <c r="A647" s="28"/>
      <c r="B647" s="35" t="s">
        <v>7</v>
      </c>
      <c r="C647" s="20">
        <v>0</v>
      </c>
      <c r="D647" s="20">
        <v>0</v>
      </c>
      <c r="E647" s="20">
        <v>0</v>
      </c>
    </row>
    <row r="648" spans="1:5" ht="24" customHeight="1" x14ac:dyDescent="0.25">
      <c r="A648" s="55" t="s">
        <v>192</v>
      </c>
      <c r="B648" s="55"/>
      <c r="C648" s="15">
        <f>+C649</f>
        <v>94673.278750149999</v>
      </c>
      <c r="D648" s="15">
        <f t="shared" ref="D648:E648" si="31">+D649</f>
        <v>49740.919626741699</v>
      </c>
      <c r="E648" s="15">
        <f t="shared" si="31"/>
        <v>38283.412750000003</v>
      </c>
    </row>
    <row r="649" spans="1:5" ht="15" x14ac:dyDescent="0.25">
      <c r="A649" s="29"/>
      <c r="B649" s="17" t="s">
        <v>11</v>
      </c>
      <c r="C649" s="18">
        <f>((((+C650+C651))))</f>
        <v>94673.278750149999</v>
      </c>
      <c r="D649" s="18">
        <f>((((+D650+D651))))</f>
        <v>49740.919626741699</v>
      </c>
      <c r="E649" s="18">
        <f>((((+E650+E651))))</f>
        <v>38283.412750000003</v>
      </c>
    </row>
    <row r="650" spans="1:5" ht="15" x14ac:dyDescent="0.25">
      <c r="A650" s="28"/>
      <c r="B650" s="35" t="s">
        <v>6</v>
      </c>
      <c r="C650" s="20">
        <v>24673.278750149999</v>
      </c>
      <c r="D650" s="20">
        <v>14740.919626741699</v>
      </c>
      <c r="E650" s="20">
        <v>8730.0518000000011</v>
      </c>
    </row>
    <row r="651" spans="1:5" ht="15" x14ac:dyDescent="0.25">
      <c r="A651" s="28"/>
      <c r="B651" s="35" t="s">
        <v>7</v>
      </c>
      <c r="C651" s="20">
        <v>70000</v>
      </c>
      <c r="D651" s="20">
        <v>35000</v>
      </c>
      <c r="E651" s="20">
        <v>29553.360949999998</v>
      </c>
    </row>
    <row r="652" spans="1:5" ht="15" x14ac:dyDescent="0.25">
      <c r="A652" s="30" t="s">
        <v>193</v>
      </c>
      <c r="B652" s="14"/>
      <c r="C652" s="15">
        <f>+C653</f>
        <v>199396.6</v>
      </c>
      <c r="D652" s="15">
        <f t="shared" ref="D652:E652" si="32">+D653</f>
        <v>196048.52652000004</v>
      </c>
      <c r="E652" s="15">
        <f t="shared" si="32"/>
        <v>41340.016179999999</v>
      </c>
    </row>
    <row r="653" spans="1:5" ht="15" x14ac:dyDescent="0.25">
      <c r="A653" s="29"/>
      <c r="B653" s="17" t="s">
        <v>11</v>
      </c>
      <c r="C653" s="18">
        <f>((((+C654+C655))))</f>
        <v>199396.6</v>
      </c>
      <c r="D653" s="18">
        <f>((((+D654+D655))))</f>
        <v>196048.52652000004</v>
      </c>
      <c r="E653" s="18">
        <f>((((+E654+E655))))</f>
        <v>41340.016179999999</v>
      </c>
    </row>
    <row r="654" spans="1:5" ht="15" x14ac:dyDescent="0.25">
      <c r="A654" s="28"/>
      <c r="B654" s="35" t="s">
        <v>6</v>
      </c>
      <c r="C654" s="20">
        <v>199396.6</v>
      </c>
      <c r="D654" s="20">
        <v>196048.52652000004</v>
      </c>
      <c r="E654" s="20">
        <v>41340.016179999999</v>
      </c>
    </row>
    <row r="655" spans="1:5" ht="15" x14ac:dyDescent="0.25">
      <c r="A655" s="28"/>
      <c r="B655" s="35" t="s">
        <v>7</v>
      </c>
      <c r="C655" s="20">
        <v>0</v>
      </c>
      <c r="D655" s="20">
        <v>0</v>
      </c>
      <c r="E655" s="20">
        <v>0</v>
      </c>
    </row>
    <row r="656" spans="1:5" ht="15" x14ac:dyDescent="0.25">
      <c r="A656" s="30" t="s">
        <v>194</v>
      </c>
      <c r="B656" s="14"/>
      <c r="C656" s="15">
        <f>+C657</f>
        <v>383479.23100000003</v>
      </c>
      <c r="D656" s="15">
        <f t="shared" ref="D656:E656" si="33">+D657</f>
        <v>74095.862400000013</v>
      </c>
      <c r="E656" s="15">
        <f t="shared" si="33"/>
        <v>71217.556089999998</v>
      </c>
    </row>
    <row r="657" spans="1:5" ht="15" x14ac:dyDescent="0.25">
      <c r="A657" s="29"/>
      <c r="B657" s="17" t="s">
        <v>11</v>
      </c>
      <c r="C657" s="18">
        <f>((((+C658+C659))))</f>
        <v>383479.23100000003</v>
      </c>
      <c r="D657" s="18">
        <f>((((+D658+D659))))</f>
        <v>74095.862400000013</v>
      </c>
      <c r="E657" s="18">
        <f>((((+E658+E659))))</f>
        <v>71217.556089999998</v>
      </c>
    </row>
    <row r="658" spans="1:5" ht="15" x14ac:dyDescent="0.25">
      <c r="A658" s="28"/>
      <c r="B658" s="35" t="s">
        <v>6</v>
      </c>
      <c r="C658" s="20">
        <v>383479.23100000003</v>
      </c>
      <c r="D658" s="20">
        <v>74095.862400000013</v>
      </c>
      <c r="E658" s="20">
        <v>71217.556089999998</v>
      </c>
    </row>
    <row r="659" spans="1:5" ht="15" x14ac:dyDescent="0.25">
      <c r="A659" s="28"/>
      <c r="B659" s="35" t="s">
        <v>7</v>
      </c>
      <c r="C659" s="20">
        <v>0</v>
      </c>
      <c r="D659" s="20">
        <v>0</v>
      </c>
      <c r="E659" s="20">
        <v>0</v>
      </c>
    </row>
    <row r="660" spans="1:5" ht="15" x14ac:dyDescent="0.25">
      <c r="A660" s="30" t="s">
        <v>195</v>
      </c>
      <c r="B660" s="17"/>
      <c r="C660" s="18">
        <f>+C661+C664+C667+C670+C673+C676+C679</f>
        <v>486817.49365000002</v>
      </c>
      <c r="D660" s="18">
        <f t="shared" ref="D660:E660" si="34">+D661+D664+D667+D670+D673+D676+D679</f>
        <v>211945.8241</v>
      </c>
      <c r="E660" s="18">
        <f t="shared" si="34"/>
        <v>181351.91701999999</v>
      </c>
    </row>
    <row r="661" spans="1:5" ht="15" x14ac:dyDescent="0.25">
      <c r="A661" s="29"/>
      <c r="B661" s="17" t="s">
        <v>196</v>
      </c>
      <c r="C661" s="18">
        <f>((((+C662+C663))))</f>
        <v>111023.1</v>
      </c>
      <c r="D661" s="18">
        <f>((((+D662+D663))))</f>
        <v>49280.730919999995</v>
      </c>
      <c r="E661" s="18">
        <f>((((+E662+E663))))</f>
        <v>48887.742989999999</v>
      </c>
    </row>
    <row r="662" spans="1:5" ht="15" x14ac:dyDescent="0.25">
      <c r="A662" s="28"/>
      <c r="B662" s="35" t="s">
        <v>6</v>
      </c>
      <c r="C662" s="20">
        <v>111023.1</v>
      </c>
      <c r="D662" s="20">
        <v>49280.730919999995</v>
      </c>
      <c r="E662" s="20">
        <v>48887.742989999999</v>
      </c>
    </row>
    <row r="663" spans="1:5" ht="15" x14ac:dyDescent="0.25">
      <c r="A663" s="28"/>
      <c r="B663" s="35" t="s">
        <v>7</v>
      </c>
      <c r="C663" s="20">
        <v>0</v>
      </c>
      <c r="D663" s="20">
        <v>0</v>
      </c>
      <c r="E663" s="20">
        <v>0</v>
      </c>
    </row>
    <row r="664" spans="1:5" ht="15" x14ac:dyDescent="0.25">
      <c r="A664" s="29"/>
      <c r="B664" s="17" t="s">
        <v>197</v>
      </c>
      <c r="C664" s="18">
        <f>((((+C665+C666))))</f>
        <v>10349</v>
      </c>
      <c r="D664" s="18">
        <f>((((+D665+D666))))</f>
        <v>6959.2047499999999</v>
      </c>
      <c r="E664" s="18">
        <f>((((+E665+E666))))</f>
        <v>4991.6159799999996</v>
      </c>
    </row>
    <row r="665" spans="1:5" ht="15" x14ac:dyDescent="0.25">
      <c r="A665" s="28"/>
      <c r="B665" s="35" t="s">
        <v>6</v>
      </c>
      <c r="C665" s="20">
        <v>10349</v>
      </c>
      <c r="D665" s="20">
        <v>6959.2047499999999</v>
      </c>
      <c r="E665" s="20">
        <v>4991.6159799999996</v>
      </c>
    </row>
    <row r="666" spans="1:5" ht="15" x14ac:dyDescent="0.25">
      <c r="A666" s="28"/>
      <c r="B666" s="35" t="s">
        <v>7</v>
      </c>
      <c r="C666" s="20">
        <v>0</v>
      </c>
      <c r="D666" s="20">
        <v>0</v>
      </c>
      <c r="E666" s="20">
        <v>0</v>
      </c>
    </row>
    <row r="667" spans="1:5" ht="15" x14ac:dyDescent="0.25">
      <c r="A667" s="29"/>
      <c r="B667" s="17" t="s">
        <v>198</v>
      </c>
      <c r="C667" s="18">
        <f>((((+C668+C669))))</f>
        <v>246683.6</v>
      </c>
      <c r="D667" s="18">
        <f>((((+D668+D669))))</f>
        <v>103989.361</v>
      </c>
      <c r="E667" s="18">
        <f>((((+E668+E669))))</f>
        <v>82778.508000000002</v>
      </c>
    </row>
    <row r="668" spans="1:5" ht="15" x14ac:dyDescent="0.25">
      <c r="A668" s="28"/>
      <c r="B668" s="35" t="s">
        <v>6</v>
      </c>
      <c r="C668" s="20">
        <v>246683.6</v>
      </c>
      <c r="D668" s="20">
        <v>103989.361</v>
      </c>
      <c r="E668" s="20">
        <v>82778.508000000002</v>
      </c>
    </row>
    <row r="669" spans="1:5" ht="15" x14ac:dyDescent="0.25">
      <c r="A669" s="28"/>
      <c r="B669" s="35" t="s">
        <v>7</v>
      </c>
      <c r="C669" s="20">
        <v>0</v>
      </c>
      <c r="D669" s="20">
        <v>0</v>
      </c>
      <c r="E669" s="20">
        <v>0</v>
      </c>
    </row>
    <row r="670" spans="1:5" ht="15" x14ac:dyDescent="0.25">
      <c r="A670" s="29"/>
      <c r="B670" s="17" t="s">
        <v>199</v>
      </c>
      <c r="C670" s="18">
        <f>((((+C671+C672))))</f>
        <v>59918</v>
      </c>
      <c r="D670" s="18">
        <f>((((+D671+D672))))</f>
        <v>22512.102070000001</v>
      </c>
      <c r="E670" s="18">
        <f>((((+E671+E672))))</f>
        <v>22512.102070000001</v>
      </c>
    </row>
    <row r="671" spans="1:5" ht="15" x14ac:dyDescent="0.25">
      <c r="A671" s="28"/>
      <c r="B671" s="35" t="s">
        <v>6</v>
      </c>
      <c r="C671" s="20">
        <v>59918</v>
      </c>
      <c r="D671" s="20">
        <v>22512.102070000001</v>
      </c>
      <c r="E671" s="20">
        <v>22512.102070000001</v>
      </c>
    </row>
    <row r="672" spans="1:5" ht="15" x14ac:dyDescent="0.25">
      <c r="A672" s="28"/>
      <c r="B672" s="35" t="s">
        <v>7</v>
      </c>
      <c r="C672" s="20">
        <v>0</v>
      </c>
      <c r="D672" s="20">
        <v>0</v>
      </c>
      <c r="E672" s="20">
        <v>0</v>
      </c>
    </row>
    <row r="673" spans="1:5" ht="15" x14ac:dyDescent="0.25">
      <c r="A673" s="29"/>
      <c r="B673" s="17" t="s">
        <v>200</v>
      </c>
      <c r="C673" s="18">
        <f>((((+C674+C675))))</f>
        <v>47400</v>
      </c>
      <c r="D673" s="18">
        <f>((((+D674+D675))))</f>
        <v>23700</v>
      </c>
      <c r="E673" s="18">
        <f>((((+E674+E675))))</f>
        <v>17379</v>
      </c>
    </row>
    <row r="674" spans="1:5" ht="15" x14ac:dyDescent="0.25">
      <c r="A674" s="28"/>
      <c r="B674" s="35" t="s">
        <v>6</v>
      </c>
      <c r="C674" s="20">
        <v>47400</v>
      </c>
      <c r="D674" s="20">
        <v>23700</v>
      </c>
      <c r="E674" s="20">
        <v>17379</v>
      </c>
    </row>
    <row r="675" spans="1:5" ht="15" x14ac:dyDescent="0.25">
      <c r="A675" s="28"/>
      <c r="B675" s="35" t="s">
        <v>7</v>
      </c>
      <c r="C675" s="20">
        <v>0</v>
      </c>
      <c r="D675" s="20">
        <v>0</v>
      </c>
      <c r="E675" s="20">
        <v>0</v>
      </c>
    </row>
    <row r="676" spans="1:5" ht="15" x14ac:dyDescent="0.25">
      <c r="A676" s="52"/>
      <c r="B676" s="48" t="s">
        <v>201</v>
      </c>
      <c r="C676" s="49">
        <f>((((+C677+C678))))</f>
        <v>8756</v>
      </c>
      <c r="D676" s="49">
        <f>((((+D677+D678))))</f>
        <v>2970.0172400000001</v>
      </c>
      <c r="E676" s="49">
        <f>((((+E677+E678))))</f>
        <v>2268.5398599999999</v>
      </c>
    </row>
    <row r="677" spans="1:5" ht="15" x14ac:dyDescent="0.25">
      <c r="A677" s="28"/>
      <c r="B677" s="35" t="s">
        <v>6</v>
      </c>
      <c r="C677" s="20">
        <v>8756</v>
      </c>
      <c r="D677" s="20">
        <v>2970.0172400000001</v>
      </c>
      <c r="E677" s="20">
        <v>2268.5398599999999</v>
      </c>
    </row>
    <row r="678" spans="1:5" ht="15" x14ac:dyDescent="0.25">
      <c r="A678" s="28"/>
      <c r="B678" s="35" t="s">
        <v>7</v>
      </c>
      <c r="C678" s="20">
        <v>0</v>
      </c>
      <c r="D678" s="20">
        <v>0</v>
      </c>
      <c r="E678" s="20">
        <v>0</v>
      </c>
    </row>
    <row r="679" spans="1:5" ht="15" x14ac:dyDescent="0.25">
      <c r="A679" s="29"/>
      <c r="B679" s="17" t="s">
        <v>240</v>
      </c>
      <c r="C679" s="18">
        <f>((((+C680+C681))))</f>
        <v>2687.7936500000005</v>
      </c>
      <c r="D679" s="18">
        <f>((((+D680+D681))))</f>
        <v>2534.4081200000001</v>
      </c>
      <c r="E679" s="18">
        <f>((((+E680+E681))))</f>
        <v>2534.4081200000001</v>
      </c>
    </row>
    <row r="680" spans="1:5" ht="15" x14ac:dyDescent="0.25">
      <c r="A680" s="28"/>
      <c r="B680" s="35" t="s">
        <v>6</v>
      </c>
      <c r="C680" s="20">
        <v>2687.7936500000005</v>
      </c>
      <c r="D680" s="20">
        <v>2534.4081200000001</v>
      </c>
      <c r="E680" s="20">
        <v>2534.4081200000001</v>
      </c>
    </row>
    <row r="681" spans="1:5" ht="15" x14ac:dyDescent="0.25">
      <c r="A681" s="28"/>
      <c r="B681" s="35" t="s">
        <v>7</v>
      </c>
      <c r="C681" s="20">
        <v>0</v>
      </c>
      <c r="D681" s="20">
        <v>0</v>
      </c>
      <c r="E681" s="20">
        <v>0</v>
      </c>
    </row>
    <row r="682" spans="1:5" ht="15" x14ac:dyDescent="0.25">
      <c r="A682" s="30" t="s">
        <v>202</v>
      </c>
      <c r="B682" s="17"/>
      <c r="C682" s="18">
        <f>+C683+C686+C689+C692+C695+C698+C701+C704+C707+C710+C713</f>
        <v>252730.25352999999</v>
      </c>
      <c r="D682" s="18">
        <f t="shared" ref="D682:E682" si="35">+D683+D686+D689+D692+D695+D698+D701+D704+D707+D710+D713</f>
        <v>122620.03184999997</v>
      </c>
      <c r="E682" s="18">
        <f t="shared" si="35"/>
        <v>69910.333629999994</v>
      </c>
    </row>
    <row r="683" spans="1:5" ht="15" x14ac:dyDescent="0.25">
      <c r="A683" s="29"/>
      <c r="B683" s="17" t="s">
        <v>11</v>
      </c>
      <c r="C683" s="18">
        <f>((((+C684+C685))))</f>
        <v>85322.281439999992</v>
      </c>
      <c r="D683" s="18">
        <f>((((+D684+D685))))</f>
        <v>42661.140719999996</v>
      </c>
      <c r="E683" s="18">
        <f>((((+E684+E685))))</f>
        <v>26946.7317</v>
      </c>
    </row>
    <row r="684" spans="1:5" ht="15" x14ac:dyDescent="0.25">
      <c r="A684" s="28"/>
      <c r="B684" s="35" t="s">
        <v>6</v>
      </c>
      <c r="C684" s="20">
        <v>85322.281439999992</v>
      </c>
      <c r="D684" s="20">
        <v>42661.140719999996</v>
      </c>
      <c r="E684" s="20">
        <v>26946.7317</v>
      </c>
    </row>
    <row r="685" spans="1:5" ht="15" x14ac:dyDescent="0.25">
      <c r="A685" s="28"/>
      <c r="B685" s="35" t="s">
        <v>7</v>
      </c>
      <c r="C685" s="20">
        <v>0</v>
      </c>
      <c r="D685" s="20">
        <v>0</v>
      </c>
      <c r="E685" s="20">
        <v>0</v>
      </c>
    </row>
    <row r="686" spans="1:5" ht="15" x14ac:dyDescent="0.25">
      <c r="A686" s="29"/>
      <c r="B686" s="17" t="s">
        <v>222</v>
      </c>
      <c r="C686" s="18">
        <f>((((+C687+C688))))</f>
        <v>55158.431149999997</v>
      </c>
      <c r="D686" s="18">
        <f>((((+D687+D688))))</f>
        <v>27725.574000000001</v>
      </c>
      <c r="E686" s="18">
        <f>((((+E687+E688))))</f>
        <v>4679.7250000000004</v>
      </c>
    </row>
    <row r="687" spans="1:5" ht="15" x14ac:dyDescent="0.25">
      <c r="A687" s="28"/>
      <c r="B687" s="35" t="s">
        <v>6</v>
      </c>
      <c r="C687" s="20">
        <v>55158.431149999997</v>
      </c>
      <c r="D687" s="20">
        <v>27725.574000000001</v>
      </c>
      <c r="E687" s="20">
        <v>4679.7250000000004</v>
      </c>
    </row>
    <row r="688" spans="1:5" ht="15" x14ac:dyDescent="0.25">
      <c r="A688" s="28"/>
      <c r="B688" s="35" t="s">
        <v>7</v>
      </c>
      <c r="C688" s="20">
        <v>0</v>
      </c>
      <c r="D688" s="20">
        <v>0</v>
      </c>
      <c r="E688" s="20">
        <v>0</v>
      </c>
    </row>
    <row r="689" spans="1:5" ht="15" x14ac:dyDescent="0.25">
      <c r="A689" s="29"/>
      <c r="B689" s="17" t="s">
        <v>203</v>
      </c>
      <c r="C689" s="18">
        <f>((((+C690+C691))))</f>
        <v>83552.494999999995</v>
      </c>
      <c r="D689" s="18">
        <f>((((+D690+D691))))</f>
        <v>35599.667000000001</v>
      </c>
      <c r="E689" s="18">
        <f>((((+E690+E691))))</f>
        <v>23733.061000000002</v>
      </c>
    </row>
    <row r="690" spans="1:5" ht="15" x14ac:dyDescent="0.25">
      <c r="A690" s="28"/>
      <c r="B690" s="35" t="s">
        <v>6</v>
      </c>
      <c r="C690" s="20">
        <v>83552.494999999995</v>
      </c>
      <c r="D690" s="20">
        <v>35599.667000000001</v>
      </c>
      <c r="E690" s="20">
        <v>23733.061000000002</v>
      </c>
    </row>
    <row r="691" spans="1:5" ht="15" x14ac:dyDescent="0.25">
      <c r="A691" s="28"/>
      <c r="B691" s="35" t="s">
        <v>7</v>
      </c>
      <c r="C691" s="20">
        <v>0</v>
      </c>
      <c r="D691" s="20">
        <v>0</v>
      </c>
      <c r="E691" s="20">
        <v>0</v>
      </c>
    </row>
    <row r="692" spans="1:5" ht="15" x14ac:dyDescent="0.25">
      <c r="A692" s="29"/>
      <c r="B692" s="17" t="s">
        <v>204</v>
      </c>
      <c r="C692" s="18">
        <f>((((+C693+C694))))</f>
        <v>480</v>
      </c>
      <c r="D692" s="18">
        <f>((((+D693+D694))))</f>
        <v>458.22899999999998</v>
      </c>
      <c r="E692" s="18">
        <f>((((+E693+E694))))</f>
        <v>324.9658</v>
      </c>
    </row>
    <row r="693" spans="1:5" ht="15" x14ac:dyDescent="0.25">
      <c r="A693" s="28"/>
      <c r="B693" s="35" t="s">
        <v>6</v>
      </c>
      <c r="C693" s="20">
        <v>480</v>
      </c>
      <c r="D693" s="20">
        <v>458.22899999999998</v>
      </c>
      <c r="E693" s="20">
        <v>324.9658</v>
      </c>
    </row>
    <row r="694" spans="1:5" ht="15" x14ac:dyDescent="0.25">
      <c r="A694" s="28"/>
      <c r="B694" s="35" t="s">
        <v>7</v>
      </c>
      <c r="C694" s="20">
        <v>0</v>
      </c>
      <c r="D694" s="20">
        <v>0</v>
      </c>
      <c r="E694" s="20">
        <v>0</v>
      </c>
    </row>
    <row r="695" spans="1:5" ht="15" x14ac:dyDescent="0.25">
      <c r="A695" s="29"/>
      <c r="B695" s="17" t="s">
        <v>205</v>
      </c>
      <c r="C695" s="18">
        <f>((((+C696+C697))))</f>
        <v>475.81099999999998</v>
      </c>
      <c r="D695" s="18">
        <f>((((+D696+D697))))</f>
        <v>246.26997</v>
      </c>
      <c r="E695" s="18">
        <f>((((+E696+E697))))</f>
        <v>246.26997</v>
      </c>
    </row>
    <row r="696" spans="1:5" ht="15" x14ac:dyDescent="0.25">
      <c r="A696" s="28"/>
      <c r="B696" s="35" t="s">
        <v>6</v>
      </c>
      <c r="C696" s="20">
        <v>475.81099999999998</v>
      </c>
      <c r="D696" s="20">
        <v>246.26997</v>
      </c>
      <c r="E696" s="20">
        <v>246.26997</v>
      </c>
    </row>
    <row r="697" spans="1:5" ht="15" x14ac:dyDescent="0.25">
      <c r="A697" s="28"/>
      <c r="B697" s="35" t="s">
        <v>7</v>
      </c>
      <c r="C697" s="20">
        <v>0</v>
      </c>
      <c r="D697" s="20">
        <v>0</v>
      </c>
      <c r="E697" s="20">
        <v>0</v>
      </c>
    </row>
    <row r="698" spans="1:5" ht="15" customHeight="1" x14ac:dyDescent="0.25">
      <c r="A698" s="29"/>
      <c r="B698" s="17" t="s">
        <v>206</v>
      </c>
      <c r="C698" s="18">
        <f>((((+C699+C700))))</f>
        <v>411.72694000000001</v>
      </c>
      <c r="D698" s="18">
        <f>((((+D699+D700))))</f>
        <v>57.220160000000007</v>
      </c>
      <c r="E698" s="18">
        <f>((((+E699+E700))))</f>
        <v>57.220160000000007</v>
      </c>
    </row>
    <row r="699" spans="1:5" ht="15" x14ac:dyDescent="0.25">
      <c r="A699" s="28"/>
      <c r="B699" s="35" t="s">
        <v>6</v>
      </c>
      <c r="C699" s="20">
        <v>411.72694000000001</v>
      </c>
      <c r="D699" s="20">
        <v>57.220160000000007</v>
      </c>
      <c r="E699" s="20">
        <v>57.220160000000007</v>
      </c>
    </row>
    <row r="700" spans="1:5" ht="15" x14ac:dyDescent="0.25">
      <c r="A700" s="28"/>
      <c r="B700" s="35" t="s">
        <v>7</v>
      </c>
      <c r="C700" s="20">
        <v>0</v>
      </c>
      <c r="D700" s="20">
        <v>0</v>
      </c>
      <c r="E700" s="20">
        <v>0</v>
      </c>
    </row>
    <row r="701" spans="1:5" ht="15" x14ac:dyDescent="0.25">
      <c r="A701" s="29"/>
      <c r="B701" s="17" t="s">
        <v>207</v>
      </c>
      <c r="C701" s="18">
        <f>((((+C702+C703))))</f>
        <v>5677.7</v>
      </c>
      <c r="D701" s="18">
        <f>((((+D702+D703))))</f>
        <v>2620.8589999999999</v>
      </c>
      <c r="E701" s="18">
        <f>((((+E702+E703))))</f>
        <v>2620.8589999999999</v>
      </c>
    </row>
    <row r="702" spans="1:5" ht="15" x14ac:dyDescent="0.25">
      <c r="A702" s="28"/>
      <c r="B702" s="35" t="s">
        <v>6</v>
      </c>
      <c r="C702" s="20">
        <v>5677.7</v>
      </c>
      <c r="D702" s="20">
        <v>2620.8589999999999</v>
      </c>
      <c r="E702" s="20">
        <v>2620.8589999999999</v>
      </c>
    </row>
    <row r="703" spans="1:5" ht="15" x14ac:dyDescent="0.25">
      <c r="A703" s="28"/>
      <c r="B703" s="35" t="s">
        <v>7</v>
      </c>
      <c r="C703" s="20">
        <v>0</v>
      </c>
      <c r="D703" s="20">
        <v>0</v>
      </c>
      <c r="E703" s="20">
        <v>0</v>
      </c>
    </row>
    <row r="704" spans="1:5" ht="15" x14ac:dyDescent="0.25">
      <c r="A704" s="29"/>
      <c r="B704" s="17" t="s">
        <v>208</v>
      </c>
      <c r="C704" s="18">
        <f>((((+C705+C706))))</f>
        <v>2569.2489999999998</v>
      </c>
      <c r="D704" s="18">
        <f>((((+D705+D706))))</f>
        <v>1647.5709999999999</v>
      </c>
      <c r="E704" s="18">
        <f>((((+E705+E706))))</f>
        <v>1490.2809999999999</v>
      </c>
    </row>
    <row r="705" spans="1:5" ht="15" x14ac:dyDescent="0.25">
      <c r="A705" s="28"/>
      <c r="B705" s="35" t="s">
        <v>6</v>
      </c>
      <c r="C705" s="20">
        <v>2569.2489999999998</v>
      </c>
      <c r="D705" s="20">
        <v>1647.5709999999999</v>
      </c>
      <c r="E705" s="20">
        <v>1490.2809999999999</v>
      </c>
    </row>
    <row r="706" spans="1:5" ht="15" x14ac:dyDescent="0.25">
      <c r="A706" s="28"/>
      <c r="B706" s="35" t="s">
        <v>7</v>
      </c>
      <c r="C706" s="20">
        <v>0</v>
      </c>
      <c r="D706" s="20">
        <v>0</v>
      </c>
      <c r="E706" s="20">
        <v>0</v>
      </c>
    </row>
    <row r="707" spans="1:5" ht="15" x14ac:dyDescent="0.25">
      <c r="A707" s="29"/>
      <c r="B707" s="17" t="s">
        <v>209</v>
      </c>
      <c r="C707" s="18">
        <f>((((+C708+C709))))</f>
        <v>769.9</v>
      </c>
      <c r="D707" s="18">
        <f>((((+D708+D709))))</f>
        <v>350</v>
      </c>
      <c r="E707" s="18">
        <f>((((+E708+E709))))</f>
        <v>121.29</v>
      </c>
    </row>
    <row r="708" spans="1:5" ht="15" x14ac:dyDescent="0.25">
      <c r="A708" s="28"/>
      <c r="B708" s="35" t="s">
        <v>6</v>
      </c>
      <c r="C708" s="20">
        <v>769.9</v>
      </c>
      <c r="D708" s="20">
        <v>350</v>
      </c>
      <c r="E708" s="20">
        <v>121.29</v>
      </c>
    </row>
    <row r="709" spans="1:5" ht="15" x14ac:dyDescent="0.25">
      <c r="A709" s="28"/>
      <c r="B709" s="35" t="s">
        <v>7</v>
      </c>
      <c r="C709" s="20">
        <v>0</v>
      </c>
      <c r="D709" s="20">
        <v>0</v>
      </c>
      <c r="E709" s="20">
        <v>0</v>
      </c>
    </row>
    <row r="710" spans="1:5" ht="15" x14ac:dyDescent="0.25">
      <c r="A710" s="29"/>
      <c r="B710" s="17" t="s">
        <v>210</v>
      </c>
      <c r="C710" s="18">
        <f>((((+C711+C712))))</f>
        <v>6397.2</v>
      </c>
      <c r="D710" s="18">
        <f>((((+D711+D712))))</f>
        <v>5034.4949999999999</v>
      </c>
      <c r="E710" s="18">
        <f>((((+E711+E712))))</f>
        <v>5073.8729999999996</v>
      </c>
    </row>
    <row r="711" spans="1:5" ht="15" x14ac:dyDescent="0.25">
      <c r="A711" s="28"/>
      <c r="B711" s="35" t="s">
        <v>6</v>
      </c>
      <c r="C711" s="20">
        <v>6397.2</v>
      </c>
      <c r="D711" s="20">
        <v>5034.4949999999999</v>
      </c>
      <c r="E711" s="20">
        <v>5073.8729999999996</v>
      </c>
    </row>
    <row r="712" spans="1:5" ht="15" x14ac:dyDescent="0.25">
      <c r="A712" s="28"/>
      <c r="B712" s="35" t="s">
        <v>7</v>
      </c>
      <c r="C712" s="20">
        <v>0</v>
      </c>
      <c r="D712" s="20">
        <v>0</v>
      </c>
      <c r="E712" s="20">
        <v>0</v>
      </c>
    </row>
    <row r="713" spans="1:5" ht="15" x14ac:dyDescent="0.25">
      <c r="A713" s="29"/>
      <c r="B713" s="17" t="s">
        <v>211</v>
      </c>
      <c r="C713" s="18">
        <f>((((+C714+C715))))</f>
        <v>11915.459000000001</v>
      </c>
      <c r="D713" s="18">
        <f>((((+D714+D715))))</f>
        <v>6219.0060000000003</v>
      </c>
      <c r="E713" s="18">
        <f>((((+E714+E715))))</f>
        <v>4616.0569999999998</v>
      </c>
    </row>
    <row r="714" spans="1:5" ht="15" x14ac:dyDescent="0.25">
      <c r="A714" s="28"/>
      <c r="B714" s="35" t="s">
        <v>6</v>
      </c>
      <c r="C714" s="20">
        <v>11915.459000000001</v>
      </c>
      <c r="D714" s="20">
        <v>6219.0060000000003</v>
      </c>
      <c r="E714" s="20">
        <v>4616.0569999999998</v>
      </c>
    </row>
    <row r="715" spans="1:5" ht="15" x14ac:dyDescent="0.25">
      <c r="A715" s="28"/>
      <c r="B715" s="35" t="s">
        <v>7</v>
      </c>
      <c r="C715" s="20">
        <v>0</v>
      </c>
      <c r="D715" s="20">
        <v>0</v>
      </c>
      <c r="E715" s="20">
        <v>0</v>
      </c>
    </row>
    <row r="716" spans="1:5" ht="15" x14ac:dyDescent="0.25">
      <c r="A716" s="30" t="s">
        <v>231</v>
      </c>
      <c r="B716" s="14"/>
      <c r="C716" s="15">
        <f>+C717+C718</f>
        <v>22093006.142139997</v>
      </c>
      <c r="D716" s="15">
        <f t="shared" ref="D716:E716" si="36">+D717+D718</f>
        <v>11600179.460379999</v>
      </c>
      <c r="E716" s="15">
        <f t="shared" si="36"/>
        <v>9343379.7395456005</v>
      </c>
    </row>
    <row r="717" spans="1:5" ht="15" x14ac:dyDescent="0.25">
      <c r="A717" s="28"/>
      <c r="B717" s="35" t="s">
        <v>6</v>
      </c>
      <c r="C717" s="20">
        <v>20098159.611169998</v>
      </c>
      <c r="D717" s="25">
        <v>11122579.016379999</v>
      </c>
      <c r="E717" s="25">
        <v>8977462.5571555998</v>
      </c>
    </row>
    <row r="718" spans="1:5" ht="15" x14ac:dyDescent="0.25">
      <c r="A718" s="28"/>
      <c r="B718" s="35" t="s">
        <v>7</v>
      </c>
      <c r="C718" s="20">
        <v>1994846.53097</v>
      </c>
      <c r="D718" s="25">
        <v>477600.44400000002</v>
      </c>
      <c r="E718" s="25">
        <v>365917.18238999997</v>
      </c>
    </row>
    <row r="719" spans="1:5" ht="15" x14ac:dyDescent="0.25">
      <c r="A719" s="30" t="s">
        <v>232</v>
      </c>
      <c r="B719" s="14"/>
      <c r="C719" s="15">
        <f>+C720+C721</f>
        <v>1226824.9726500001</v>
      </c>
      <c r="D719" s="15">
        <f t="shared" ref="D719:E719" si="37">+D720+D721</f>
        <v>879082.16964999994</v>
      </c>
      <c r="E719" s="15">
        <f t="shared" si="37"/>
        <v>476758.69210000004</v>
      </c>
    </row>
    <row r="720" spans="1:5" ht="15" x14ac:dyDescent="0.25">
      <c r="A720" s="28"/>
      <c r="B720" s="35" t="s">
        <v>6</v>
      </c>
      <c r="C720" s="20">
        <v>1226824.9726500001</v>
      </c>
      <c r="D720" s="38">
        <v>879082.16964999994</v>
      </c>
      <c r="E720" s="38">
        <v>476758.69210000004</v>
      </c>
    </row>
    <row r="721" spans="1:5" ht="15" x14ac:dyDescent="0.25">
      <c r="A721" s="28"/>
      <c r="B721" s="35" t="s">
        <v>7</v>
      </c>
      <c r="C721" s="20">
        <v>0</v>
      </c>
      <c r="D721" s="20">
        <v>0</v>
      </c>
      <c r="E721" s="20">
        <v>0</v>
      </c>
    </row>
    <row r="722" spans="1:5" ht="15" x14ac:dyDescent="0.25">
      <c r="A722" s="30" t="s">
        <v>233</v>
      </c>
      <c r="B722" s="17"/>
      <c r="C722" s="18">
        <f>+C723+C726+C729+C732+C735+C738+C741</f>
        <v>231237295.04319686</v>
      </c>
      <c r="D722" s="18">
        <f t="shared" ref="D722:E722" si="38">+D723+D726+D729+D732+D735+D738+D741</f>
        <v>102911488.28462522</v>
      </c>
      <c r="E722" s="18">
        <f t="shared" si="38"/>
        <v>91206285.361563191</v>
      </c>
    </row>
    <row r="723" spans="1:5" ht="15" x14ac:dyDescent="0.25">
      <c r="A723" s="29"/>
      <c r="B723" s="17" t="s">
        <v>212</v>
      </c>
      <c r="C723" s="18">
        <f>((((+C724+C725))))</f>
        <v>206680561.80599999</v>
      </c>
      <c r="D723" s="18">
        <f>((((+D724+D725))))</f>
        <v>95041027.864999995</v>
      </c>
      <c r="E723" s="18">
        <f>((((+E724+E725))))</f>
        <v>84655009.175999999</v>
      </c>
    </row>
    <row r="724" spans="1:5" ht="15" x14ac:dyDescent="0.25">
      <c r="A724" s="28"/>
      <c r="B724" s="35" t="s">
        <v>6</v>
      </c>
      <c r="C724" s="20">
        <v>17906582.241</v>
      </c>
      <c r="D724" s="20">
        <v>9994689.2479999997</v>
      </c>
      <c r="E724" s="20">
        <v>9533266.9759999998</v>
      </c>
    </row>
    <row r="725" spans="1:5" ht="15" x14ac:dyDescent="0.25">
      <c r="A725" s="28"/>
      <c r="B725" s="35" t="s">
        <v>7</v>
      </c>
      <c r="C725" s="20">
        <v>188773979.565</v>
      </c>
      <c r="D725" s="20">
        <v>85046338.616999999</v>
      </c>
      <c r="E725" s="20">
        <v>75121742.200000003</v>
      </c>
    </row>
    <row r="726" spans="1:5" ht="15" x14ac:dyDescent="0.25">
      <c r="A726" s="29"/>
      <c r="B726" s="17" t="s">
        <v>213</v>
      </c>
      <c r="C726" s="18">
        <f>((((+C727+C728))))</f>
        <v>60922.446000000004</v>
      </c>
      <c r="D726" s="18">
        <f>((((+D727+D728))))</f>
        <v>471.017</v>
      </c>
      <c r="E726" s="18">
        <f>((((+E727+E728))))</f>
        <v>471.017</v>
      </c>
    </row>
    <row r="727" spans="1:5" ht="15" x14ac:dyDescent="0.25">
      <c r="A727" s="28"/>
      <c r="B727" s="35" t="s">
        <v>6</v>
      </c>
      <c r="C727" s="20">
        <v>60922.446000000004</v>
      </c>
      <c r="D727" s="20">
        <v>471.017</v>
      </c>
      <c r="E727" s="20">
        <v>471.017</v>
      </c>
    </row>
    <row r="728" spans="1:5" ht="15" x14ac:dyDescent="0.25">
      <c r="A728" s="27"/>
      <c r="B728" s="36" t="s">
        <v>7</v>
      </c>
      <c r="C728" s="22">
        <v>0</v>
      </c>
      <c r="D728" s="22">
        <v>0</v>
      </c>
      <c r="E728" s="22">
        <v>0</v>
      </c>
    </row>
    <row r="729" spans="1:5" ht="15" x14ac:dyDescent="0.25">
      <c r="A729" s="29"/>
      <c r="B729" s="17" t="s">
        <v>214</v>
      </c>
      <c r="C729" s="18">
        <f>((((+C730+C731))))</f>
        <v>1105982.7727708563</v>
      </c>
      <c r="D729" s="18">
        <f>((((+D730+D731))))</f>
        <v>158832.005</v>
      </c>
      <c r="E729" s="18">
        <f>((((+E730+E731))))</f>
        <v>143954.141</v>
      </c>
    </row>
    <row r="730" spans="1:5" ht="15" x14ac:dyDescent="0.25">
      <c r="A730" s="28"/>
      <c r="B730" s="35" t="s">
        <v>6</v>
      </c>
      <c r="C730" s="20">
        <v>916893.91814023105</v>
      </c>
      <c r="D730" s="20">
        <v>136414.546</v>
      </c>
      <c r="E730" s="20">
        <v>121536.682</v>
      </c>
    </row>
    <row r="731" spans="1:5" ht="15" x14ac:dyDescent="0.25">
      <c r="A731" s="28"/>
      <c r="B731" s="35" t="s">
        <v>7</v>
      </c>
      <c r="C731" s="20">
        <v>189088.8546306252</v>
      </c>
      <c r="D731" s="20">
        <v>22417.458999999999</v>
      </c>
      <c r="E731" s="20">
        <v>22417.458999999999</v>
      </c>
    </row>
    <row r="732" spans="1:5" ht="15" x14ac:dyDescent="0.25">
      <c r="A732" s="29"/>
      <c r="B732" s="17" t="s">
        <v>215</v>
      </c>
      <c r="C732" s="18">
        <f>((((+C733+C734))))</f>
        <v>2491206.94804243</v>
      </c>
      <c r="D732" s="18">
        <f>((((+D733+D734))))</f>
        <v>1200730.51978</v>
      </c>
      <c r="E732" s="18">
        <f>((((+E733+E734))))</f>
        <v>1160039.0577400001</v>
      </c>
    </row>
    <row r="733" spans="1:5" ht="15" x14ac:dyDescent="0.25">
      <c r="A733" s="28"/>
      <c r="B733" s="35" t="s">
        <v>6</v>
      </c>
      <c r="C733" s="20">
        <v>1834998.7093648301</v>
      </c>
      <c r="D733" s="20">
        <v>684872.27778</v>
      </c>
      <c r="E733" s="20">
        <v>671429.70973999996</v>
      </c>
    </row>
    <row r="734" spans="1:5" ht="15" x14ac:dyDescent="0.25">
      <c r="A734" s="28"/>
      <c r="B734" s="35" t="s">
        <v>7</v>
      </c>
      <c r="C734" s="20">
        <v>656208.23867760005</v>
      </c>
      <c r="D734" s="20">
        <v>515858.24200000003</v>
      </c>
      <c r="E734" s="20">
        <v>488609.348</v>
      </c>
    </row>
    <row r="735" spans="1:5" ht="15" x14ac:dyDescent="0.25">
      <c r="A735" s="29"/>
      <c r="B735" s="17" t="s">
        <v>216</v>
      </c>
      <c r="C735" s="18">
        <f>((((+C736+C737))))</f>
        <v>3973069.6239999998</v>
      </c>
      <c r="D735" s="18">
        <f>((((+D736+D737))))</f>
        <v>1619029.3389999999</v>
      </c>
      <c r="E735" s="18">
        <f>((((+E736+E737))))</f>
        <v>1599247.327</v>
      </c>
    </row>
    <row r="736" spans="1:5" ht="15" x14ac:dyDescent="0.25">
      <c r="A736" s="28"/>
      <c r="B736" s="35" t="s">
        <v>6</v>
      </c>
      <c r="C736" s="20">
        <v>257069.62400000001</v>
      </c>
      <c r="D736" s="20">
        <v>146812.304</v>
      </c>
      <c r="E736" s="20">
        <v>145502.899</v>
      </c>
    </row>
    <row r="737" spans="1:5" ht="15" x14ac:dyDescent="0.25">
      <c r="A737" s="28"/>
      <c r="B737" s="35" t="s">
        <v>7</v>
      </c>
      <c r="C737" s="20">
        <v>3716000</v>
      </c>
      <c r="D737" s="20">
        <v>1472217.0349999999</v>
      </c>
      <c r="E737" s="20">
        <v>1453744.4280000001</v>
      </c>
    </row>
    <row r="738" spans="1:5" ht="15" x14ac:dyDescent="0.25">
      <c r="A738" s="29"/>
      <c r="B738" s="17" t="s">
        <v>217</v>
      </c>
      <c r="C738" s="18">
        <f>((((+C739+C740))))</f>
        <v>10990755.700616974</v>
      </c>
      <c r="D738" s="18">
        <f>((((+D739+D740))))</f>
        <v>2901611.7450788007</v>
      </c>
      <c r="E738" s="18">
        <f>((((+E739+E740))))</f>
        <v>2361937.3970380002</v>
      </c>
    </row>
    <row r="739" spans="1:5" ht="15" x14ac:dyDescent="0.25">
      <c r="A739" s="28"/>
      <c r="B739" s="35" t="s">
        <v>6</v>
      </c>
      <c r="C739" s="20">
        <v>7916650.9232941214</v>
      </c>
      <c r="D739" s="20">
        <v>1875479.4415780003</v>
      </c>
      <c r="E739" s="20">
        <v>1382222.1487479999</v>
      </c>
    </row>
    <row r="740" spans="1:5" ht="15" x14ac:dyDescent="0.25">
      <c r="A740" s="28"/>
      <c r="B740" s="35" t="s">
        <v>7</v>
      </c>
      <c r="C740" s="21">
        <v>3074104.7773228534</v>
      </c>
      <c r="D740" s="20">
        <v>1026132.3035008003</v>
      </c>
      <c r="E740" s="20">
        <v>979715.24829000025</v>
      </c>
    </row>
    <row r="741" spans="1:5" ht="15" x14ac:dyDescent="0.25">
      <c r="A741" s="29"/>
      <c r="B741" s="17" t="s">
        <v>218</v>
      </c>
      <c r="C741" s="18">
        <f>((((+C742+C743))))</f>
        <v>5934795.7457665838</v>
      </c>
      <c r="D741" s="18">
        <f>((((+D742+D743))))</f>
        <v>1989785.7937664301</v>
      </c>
      <c r="E741" s="18">
        <f>((((+E742+E743))))</f>
        <v>1285627.2457851719</v>
      </c>
    </row>
    <row r="742" spans="1:5" ht="15" x14ac:dyDescent="0.25">
      <c r="A742" s="28"/>
      <c r="B742" s="35" t="s">
        <v>6</v>
      </c>
      <c r="C742" s="20">
        <v>5932149.2242365843</v>
      </c>
      <c r="D742" s="20">
        <v>1989119.7174464301</v>
      </c>
      <c r="E742" s="20">
        <v>1284952.2839851719</v>
      </c>
    </row>
    <row r="743" spans="1:5" ht="15" x14ac:dyDescent="0.25">
      <c r="A743" s="28"/>
      <c r="B743" s="35" t="s">
        <v>7</v>
      </c>
      <c r="C743" s="20">
        <v>2646.5215300000004</v>
      </c>
      <c r="D743" s="20">
        <v>666.0763199999999</v>
      </c>
      <c r="E743" s="20">
        <v>674.96180000000004</v>
      </c>
    </row>
    <row r="744" spans="1:5" ht="15" x14ac:dyDescent="0.25">
      <c r="A744" s="30" t="s">
        <v>234</v>
      </c>
      <c r="B744" s="14"/>
      <c r="C744" s="15">
        <f>+C745+C746</f>
        <v>100208582.648</v>
      </c>
      <c r="D744" s="15">
        <f t="shared" ref="D744:E744" si="39">+D745+D746</f>
        <v>47204193.297000006</v>
      </c>
      <c r="E744" s="15">
        <f t="shared" si="39"/>
        <v>21908329.673</v>
      </c>
    </row>
    <row r="745" spans="1:5" ht="15" x14ac:dyDescent="0.25">
      <c r="A745" s="28"/>
      <c r="B745" s="35" t="s">
        <v>6</v>
      </c>
      <c r="C745" s="20">
        <v>99357890.942000002</v>
      </c>
      <c r="D745" s="25">
        <v>46706929.145000003</v>
      </c>
      <c r="E745" s="25">
        <v>21784806.993999999</v>
      </c>
    </row>
    <row r="746" spans="1:5" ht="15" x14ac:dyDescent="0.25">
      <c r="A746" s="27"/>
      <c r="B746" s="36" t="s">
        <v>7</v>
      </c>
      <c r="C746" s="22">
        <v>850691.70600000001</v>
      </c>
      <c r="D746" s="22">
        <v>497264.152</v>
      </c>
      <c r="E746" s="22">
        <v>123522.679</v>
      </c>
    </row>
    <row r="747" spans="1:5" ht="15" x14ac:dyDescent="0.25">
      <c r="A747" s="56" t="s">
        <v>245</v>
      </c>
      <c r="B747" s="56"/>
      <c r="C747" s="56"/>
      <c r="D747" s="56"/>
      <c r="E747" s="56"/>
    </row>
    <row r="748" spans="1:5" ht="15" x14ac:dyDescent="0.25">
      <c r="A748" s="44" t="s">
        <v>246</v>
      </c>
      <c r="B748" s="44"/>
      <c r="C748" s="44"/>
      <c r="D748" s="44"/>
      <c r="E748" s="44"/>
    </row>
    <row r="749" spans="1:5" ht="15" x14ac:dyDescent="0.25">
      <c r="A749" s="44" t="s">
        <v>247</v>
      </c>
      <c r="B749" s="44"/>
      <c r="C749" s="44"/>
      <c r="D749" s="44"/>
      <c r="E749" s="44"/>
    </row>
    <row r="750" spans="1:5" ht="15" x14ac:dyDescent="0.25">
      <c r="A750" s="2" t="s">
        <v>219</v>
      </c>
      <c r="B750" s="32"/>
      <c r="C750" s="3"/>
      <c r="D750" s="3"/>
      <c r="E750" s="3"/>
    </row>
  </sheetData>
  <mergeCells count="10">
    <mergeCell ref="A536:B536"/>
    <mergeCell ref="A648:B648"/>
    <mergeCell ref="A747:E747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1" fitToHeight="0" orientation="portrait" verticalDpi="0" r:id="rId1"/>
  <headerFooter>
    <oddFooter>&amp;R&amp;P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Texto" ma:contentTypeID="0x010100C946AD33B74396428F6A9EEA881A5904" ma:contentTypeVersion="3" ma:contentTypeDescription="Plantilla con formato para texto" ma:contentTypeScope="" ma:versionID="fa2ff23a83fe132675f897780095cf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8AB078-27B4-42F4-9AC0-72EC7CDE55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2291F-7EAF-453A-B60D-E16B94931D72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FD2A61E-9A36-4A4A-9876-E72E823DA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2T_2019</vt:lpstr>
      <vt:lpstr>'2T_2019'!Títulos_a_imprimir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Unidad de Política y Control Presupuestario</dc:creator>
  <cp:lastModifiedBy>Usuario de Windows</cp:lastModifiedBy>
  <cp:lastPrinted>2019-07-27T23:06:42Z</cp:lastPrinted>
  <dcterms:created xsi:type="dcterms:W3CDTF">2018-01-26T18:51:24Z</dcterms:created>
  <dcterms:modified xsi:type="dcterms:W3CDTF">2019-07-30T18:27:42Z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0x010100C946AD33B74396428F6A9EEA881A5904</vt:lpwstr>
  </property>
</Properties>
</file>