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s Documentos\Informes\Informe de Finanzas Anexos\2018\iv\Excel\"/>
    </mc:Choice>
  </mc:AlternateContent>
  <bookViews>
    <workbookView xWindow="0" yWindow="0" windowWidth="28800" windowHeight="11835"/>
  </bookViews>
  <sheets>
    <sheet name="3T_2018" sheetId="1" r:id="rId1"/>
  </sheets>
  <definedNames>
    <definedName name="_xlnm._FilterDatabase" localSheetId="0" hidden="1">'3T_2018'!$A$11:$F$760</definedName>
    <definedName name="_xlnm.Print_Area" localSheetId="0">'3T_2018'!#REF!</definedName>
    <definedName name="_xlnm.Print_Titles" localSheetId="0">'3T_2018'!$1:$8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6" i="1" l="1"/>
  <c r="D236" i="1"/>
  <c r="C236" i="1"/>
  <c r="F756" i="1" l="1"/>
  <c r="D756" i="1"/>
  <c r="C756" i="1"/>
  <c r="F753" i="1"/>
  <c r="D753" i="1"/>
  <c r="C753" i="1"/>
  <c r="F750" i="1"/>
  <c r="D750" i="1"/>
  <c r="C750" i="1"/>
  <c r="F747" i="1"/>
  <c r="D747" i="1"/>
  <c r="C747" i="1"/>
  <c r="F744" i="1"/>
  <c r="D744" i="1"/>
  <c r="C744" i="1"/>
  <c r="F741" i="1"/>
  <c r="D741" i="1"/>
  <c r="C741" i="1"/>
  <c r="F738" i="1"/>
  <c r="D738" i="1"/>
  <c r="C738" i="1"/>
  <c r="F735" i="1"/>
  <c r="D735" i="1"/>
  <c r="C735" i="1"/>
  <c r="F731" i="1"/>
  <c r="D731" i="1"/>
  <c r="C731" i="1"/>
  <c r="F728" i="1"/>
  <c r="D728" i="1"/>
  <c r="C728" i="1"/>
  <c r="F725" i="1"/>
  <c r="D725" i="1"/>
  <c r="C725" i="1"/>
  <c r="F722" i="1"/>
  <c r="D722" i="1"/>
  <c r="C722" i="1"/>
  <c r="F719" i="1"/>
  <c r="D719" i="1"/>
  <c r="C719" i="1"/>
  <c r="F716" i="1"/>
  <c r="D716" i="1"/>
  <c r="C716" i="1"/>
  <c r="F713" i="1"/>
  <c r="D713" i="1"/>
  <c r="C713" i="1"/>
  <c r="F710" i="1"/>
  <c r="D710" i="1"/>
  <c r="C710" i="1"/>
  <c r="F707" i="1"/>
  <c r="D707" i="1"/>
  <c r="C707" i="1"/>
  <c r="F704" i="1"/>
  <c r="D704" i="1"/>
  <c r="C704" i="1"/>
  <c r="F701" i="1"/>
  <c r="D701" i="1"/>
  <c r="C701" i="1"/>
  <c r="F698" i="1"/>
  <c r="D698" i="1"/>
  <c r="C698" i="1"/>
  <c r="F695" i="1"/>
  <c r="D695" i="1"/>
  <c r="C695" i="1"/>
  <c r="F691" i="1"/>
  <c r="D691" i="1"/>
  <c r="C691" i="1"/>
  <c r="F688" i="1"/>
  <c r="D688" i="1"/>
  <c r="C688" i="1"/>
  <c r="F685" i="1"/>
  <c r="D685" i="1"/>
  <c r="C685" i="1"/>
  <c r="F682" i="1"/>
  <c r="D682" i="1"/>
  <c r="C682" i="1"/>
  <c r="F679" i="1"/>
  <c r="D679" i="1"/>
  <c r="C679" i="1"/>
  <c r="F676" i="1"/>
  <c r="D676" i="1"/>
  <c r="C676" i="1"/>
  <c r="F673" i="1"/>
  <c r="D673" i="1"/>
  <c r="C673" i="1"/>
  <c r="F669" i="1"/>
  <c r="D669" i="1"/>
  <c r="C669" i="1"/>
  <c r="F665" i="1"/>
  <c r="D665" i="1"/>
  <c r="C665" i="1"/>
  <c r="F661" i="1"/>
  <c r="D661" i="1"/>
  <c r="C661" i="1"/>
  <c r="F657" i="1"/>
  <c r="D657" i="1"/>
  <c r="C657" i="1"/>
  <c r="F653" i="1"/>
  <c r="D653" i="1"/>
  <c r="C653" i="1"/>
  <c r="F649" i="1"/>
  <c r="D649" i="1"/>
  <c r="C649" i="1"/>
  <c r="F645" i="1"/>
  <c r="D645" i="1"/>
  <c r="C645" i="1"/>
  <c r="F642" i="1"/>
  <c r="D642" i="1"/>
  <c r="C642" i="1"/>
  <c r="F639" i="1"/>
  <c r="D639" i="1"/>
  <c r="C639" i="1"/>
  <c r="F636" i="1"/>
  <c r="D636" i="1"/>
  <c r="C636" i="1"/>
  <c r="F633" i="1"/>
  <c r="D633" i="1"/>
  <c r="C633" i="1"/>
  <c r="F630" i="1"/>
  <c r="D630" i="1"/>
  <c r="C630" i="1"/>
  <c r="F627" i="1"/>
  <c r="D627" i="1"/>
  <c r="C627" i="1"/>
  <c r="F624" i="1"/>
  <c r="D624" i="1"/>
  <c r="C624" i="1"/>
  <c r="F621" i="1"/>
  <c r="D621" i="1"/>
  <c r="C621" i="1"/>
  <c r="F618" i="1"/>
  <c r="D618" i="1"/>
  <c r="C618" i="1"/>
  <c r="F615" i="1"/>
  <c r="D615" i="1"/>
  <c r="C615" i="1"/>
  <c r="F612" i="1"/>
  <c r="D612" i="1"/>
  <c r="C612" i="1"/>
  <c r="F609" i="1"/>
  <c r="D609" i="1"/>
  <c r="C609" i="1"/>
  <c r="F606" i="1"/>
  <c r="D606" i="1"/>
  <c r="C606" i="1"/>
  <c r="F603" i="1"/>
  <c r="D603" i="1"/>
  <c r="C603" i="1"/>
  <c r="F600" i="1"/>
  <c r="D600" i="1"/>
  <c r="C600" i="1"/>
  <c r="F597" i="1"/>
  <c r="D597" i="1"/>
  <c r="C597" i="1"/>
  <c r="F594" i="1"/>
  <c r="D594" i="1"/>
  <c r="C594" i="1"/>
  <c r="F591" i="1"/>
  <c r="D591" i="1"/>
  <c r="C591" i="1"/>
  <c r="F588" i="1"/>
  <c r="D588" i="1"/>
  <c r="C588" i="1"/>
  <c r="F585" i="1"/>
  <c r="D585" i="1"/>
  <c r="C585" i="1"/>
  <c r="F582" i="1"/>
  <c r="D582" i="1"/>
  <c r="C582" i="1"/>
  <c r="F579" i="1"/>
  <c r="D579" i="1"/>
  <c r="C579" i="1"/>
  <c r="F576" i="1"/>
  <c r="D576" i="1"/>
  <c r="C576" i="1"/>
  <c r="F573" i="1"/>
  <c r="D573" i="1"/>
  <c r="C573" i="1"/>
  <c r="F569" i="1"/>
  <c r="D569" i="1"/>
  <c r="C569" i="1"/>
  <c r="F565" i="1"/>
  <c r="D565" i="1"/>
  <c r="C565" i="1"/>
  <c r="F561" i="1"/>
  <c r="D561" i="1"/>
  <c r="C561" i="1"/>
  <c r="F557" i="1"/>
  <c r="D557" i="1"/>
  <c r="C557" i="1"/>
  <c r="F553" i="1"/>
  <c r="D553" i="1"/>
  <c r="C553" i="1"/>
  <c r="F549" i="1"/>
  <c r="D549" i="1"/>
  <c r="C549" i="1"/>
  <c r="F545" i="1"/>
  <c r="D545" i="1"/>
  <c r="C545" i="1"/>
  <c r="F541" i="1"/>
  <c r="D541" i="1"/>
  <c r="C541" i="1"/>
  <c r="F538" i="1"/>
  <c r="D538" i="1"/>
  <c r="C538" i="1"/>
  <c r="F535" i="1"/>
  <c r="D535" i="1"/>
  <c r="C535" i="1"/>
  <c r="F532" i="1"/>
  <c r="D532" i="1"/>
  <c r="C532" i="1"/>
  <c r="F529" i="1"/>
  <c r="D529" i="1"/>
  <c r="C529" i="1"/>
  <c r="F526" i="1"/>
  <c r="D526" i="1"/>
  <c r="C526" i="1"/>
  <c r="F522" i="1"/>
  <c r="D522" i="1"/>
  <c r="C522" i="1"/>
  <c r="F519" i="1"/>
  <c r="D519" i="1"/>
  <c r="C519" i="1"/>
  <c r="F516" i="1"/>
  <c r="D516" i="1"/>
  <c r="C516" i="1"/>
  <c r="F513" i="1"/>
  <c r="D513" i="1"/>
  <c r="C513" i="1"/>
  <c r="F510" i="1"/>
  <c r="D510" i="1"/>
  <c r="C510" i="1"/>
  <c r="F507" i="1"/>
  <c r="D507" i="1"/>
  <c r="C507" i="1"/>
  <c r="F504" i="1"/>
  <c r="D504" i="1"/>
  <c r="C504" i="1"/>
  <c r="F501" i="1"/>
  <c r="D501" i="1"/>
  <c r="C501" i="1"/>
  <c r="F498" i="1"/>
  <c r="D498" i="1"/>
  <c r="C498" i="1"/>
  <c r="F495" i="1"/>
  <c r="D495" i="1"/>
  <c r="C495" i="1"/>
  <c r="F492" i="1"/>
  <c r="D492" i="1"/>
  <c r="C492" i="1"/>
  <c r="F488" i="1"/>
  <c r="D488" i="1"/>
  <c r="C488" i="1"/>
  <c r="F485" i="1"/>
  <c r="D485" i="1"/>
  <c r="C485" i="1"/>
  <c r="F482" i="1"/>
  <c r="D482" i="1"/>
  <c r="C482" i="1"/>
  <c r="F479" i="1"/>
  <c r="D479" i="1"/>
  <c r="C479" i="1"/>
  <c r="F476" i="1"/>
  <c r="D476" i="1"/>
  <c r="C476" i="1"/>
  <c r="F473" i="1"/>
  <c r="D473" i="1"/>
  <c r="C473" i="1"/>
  <c r="F470" i="1"/>
  <c r="D470" i="1"/>
  <c r="C470" i="1"/>
  <c r="F467" i="1"/>
  <c r="D467" i="1"/>
  <c r="C467" i="1"/>
  <c r="F464" i="1"/>
  <c r="D464" i="1"/>
  <c r="C464" i="1"/>
  <c r="F460" i="1"/>
  <c r="D460" i="1"/>
  <c r="C460" i="1"/>
  <c r="F457" i="1"/>
  <c r="D457" i="1"/>
  <c r="C457" i="1"/>
  <c r="F453" i="1"/>
  <c r="D453" i="1"/>
  <c r="C453" i="1"/>
  <c r="F450" i="1"/>
  <c r="D450" i="1"/>
  <c r="C450" i="1"/>
  <c r="F447" i="1"/>
  <c r="D447" i="1"/>
  <c r="C447" i="1"/>
  <c r="F444" i="1"/>
  <c r="D444" i="1"/>
  <c r="C444" i="1"/>
  <c r="F441" i="1"/>
  <c r="D441" i="1"/>
  <c r="C441" i="1"/>
  <c r="F438" i="1"/>
  <c r="D438" i="1"/>
  <c r="C438" i="1"/>
  <c r="F435" i="1"/>
  <c r="D435" i="1"/>
  <c r="C435" i="1"/>
  <c r="F432" i="1"/>
  <c r="D432" i="1"/>
  <c r="C432" i="1"/>
  <c r="F428" i="1"/>
  <c r="D428" i="1"/>
  <c r="C428" i="1"/>
  <c r="F425" i="1"/>
  <c r="D425" i="1"/>
  <c r="C425" i="1"/>
  <c r="F422" i="1"/>
  <c r="D422" i="1"/>
  <c r="C422" i="1"/>
  <c r="F419" i="1"/>
  <c r="D419" i="1"/>
  <c r="C419" i="1"/>
  <c r="F415" i="1"/>
  <c r="D415" i="1"/>
  <c r="C415" i="1"/>
  <c r="F412" i="1"/>
  <c r="D412" i="1"/>
  <c r="C412" i="1"/>
  <c r="F409" i="1"/>
  <c r="D409" i="1"/>
  <c r="C409" i="1"/>
  <c r="F405" i="1"/>
  <c r="D405" i="1"/>
  <c r="C405" i="1"/>
  <c r="F401" i="1"/>
  <c r="D401" i="1"/>
  <c r="C401" i="1"/>
  <c r="F398" i="1"/>
  <c r="D398" i="1"/>
  <c r="C398" i="1"/>
  <c r="F395" i="1"/>
  <c r="D395" i="1"/>
  <c r="C395" i="1"/>
  <c r="F392" i="1"/>
  <c r="D392" i="1"/>
  <c r="C392" i="1"/>
  <c r="F389" i="1"/>
  <c r="D389" i="1"/>
  <c r="C389" i="1"/>
  <c r="F386" i="1"/>
  <c r="D386" i="1"/>
  <c r="C386" i="1"/>
  <c r="F383" i="1"/>
  <c r="D383" i="1"/>
  <c r="C383" i="1"/>
  <c r="F380" i="1"/>
  <c r="D380" i="1"/>
  <c r="C380" i="1"/>
  <c r="F377" i="1"/>
  <c r="D377" i="1"/>
  <c r="C377" i="1"/>
  <c r="F374" i="1"/>
  <c r="D374" i="1"/>
  <c r="C374" i="1"/>
  <c r="F371" i="1"/>
  <c r="D371" i="1"/>
  <c r="C371" i="1"/>
  <c r="F368" i="1"/>
  <c r="D368" i="1"/>
  <c r="C368" i="1"/>
  <c r="F365" i="1"/>
  <c r="D365" i="1"/>
  <c r="C365" i="1"/>
  <c r="F362" i="1"/>
  <c r="D362" i="1"/>
  <c r="C362" i="1"/>
  <c r="F359" i="1"/>
  <c r="D359" i="1"/>
  <c r="C359" i="1"/>
  <c r="F356" i="1"/>
  <c r="D356" i="1"/>
  <c r="C356" i="1"/>
  <c r="F353" i="1"/>
  <c r="D353" i="1"/>
  <c r="C353" i="1"/>
  <c r="F350" i="1"/>
  <c r="D350" i="1"/>
  <c r="C350" i="1"/>
  <c r="F347" i="1"/>
  <c r="D347" i="1"/>
  <c r="C347" i="1"/>
  <c r="F344" i="1"/>
  <c r="D344" i="1"/>
  <c r="C344" i="1"/>
  <c r="F341" i="1"/>
  <c r="D341" i="1"/>
  <c r="C341" i="1"/>
  <c r="F338" i="1"/>
  <c r="D338" i="1"/>
  <c r="C338" i="1"/>
  <c r="F335" i="1"/>
  <c r="D335" i="1"/>
  <c r="C335" i="1"/>
  <c r="F332" i="1"/>
  <c r="D332" i="1"/>
  <c r="C332" i="1"/>
  <c r="F329" i="1"/>
  <c r="D329" i="1"/>
  <c r="C329" i="1"/>
  <c r="F325" i="1"/>
  <c r="D325" i="1"/>
  <c r="C325" i="1"/>
  <c r="F322" i="1"/>
  <c r="D322" i="1"/>
  <c r="C322" i="1"/>
  <c r="F319" i="1"/>
  <c r="D319" i="1"/>
  <c r="C319" i="1"/>
  <c r="F316" i="1"/>
  <c r="D316" i="1"/>
  <c r="C316" i="1"/>
  <c r="F313" i="1"/>
  <c r="D313" i="1"/>
  <c r="C313" i="1"/>
  <c r="F310" i="1"/>
  <c r="D310" i="1"/>
  <c r="C310" i="1"/>
  <c r="F307" i="1"/>
  <c r="D307" i="1"/>
  <c r="C307" i="1"/>
  <c r="F304" i="1"/>
  <c r="D304" i="1"/>
  <c r="C304" i="1"/>
  <c r="F301" i="1"/>
  <c r="D301" i="1"/>
  <c r="C301" i="1"/>
  <c r="F298" i="1"/>
  <c r="D298" i="1"/>
  <c r="C298" i="1"/>
  <c r="F295" i="1"/>
  <c r="D295" i="1"/>
  <c r="C295" i="1"/>
  <c r="F292" i="1"/>
  <c r="D292" i="1"/>
  <c r="C292" i="1"/>
  <c r="F289" i="1"/>
  <c r="D289" i="1"/>
  <c r="C289" i="1"/>
  <c r="F286" i="1"/>
  <c r="D286" i="1"/>
  <c r="C286" i="1"/>
  <c r="F283" i="1"/>
  <c r="D283" i="1"/>
  <c r="C283" i="1"/>
  <c r="F280" i="1"/>
  <c r="D280" i="1"/>
  <c r="C280" i="1"/>
  <c r="F277" i="1"/>
  <c r="D277" i="1"/>
  <c r="C277" i="1"/>
  <c r="F274" i="1"/>
  <c r="D274" i="1"/>
  <c r="C274" i="1"/>
  <c r="F271" i="1"/>
  <c r="D271" i="1"/>
  <c r="C271" i="1"/>
  <c r="F268" i="1"/>
  <c r="D268" i="1"/>
  <c r="C268" i="1"/>
  <c r="F265" i="1"/>
  <c r="D265" i="1"/>
  <c r="C265" i="1"/>
  <c r="F262" i="1"/>
  <c r="D262" i="1"/>
  <c r="C262" i="1"/>
  <c r="F258" i="1"/>
  <c r="D258" i="1"/>
  <c r="C258" i="1"/>
  <c r="F255" i="1"/>
  <c r="D255" i="1"/>
  <c r="C255" i="1"/>
  <c r="F252" i="1"/>
  <c r="D252" i="1"/>
  <c r="C252" i="1"/>
  <c r="F249" i="1"/>
  <c r="D249" i="1"/>
  <c r="C249" i="1"/>
  <c r="F246" i="1"/>
  <c r="D246" i="1"/>
  <c r="C246" i="1"/>
  <c r="F243" i="1"/>
  <c r="D243" i="1"/>
  <c r="C243" i="1"/>
  <c r="F240" i="1"/>
  <c r="D240" i="1"/>
  <c r="C240" i="1"/>
  <c r="F233" i="1"/>
  <c r="D233" i="1"/>
  <c r="C233" i="1"/>
  <c r="F230" i="1"/>
  <c r="D230" i="1"/>
  <c r="C230" i="1"/>
  <c r="F227" i="1"/>
  <c r="D227" i="1"/>
  <c r="C227" i="1"/>
  <c r="F224" i="1"/>
  <c r="D224" i="1"/>
  <c r="C224" i="1"/>
  <c r="F221" i="1"/>
  <c r="D221" i="1"/>
  <c r="C221" i="1"/>
  <c r="F218" i="1"/>
  <c r="D218" i="1"/>
  <c r="C218" i="1"/>
  <c r="F215" i="1"/>
  <c r="D215" i="1"/>
  <c r="C215" i="1"/>
  <c r="F212" i="1"/>
  <c r="D212" i="1"/>
  <c r="C212" i="1"/>
  <c r="F209" i="1"/>
  <c r="D209" i="1"/>
  <c r="C209" i="1"/>
  <c r="F206" i="1"/>
  <c r="D206" i="1"/>
  <c r="C206" i="1"/>
  <c r="F203" i="1"/>
  <c r="D203" i="1"/>
  <c r="C203" i="1"/>
  <c r="F200" i="1"/>
  <c r="D200" i="1"/>
  <c r="C200" i="1"/>
  <c r="F197" i="1"/>
  <c r="D197" i="1"/>
  <c r="C197" i="1"/>
  <c r="F194" i="1"/>
  <c r="D194" i="1"/>
  <c r="C194" i="1"/>
  <c r="F191" i="1"/>
  <c r="D191" i="1"/>
  <c r="C191" i="1"/>
  <c r="F188" i="1"/>
  <c r="D188" i="1"/>
  <c r="C188" i="1"/>
  <c r="F185" i="1"/>
  <c r="D185" i="1"/>
  <c r="C185" i="1"/>
  <c r="F182" i="1"/>
  <c r="D182" i="1"/>
  <c r="C182" i="1"/>
  <c r="F179" i="1"/>
  <c r="D179" i="1"/>
  <c r="C179" i="1"/>
  <c r="F176" i="1"/>
  <c r="D176" i="1"/>
  <c r="C176" i="1"/>
  <c r="F173" i="1"/>
  <c r="D173" i="1"/>
  <c r="C173" i="1"/>
  <c r="F170" i="1"/>
  <c r="D170" i="1"/>
  <c r="C170" i="1"/>
  <c r="F167" i="1"/>
  <c r="D167" i="1"/>
  <c r="C167" i="1"/>
  <c r="F163" i="1"/>
  <c r="D163" i="1"/>
  <c r="C163" i="1"/>
  <c r="F160" i="1"/>
  <c r="D160" i="1"/>
  <c r="C160" i="1"/>
  <c r="F157" i="1"/>
  <c r="D157" i="1"/>
  <c r="C157" i="1"/>
  <c r="F154" i="1"/>
  <c r="D154" i="1"/>
  <c r="C154" i="1"/>
  <c r="F151" i="1"/>
  <c r="D151" i="1"/>
  <c r="C151" i="1"/>
  <c r="F148" i="1"/>
  <c r="D148" i="1"/>
  <c r="C148" i="1"/>
  <c r="F145" i="1"/>
  <c r="D145" i="1"/>
  <c r="C145" i="1"/>
  <c r="F142" i="1"/>
  <c r="D142" i="1"/>
  <c r="C142" i="1"/>
  <c r="F139" i="1"/>
  <c r="D139" i="1"/>
  <c r="C139" i="1"/>
  <c r="F136" i="1"/>
  <c r="D136" i="1"/>
  <c r="C136" i="1"/>
  <c r="F133" i="1"/>
  <c r="D133" i="1"/>
  <c r="C133" i="1"/>
  <c r="F130" i="1"/>
  <c r="D130" i="1"/>
  <c r="C130" i="1"/>
  <c r="F127" i="1"/>
  <c r="D127" i="1"/>
  <c r="C127" i="1"/>
  <c r="F124" i="1"/>
  <c r="D124" i="1"/>
  <c r="C124" i="1"/>
  <c r="F121" i="1"/>
  <c r="D121" i="1"/>
  <c r="C121" i="1"/>
  <c r="F118" i="1"/>
  <c r="D118" i="1"/>
  <c r="C118" i="1"/>
  <c r="F114" i="1"/>
  <c r="D114" i="1"/>
  <c r="C114" i="1"/>
  <c r="F111" i="1"/>
  <c r="D111" i="1"/>
  <c r="C111" i="1"/>
  <c r="F107" i="1"/>
  <c r="D107" i="1"/>
  <c r="C107" i="1"/>
  <c r="F104" i="1"/>
  <c r="D104" i="1"/>
  <c r="C104" i="1"/>
  <c r="F101" i="1"/>
  <c r="D101" i="1"/>
  <c r="C101" i="1"/>
  <c r="F98" i="1"/>
  <c r="D98" i="1"/>
  <c r="C98" i="1"/>
  <c r="F95" i="1"/>
  <c r="D95" i="1"/>
  <c r="C95" i="1"/>
  <c r="F92" i="1"/>
  <c r="D92" i="1"/>
  <c r="C92" i="1"/>
  <c r="F89" i="1"/>
  <c r="D89" i="1"/>
  <c r="C89" i="1"/>
  <c r="F86" i="1"/>
  <c r="D86" i="1"/>
  <c r="C86" i="1"/>
  <c r="F83" i="1"/>
  <c r="D83" i="1"/>
  <c r="C83" i="1"/>
  <c r="F80" i="1"/>
  <c r="D80" i="1"/>
  <c r="C80" i="1"/>
  <c r="F77" i="1"/>
  <c r="D77" i="1"/>
  <c r="C77" i="1"/>
  <c r="F74" i="1"/>
  <c r="D74" i="1"/>
  <c r="C74" i="1"/>
  <c r="F71" i="1"/>
  <c r="D71" i="1"/>
  <c r="C71" i="1"/>
  <c r="F68" i="1"/>
  <c r="D68" i="1"/>
  <c r="C68" i="1"/>
  <c r="F65" i="1"/>
  <c r="D65" i="1"/>
  <c r="C65" i="1"/>
  <c r="F62" i="1"/>
  <c r="D62" i="1"/>
  <c r="C62" i="1"/>
  <c r="F59" i="1"/>
  <c r="D59" i="1"/>
  <c r="C59" i="1"/>
  <c r="F56" i="1"/>
  <c r="D56" i="1"/>
  <c r="C56" i="1"/>
  <c r="F53" i="1"/>
  <c r="D53" i="1"/>
  <c r="C53" i="1"/>
  <c r="F49" i="1"/>
  <c r="D49" i="1"/>
  <c r="C49" i="1"/>
  <c r="F45" i="1"/>
  <c r="D45" i="1"/>
  <c r="C45" i="1"/>
  <c r="F42" i="1"/>
  <c r="D42" i="1"/>
  <c r="C42" i="1"/>
  <c r="F39" i="1"/>
  <c r="D39" i="1"/>
  <c r="C39" i="1"/>
  <c r="F36" i="1"/>
  <c r="D36" i="1"/>
  <c r="C36" i="1"/>
  <c r="F32" i="1"/>
  <c r="D32" i="1"/>
  <c r="C32" i="1"/>
  <c r="F29" i="1"/>
  <c r="D29" i="1"/>
  <c r="C29" i="1"/>
  <c r="F26" i="1"/>
  <c r="D26" i="1"/>
  <c r="C26" i="1"/>
  <c r="F22" i="1"/>
  <c r="D22" i="1"/>
  <c r="C22" i="1"/>
  <c r="F18" i="1"/>
  <c r="D18" i="1"/>
  <c r="C18" i="1"/>
  <c r="F15" i="1"/>
  <c r="D15" i="1"/>
  <c r="C15" i="1"/>
  <c r="F12" i="1"/>
  <c r="D12" i="1"/>
  <c r="C12" i="1"/>
  <c r="D166" i="1" l="1"/>
  <c r="F166" i="1"/>
  <c r="C166" i="1"/>
  <c r="C548" i="1"/>
  <c r="D548" i="1"/>
  <c r="F548" i="1"/>
  <c r="D660" i="1"/>
  <c r="F660" i="1"/>
  <c r="C660" i="1"/>
  <c r="C656" i="1"/>
  <c r="F656" i="1"/>
  <c r="D656" i="1"/>
  <c r="C652" i="1"/>
  <c r="D652" i="1"/>
  <c r="F652" i="1"/>
  <c r="F648" i="1"/>
  <c r="C648" i="1"/>
  <c r="D648" i="1"/>
  <c r="C568" i="1"/>
  <c r="D568" i="1"/>
  <c r="F568" i="1"/>
  <c r="C564" i="1"/>
  <c r="D564" i="1"/>
  <c r="F564" i="1"/>
  <c r="F560" i="1"/>
  <c r="C560" i="1"/>
  <c r="D560" i="1"/>
  <c r="C552" i="1"/>
  <c r="D552" i="1"/>
  <c r="F552" i="1"/>
  <c r="F544" i="1"/>
  <c r="C544" i="1"/>
  <c r="D544" i="1"/>
  <c r="F456" i="1"/>
  <c r="F404" i="1"/>
  <c r="D404" i="1"/>
  <c r="C404" i="1"/>
  <c r="C48" i="1"/>
  <c r="D48" i="1"/>
  <c r="F48" i="1"/>
  <c r="C21" i="1"/>
  <c r="D21" i="1"/>
  <c r="F21" i="1"/>
  <c r="C556" i="1"/>
  <c r="D556" i="1"/>
  <c r="F556" i="1"/>
  <c r="F664" i="1"/>
  <c r="C664" i="1"/>
  <c r="D664" i="1"/>
  <c r="D668" i="1"/>
  <c r="F668" i="1"/>
  <c r="C668" i="1"/>
  <c r="D25" i="1"/>
  <c r="D35" i="1"/>
  <c r="D110" i="1"/>
  <c r="D694" i="1"/>
  <c r="C35" i="1"/>
  <c r="C52" i="1"/>
  <c r="C110" i="1"/>
  <c r="D408" i="1"/>
  <c r="F525" i="1"/>
  <c r="F110" i="1"/>
  <c r="D418" i="1"/>
  <c r="F418" i="1"/>
  <c r="D456" i="1"/>
  <c r="D52" i="1"/>
  <c r="D117" i="1"/>
  <c r="F117" i="1"/>
  <c r="C491" i="1"/>
  <c r="D491" i="1"/>
  <c r="C572" i="1"/>
  <c r="D11" i="1"/>
  <c r="C261" i="1"/>
  <c r="C463" i="1"/>
  <c r="D672" i="1"/>
  <c r="C694" i="1"/>
  <c r="C734" i="1"/>
  <c r="F11" i="1"/>
  <c r="F239" i="1"/>
  <c r="C239" i="1"/>
  <c r="C431" i="1"/>
  <c r="C456" i="1"/>
  <c r="F491" i="1"/>
  <c r="F25" i="1"/>
  <c r="C25" i="1"/>
  <c r="F52" i="1"/>
  <c r="D261" i="1"/>
  <c r="D431" i="1"/>
  <c r="D463" i="1"/>
  <c r="D572" i="1"/>
  <c r="F572" i="1"/>
  <c r="F672" i="1"/>
  <c r="D734" i="1"/>
  <c r="F734" i="1"/>
  <c r="F261" i="1"/>
  <c r="C328" i="1"/>
  <c r="C408" i="1"/>
  <c r="F431" i="1"/>
  <c r="F463" i="1"/>
  <c r="C525" i="1"/>
  <c r="D525" i="1"/>
  <c r="C672" i="1"/>
  <c r="C11" i="1"/>
  <c r="F35" i="1"/>
  <c r="C117" i="1"/>
  <c r="D239" i="1"/>
  <c r="D328" i="1"/>
  <c r="F328" i="1"/>
  <c r="F408" i="1"/>
  <c r="C418" i="1"/>
  <c r="F694" i="1"/>
</calcChain>
</file>

<file path=xl/sharedStrings.xml><?xml version="1.0" encoding="utf-8"?>
<sst xmlns="http://schemas.openxmlformats.org/spreadsheetml/2006/main" count="759" uniqueCount="256">
  <si>
    <t>Informes sobre la Situación Económica,
las Finanzas Públicas y la Deuda Pública</t>
  </si>
  <si>
    <t>Dependencia / Entidad / Empresa</t>
  </si>
  <si>
    <t>Programado</t>
  </si>
  <si>
    <t>Ejercido</t>
  </si>
  <si>
    <t>01 Poder Legislativo</t>
  </si>
  <si>
    <t>H. Cámara de Diputados</t>
  </si>
  <si>
    <t>Gasto Corriente</t>
  </si>
  <si>
    <t>Gasto de Inversión</t>
  </si>
  <si>
    <t>H. Cámara de Senadores</t>
  </si>
  <si>
    <t>Auditoría Superior de la Federación</t>
  </si>
  <si>
    <t>02 Oficina de la Presidencia de la República</t>
  </si>
  <si>
    <t>Sector Central</t>
  </si>
  <si>
    <t>03 Poder Judicial</t>
  </si>
  <si>
    <t>Suprema Corte de Justicia de la Nación</t>
  </si>
  <si>
    <t>Consejo de la Judicatura Federal</t>
  </si>
  <si>
    <t>04 Gobernación</t>
  </si>
  <si>
    <t>Archivo General de la Nación</t>
  </si>
  <si>
    <t>Consejo Nacional para Prevenir la Discriminación</t>
  </si>
  <si>
    <t>Talleres Gráficos de México</t>
  </si>
  <si>
    <t>05 Relaciones Exteriores</t>
  </si>
  <si>
    <t>06 Hacienda y Crédito Público</t>
  </si>
  <si>
    <t>Casa de Moneda de México</t>
  </si>
  <si>
    <t>Financiera Nacional de Desarrollo Agropecuario, Rural, Forestal y Pesquero</t>
  </si>
  <si>
    <t>Instituto para la Protección del Ahorro Bancario</t>
  </si>
  <si>
    <t>Lotería Nacional para la Asistencia Pública</t>
  </si>
  <si>
    <t>Pronósticos para la Asistencia Pública</t>
  </si>
  <si>
    <t>Servicio de Administración y Enajenación de Bienes</t>
  </si>
  <si>
    <t>Banco Nacional de Obras y Servicios Públicos, S.N.C.</t>
  </si>
  <si>
    <t>Nacional Financiera, S.N.C.</t>
  </si>
  <si>
    <t>Banco del Ahorro Nacional y Servicios Financieros, S.N.C.</t>
  </si>
  <si>
    <t>Sociedad Hipotecaria Federal, S.N.C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</si>
  <si>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</si>
  <si>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</si>
  <si>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</si>
  <si>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</si>
  <si>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Especial para Financiamientos Agropecuarios</t>
  </si>
  <si>
    <t>Seguros de Crédito a la Vivienda SHF, S.A. de C.V.</t>
  </si>
  <si>
    <t>Fondo de Operación y Financiamiento Bancario a la Vivienda</t>
  </si>
  <si>
    <t>07 Defensa Nacional</t>
  </si>
  <si>
    <t>Instituto de Seguridad Social para las Fuerzas Armadas Mexicanas</t>
  </si>
  <si>
    <t>08 Agricultura, Ganadería, Desarrollo Rural, Pesca y Alimentación</t>
  </si>
  <si>
    <t>Servicio Nacional de Sanidad, Inocuidad y Calidad Agroalimentaria</t>
  </si>
  <si>
    <t>Servicio Nacional de Inspección y Certificación de Semillas</t>
  </si>
  <si>
    <t>Agencia de Servicios a la Comercialización y Desarrollo de Mercados Agropecuarios</t>
  </si>
  <si>
    <t>Comité Nacional para el Desarrollo Sustentable de la Caña de Azúcar</t>
  </si>
  <si>
    <t>Instituto Nacional para el Desarrollo de Capacidades del Sector Rural, A.C.</t>
  </si>
  <si>
    <t>Fideicomiso de Riesgo Compartido</t>
  </si>
  <si>
    <t>Fondo de Empresas Expropiadas del Sector Azucarero</t>
  </si>
  <si>
    <t>Productora Nacional de Biológicos Veterinarios</t>
  </si>
  <si>
    <t>Colegio Superior Agropecuario del Estado de Guerrero</t>
  </si>
  <si>
    <t>Servicio de Información Agroalimentaria y Pesquera</t>
  </si>
  <si>
    <t>Comisión Nacional de Acuacultura y Pesca</t>
  </si>
  <si>
    <t>Colegio de Postgraduados</t>
  </si>
  <si>
    <t>Comisión Nacional de las Zonas Áridas</t>
  </si>
  <si>
    <t>Instituto Nacional de Investigaciones Forestales, Agrícolas y Pecuarias</t>
  </si>
  <si>
    <t>09 Comunicaciones y Transportes</t>
  </si>
  <si>
    <t>Aeropuertos y Servicios Auxiliares</t>
  </si>
  <si>
    <t>Agencia Espacial Mexicana</t>
  </si>
  <si>
    <t>Caminos y Puentes Federales de Ingresos y Servicios Conexos</t>
  </si>
  <si>
    <t>Administración Portuaria Integral de Ensenada,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</si>
  <si>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</si>
  <si>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</si>
  <si>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</si>
  <si>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</si>
  <si>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</si>
  <si>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Lázaro Cárdenas, S.A. de C.V.</t>
  </si>
  <si>
    <t>Administración Portuaria Integral de Tampico, S.A. de C.V.</t>
  </si>
  <si>
    <t>Administración Portuaria Integral de Veracruz, S.A. de C.V.</t>
  </si>
  <si>
    <t>Administración Portuaria Integral de Salina Cruz, S.A. de C.V.</t>
  </si>
  <si>
    <t>Organismo Promotor de Inversiones en Telecomunicaciones</t>
  </si>
  <si>
    <t>Servicio Postal Mexicano</t>
  </si>
  <si>
    <t>Instituto Mexicano del Transporte</t>
  </si>
  <si>
    <t>Servicios a la Navegación en el Espacio Aéreo Mexicano</t>
  </si>
  <si>
    <t>Grupo Aeroportuario de la Ciudad de México, S.A. de C.V.</t>
  </si>
  <si>
    <t>Aeropuerto Internacional de la Ciudad de México, S.A. de C.V.</t>
  </si>
  <si>
    <t>Servicios Aeroportuarios de la Ciudad de México, S.A. de C.V.</t>
  </si>
  <si>
    <t>10 Economía</t>
  </si>
  <si>
    <t>Centro Nacional de Metrología</t>
  </si>
  <si>
    <t>Fideicomiso de Fomento Minero</t>
  </si>
  <si>
    <t>ProMéxico</t>
  </si>
  <si>
    <t>Instituto Mexicano de la Propiedad Industrial</t>
  </si>
  <si>
    <t>Procuraduría Federal del Consumidor</t>
  </si>
  <si>
    <t>Exportadora de Sal, S.A. de C.V.</t>
  </si>
  <si>
    <t>11 Educación Pública</t>
  </si>
  <si>
    <t>Universidad Nacional Autónoma de México</t>
  </si>
  <si>
    <t>Instituto Politécnico Nacional</t>
  </si>
  <si>
    <t>XE-IPN Canal 11</t>
  </si>
  <si>
    <t>Universidad Abierta y a Distancia de México</t>
  </si>
  <si>
    <t>Centro de Enseñanza Técnica Industrial</t>
  </si>
  <si>
    <t>Colegio de Bachilleres</t>
  </si>
  <si>
    <t>Colegio Nacional de Educación Profesional Técnica</t>
  </si>
  <si>
    <t>Comisión de Operación y Fomento de Actividades Académicas del Instituto Politécnico Nacional</t>
  </si>
  <si>
    <t>Comisión Nacional de Cultura Física y Deporte</t>
  </si>
  <si>
    <t>Comisión Nacional de Libros de Texto Gratuitos</t>
  </si>
  <si>
    <t>Consejo Nacional de Fomento Educativo</t>
  </si>
  <si>
    <t>El Colegio de México, A.C.</t>
  </si>
  <si>
    <t>Fideicomiso de los Sistemas Normalizado de Competencia Laboral y de Certificación de Competencia Laboral</t>
  </si>
  <si>
    <t>Impresora y Encuadernadora Progreso, S.A. de C.V.</t>
  </si>
  <si>
    <t>Instituto Nacional para la Educación de los Adultos</t>
  </si>
  <si>
    <t>Instituto Nacional de la Infraestructura Física Educativa</t>
  </si>
  <si>
    <t>Patronato de Obras e Instalaciones del Instituto Politécnico Nacional</t>
  </si>
  <si>
    <t>Centro de Estudios Avanzados del Instituto Politécnico Nacional</t>
  </si>
  <si>
    <t>12 Salud</t>
  </si>
  <si>
    <t>Centro Regional de Alta Especialidad de Chiapas</t>
  </si>
  <si>
    <t>Instituto Nacional de Psiquiatría Ramón de la Fuente Muñiz</t>
  </si>
  <si>
    <t>Centros de Integración Juvenil, A.C.</t>
  </si>
  <si>
    <t>Hospital Juárez de México</t>
  </si>
  <si>
    <t>Hospital General "Dr. Manuel Gea González"</t>
  </si>
  <si>
    <t>Hospital General de México "Dr. Eduardo Liceaga"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</si>
  <si>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</si>
  <si>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</si>
  <si>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</si>
  <si>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</si>
  <si>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Hospital Regional de Alta Especialidad de Ciudad Victoria "Bicentenario 2010"</t>
  </si>
  <si>
    <t>Hospital Regional de Alta Especialidad de Ixtapaluca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</si>
  <si>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</si>
  <si>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</si>
  <si>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</si>
  <si>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</si>
  <si>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</si>
  <si>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</si>
  <si>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</si>
  <si>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</si>
  <si>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</si>
  <si>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 Luis Guillermo Ibarra Ibarra</t>
  </si>
  <si>
    <t>Instituto Nacional de Salud Pública</t>
  </si>
  <si>
    <t>Sistema Nacional para el Desarrollo Integral de la Familia</t>
  </si>
  <si>
    <t>13 Marina</t>
  </si>
  <si>
    <t>14 Trabajo y Previsión Social</t>
  </si>
  <si>
    <t>Comisión Nacional de los Salarios Mínimos</t>
  </si>
  <si>
    <t>Instituto del Fondo Nacional para el Consumo de los Trabajadores</t>
  </si>
  <si>
    <t>15 Desarrollo Agrario, Territorial y Urbano</t>
  </si>
  <si>
    <t>Comisión Nacional de Vivienda</t>
  </si>
  <si>
    <t>Procuraduría Agraria</t>
  </si>
  <si>
    <t>Fideicomiso Fondo Nacional de Habitaciones Populares</t>
  </si>
  <si>
    <t>16 Medio Ambiente y Recursos Naturales</t>
  </si>
  <si>
    <t xml:space="preserve">Comisión Nacional del Agua </t>
  </si>
  <si>
    <t>Instituto Nacional de Ecología y Cambio Climático</t>
  </si>
  <si>
    <t>Procuraduría Federal de Protección al Ambiente</t>
  </si>
  <si>
    <t>Comisión Nacional de Áreas Naturales Protegidas</t>
  </si>
  <si>
    <t xml:space="preserve">Comisión Nacional Forestal </t>
  </si>
  <si>
    <t>Instituto Mexicano de Tecnología del Agua</t>
  </si>
  <si>
    <t>Agencia de Seguridad, Energía y Ambiente</t>
  </si>
  <si>
    <t>17 Procuraduría General de la República</t>
  </si>
  <si>
    <t>Instituto Nacional de Ciencias Penales</t>
  </si>
  <si>
    <t>18 Energía</t>
  </si>
  <si>
    <t>Comisión Nacional de Seguridad Nuclear y Salvaguardias</t>
  </si>
  <si>
    <t>Comisión Nacional para el Uso Eficiente de la Energía</t>
  </si>
  <si>
    <t>Compañía Mexicana de Exploraciones, S.A. de C.V.</t>
  </si>
  <si>
    <t>Instituto Nacional de Electricidad y Energías Limpias</t>
  </si>
  <si>
    <t>Instituto Mexicano del Petróleo</t>
  </si>
  <si>
    <t>Instituto Nacional de Investigaciones Nucleares</t>
  </si>
  <si>
    <t>Centro Nacional de Control de Energía</t>
  </si>
  <si>
    <t>Centro Nacional de Control del Gas Natural</t>
  </si>
  <si>
    <t>20 Desarrollo Social</t>
  </si>
  <si>
    <t>Coordinación Nacional de PROSPERA Programa de Inclusión Social</t>
  </si>
  <si>
    <t>Instituto Mexicano de la Juventud</t>
  </si>
  <si>
    <t>Instituto Nacional de las Personas Adultas Mayores</t>
  </si>
  <si>
    <t>Consejo Nacional de Evaluación de la Política de Desarrollo Social</t>
  </si>
  <si>
    <t>Diconsa, S.A. de C.V.</t>
  </si>
  <si>
    <t>Liconsa, S.A. de C.V.</t>
  </si>
  <si>
    <t>Fondo Nacional para el Fomento de las Artesanías</t>
  </si>
  <si>
    <t>Consejo Nacional para el Desarrollo y la Inclusión de las Personas con Discapacidad</t>
  </si>
  <si>
    <t>21 Turismo</t>
  </si>
  <si>
    <t>FONATUR Constructora, S.A. de C.V.</t>
  </si>
  <si>
    <t>Consejo de Promoción Turística de México, S.A. de C.V.</t>
  </si>
  <si>
    <t>Fondo Nacional de Fomento al Turismo</t>
  </si>
  <si>
    <t>FONATUR Mantenimiento Turístico, S.A. de C.V.</t>
  </si>
  <si>
    <t>FONATUR Operadora Portuaria, S.A. de C.V.</t>
  </si>
  <si>
    <t>22  Instituto Nacional Electoral</t>
  </si>
  <si>
    <t>25 Previsiones y Aportaciones para los Sistemas de Educación Básica, Normal, Tecnológica y de Adultos</t>
  </si>
  <si>
    <t>27 Función Pública</t>
  </si>
  <si>
    <t>31 Tribunales Agrarios</t>
  </si>
  <si>
    <t>32 Tribunal Federal de Justicia  Administrativa</t>
  </si>
  <si>
    <t>35 Comisión Nacional de los Derechos Humanos</t>
  </si>
  <si>
    <t>37 Consejería Jurídica del Ejecutivo Federal</t>
  </si>
  <si>
    <t>38 Consejo Nacional de Ciencia y Tecnología</t>
  </si>
  <si>
    <t>Centro de Investigación en Química Aplicada</t>
  </si>
  <si>
    <t>Centro de Investigaciones y Estudios Superiores en Antropología Social</t>
  </si>
  <si>
    <t>Consejo Nacional de Ciencia y Tecnología</t>
  </si>
  <si>
    <t>El Colegio de la Frontera Sur</t>
  </si>
  <si>
    <t>Instituto de Investigaciones "Dr. José María Luis Mora"</t>
  </si>
  <si>
    <t xml:space="preserve">Instituto Nacional de Astrofísica Óptica y Electrónica </t>
  </si>
  <si>
    <t>Centro de Ingeniería y Desarrollo Industrial</t>
  </si>
  <si>
    <t>Centro de Investigación Científica y de Educación Superior de Ensenada, Baja California</t>
  </si>
  <si>
    <t>Centro de Investigación en Materiales Avanzados, S.C.</t>
  </si>
  <si>
    <t>CIATEC, A.C. "Centro de Innovación Aplicada en Tecnologías Competitivas"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</si>
  <si>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</si>
  <si>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</si>
  <si>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</si>
  <si>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Óptica, A.C.</t>
  </si>
  <si>
    <t>CIATEQ, A.C. Centro de Tecnología Avanzada</t>
  </si>
  <si>
    <t>Corporación Mexicana de Investigación en Materiales, S.A. de C.V.</t>
  </si>
  <si>
    <t xml:space="preserve"> El Colegio de la Frontera Norte, A.C.</t>
  </si>
  <si>
    <t>El Colegio de San Luis, A.C.</t>
  </si>
  <si>
    <t>Instituto de Ecología, A.C.</t>
  </si>
  <si>
    <t>Instituto Potosino de Investigación Científica y Tecnológica, A.C.</t>
  </si>
  <si>
    <t>Centro de Investigación en Alimentación y Desarrollo, A.C.</t>
  </si>
  <si>
    <t>El Colegio de Michoacán, A.C.</t>
  </si>
  <si>
    <t>INFOTEC Centro de Investigación e Innovación en Tecnologías de la Información y Comunicación</t>
  </si>
  <si>
    <t>41 Comisión Federal de Competencia Económica</t>
  </si>
  <si>
    <t>42 Instituto Nacional para la Evaluación de la Educación</t>
  </si>
  <si>
    <t>43 Instituto Federal de Telecomunicaciones</t>
  </si>
  <si>
    <t>44 Instituto Nacional de Transparencia, Acceso a la Información y Protección de Datos Personales</t>
  </si>
  <si>
    <t>45 Comisión Reguladora de Energía</t>
  </si>
  <si>
    <t>46 Comisión Nacional de Hidrocarburos</t>
  </si>
  <si>
    <t>47 Entidades no Sectorizadas</t>
  </si>
  <si>
    <t>Comisión Nacional para el Desarrollo de los Pueblos Indígenas</t>
  </si>
  <si>
    <t>Instituto Nacional de las Mujeres</t>
  </si>
  <si>
    <t>Procuraduría de la Defensa del Contribuyente</t>
  </si>
  <si>
    <t>Comisión Ejecutiva de Atención a Víctimas</t>
  </si>
  <si>
    <t>Notimex, Agencia de Noticias del Estado Mexicano</t>
  </si>
  <si>
    <t>Sistema Público de Radiodifusión del Estado Mexicano</t>
  </si>
  <si>
    <t>Secretaría Ejecutiva del Sistema Nacional Anticorrupción</t>
  </si>
  <si>
    <t>48 Cultura</t>
  </si>
  <si>
    <t>Instituto Nacional de Bellas Artes y Literatura</t>
  </si>
  <si>
    <t>Radio Educación</t>
  </si>
  <si>
    <t>Instituto Nacional del Derecho de Autor</t>
  </si>
  <si>
    <t>Instituto Nacional del Estudios Históricos de las Revoluciones de México</t>
  </si>
  <si>
    <t>Estudios Churubusco Azteca, S.A.</t>
  </si>
  <si>
    <t>Fideicomiso para la Cineteca Nacional</t>
  </si>
  <si>
    <t>Instituto Nacional de Lenguas Indígenas</t>
  </si>
  <si>
    <t>Instituto Mexicano de Cinematografía</t>
  </si>
  <si>
    <t>Televisión Metropolitana S.A. de C.V.</t>
  </si>
  <si>
    <t>Pemex-Exploración y Producción</t>
  </si>
  <si>
    <t>Pemex-Fertilizantes</t>
  </si>
  <si>
    <t>Pemex-Etileno</t>
  </si>
  <si>
    <t>Pemex Logística</t>
  </si>
  <si>
    <t>Pemex Perforación y Servicios</t>
  </si>
  <si>
    <t>Pemex Transformación Industrial</t>
  </si>
  <si>
    <t>Pemex Corporativo</t>
  </si>
  <si>
    <t>Fuente: Dependencias y entidades de la Administración Pública Federal.</t>
  </si>
  <si>
    <t>Agencia Reguladora del Transporte Ferroviario</t>
  </si>
  <si>
    <t>Instituto Nacional de la Economía Social</t>
  </si>
  <si>
    <t>Instituto Nacional de Antropología e Historia</t>
  </si>
  <si>
    <t>Monto anual autorizado o modificado
 2018</t>
  </si>
  <si>
    <t>Banco Nacional de Comercio Exterior, S.N.C.</t>
  </si>
  <si>
    <t>Centro de Investigación en Ciencias de Información Geoespacial A.C</t>
  </si>
  <si>
    <t>Administración Portuaria Integral de Mazatlán, S.A. de C.V.</t>
  </si>
  <si>
    <t>Tribunal Electoral del Poder Judicial de la Federación</t>
  </si>
  <si>
    <t>Universidad Pedagógica Nacional</t>
  </si>
  <si>
    <t>Comisión de Apelación y Arbitraje del Deporte</t>
  </si>
  <si>
    <t>Instituto Mexicano de la Radio</t>
  </si>
  <si>
    <t>Centro de Investigación y Asistencia en Tecnología y Diseño del Estado de Jalisco, A.C.</t>
  </si>
  <si>
    <t>Instituto Nacional de Desarrollo Social</t>
  </si>
  <si>
    <t>GYR Instituto Mexicano del Seguro Social</t>
  </si>
  <si>
    <t>GYN Instituto de Seguridad y Servicios Sociales de los Trabajadores del Estado</t>
  </si>
  <si>
    <t>TYY Petróleos Mexicanos</t>
  </si>
  <si>
    <t>TVV Comisión Federal de Electricidad</t>
  </si>
  <si>
    <t>Instituto Nacional de Pesca y Acuacultura</t>
  </si>
  <si>
    <r>
      <t>1_/</t>
    </r>
    <r>
      <rPr>
        <sz val="8"/>
        <color theme="1"/>
        <rFont val="Montserrat"/>
      </rPr>
      <t xml:space="preserve"> Incluye información revisada del trimestre anterior.</t>
    </r>
  </si>
  <si>
    <t>Cuarto Trimestre de 2018</t>
  </si>
  <si>
    <t>Enero-diciembre</t>
  </si>
  <si>
    <r>
      <t xml:space="preserve">MONTO EROGADO SOBRE CONTRATOS PLURIANUALES DE OBRA, ADQUISICIONES Y ARRENDAMIENTOS O SERVICIOS </t>
    </r>
    <r>
      <rPr>
        <b/>
        <vertAlign val="superscript"/>
        <sz val="10"/>
        <rFont val="Montserrat Bold"/>
      </rPr>
      <t>1_/</t>
    </r>
    <r>
      <rPr>
        <b/>
        <sz val="10"/>
        <rFont val="Montserrat Bold"/>
      </rPr>
      <t xml:space="preserve">
Enero-diciembre de 2018
</t>
    </r>
    <r>
      <rPr>
        <sz val="10"/>
        <rFont val="Montserrat"/>
      </rPr>
      <t>(Miles de pesos)</t>
    </r>
  </si>
  <si>
    <r>
      <rPr>
        <b/>
        <sz val="10"/>
        <rFont val="Montserrat Bold"/>
      </rPr>
      <t xml:space="preserve">IV. </t>
    </r>
    <r>
      <rPr>
        <b/>
        <sz val="10"/>
        <color rgb="FF000000"/>
        <rFont val="Montserrat Bold"/>
      </rPr>
      <t>MONTO EROGADO SOBRE CONTRATOS PLURIANUALES DE OBRA, ADQUISICIONES Y ARRENDAMIENTOS O SERVICIOS</t>
    </r>
  </si>
  <si>
    <t>Ferrocarril del Itsmo de Tehuantepec,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</si>
</sst>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ontserrat Bold"/>
    </font>
    <font>
      <sz val="8"/>
      <name val="Montserrat"/>
    </font>
    <font>
      <sz val="10"/>
      <name val="Montserrat"/>
    </font>
    <font>
      <b/>
      <sz val="8"/>
      <color rgb="FF000000"/>
      <name val="Montserrat"/>
    </font>
    <font>
      <sz val="8"/>
      <color rgb="FF000000"/>
      <name val="Montserrat"/>
    </font>
    <font>
      <sz val="8"/>
      <color theme="1"/>
      <name val="Montserrat"/>
    </font>
    <font>
      <sz val="11"/>
      <color theme="1"/>
      <name val="Montserrat"/>
    </font>
    <font>
      <vertAlign val="superscript"/>
      <sz val="8"/>
      <color theme="1"/>
      <name val="Montserrat"/>
    </font>
    <font>
      <sz val="11"/>
      <name val="Montserrat"/>
    </font>
    <font>
      <sz val="8"/>
      <name val="Montserrat Bold"/>
    </font>
    <font>
      <b/>
      <sz val="8"/>
      <color rgb="FF808080"/>
      <name val="Montserrat Bold"/>
    </font>
    <font>
      <b/>
      <sz val="14"/>
      <name val="Montserrat Bold"/>
    </font>
    <font>
      <b/>
      <sz val="8"/>
      <name val="Montserrat Bold"/>
    </font>
    <font>
      <b/>
      <sz val="12"/>
      <color rgb="FF000000"/>
      <name val="Montserrat Bold"/>
    </font>
    <font>
      <b/>
      <sz val="11"/>
      <name val="Montserrat Bold"/>
    </font>
    <font>
      <sz val="10"/>
      <color theme="0"/>
      <name val="Montserrat"/>
    </font>
    <font>
      <b/>
      <sz val="10"/>
      <color theme="0"/>
      <name val="Montserrat"/>
    </font>
    <font>
      <b/>
      <vertAlign val="superscript"/>
      <sz val="10"/>
      <name val="Montserrat Bold"/>
    </font>
    <font>
      <b/>
      <sz val="10"/>
      <color rgb="FF000000"/>
      <name val="Montserrat Bold"/>
    </font>
    <font>
      <b/>
      <sz val="11"/>
      <color theme="0"/>
      <name val="Montserrat Bold"/>
    </font>
    <font>
      <b/>
      <sz val="11"/>
      <color theme="0" tint="-0.499984740745262"/>
      <name val="Montserrat Bold"/>
    </font>
  </fonts>
  <fills count="6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D4C19C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Fill="1" applyBorder="1"/>
    <xf numFmtId="0" fontId="8" fillId="0" borderId="0" xfId="0" applyFont="1" applyAlignment="1">
      <alignment horizontal="left"/>
    </xf>
    <xf numFmtId="0" fontId="8" fillId="0" borderId="0" xfId="0" applyFont="1" applyFill="1" applyBorder="1" applyAlignment="1">
      <alignment horizontal="left"/>
    </xf>
    <xf numFmtId="0" fontId="11" fillId="0" borderId="0" xfId="0" applyFont="1" applyFill="1" applyBorder="1"/>
    <xf numFmtId="164" fontId="12" fillId="0" borderId="0" xfId="1" applyNumberFormat="1" applyFont="1" applyFill="1" applyBorder="1" applyAlignment="1">
      <alignment horizontal="right" vertical="top"/>
    </xf>
    <xf numFmtId="164" fontId="13" fillId="0" borderId="0" xfId="1" applyNumberFormat="1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center" vertical="center" wrapText="1"/>
    </xf>
    <xf numFmtId="164" fontId="15" fillId="0" borderId="0" xfId="1" applyNumberFormat="1" applyFont="1" applyFill="1" applyBorder="1" applyAlignment="1">
      <alignment horizontal="right" vertical="top" wrapText="1"/>
    </xf>
    <xf numFmtId="3" fontId="18" fillId="0" borderId="3" xfId="3" applyNumberFormat="1" applyFont="1" applyFill="1" applyBorder="1" applyAlignment="1">
      <alignment horizontal="center" vertical="center" wrapText="1"/>
    </xf>
    <xf numFmtId="164" fontId="18" fillId="0" borderId="3" xfId="1" applyNumberFormat="1" applyFont="1" applyFill="1" applyBorder="1" applyAlignment="1">
      <alignment horizontal="center" vertical="center" wrapText="1"/>
    </xf>
    <xf numFmtId="164" fontId="18" fillId="0" borderId="3" xfId="1" applyNumberFormat="1" applyFont="1" applyFill="1" applyBorder="1" applyAlignment="1">
      <alignment horizontal="center" vertical="center"/>
    </xf>
    <xf numFmtId="3" fontId="18" fillId="0" borderId="4" xfId="3" applyNumberFormat="1" applyFont="1" applyFill="1" applyBorder="1" applyAlignment="1">
      <alignment horizontal="center" vertical="center" wrapText="1"/>
    </xf>
    <xf numFmtId="164" fontId="18" fillId="0" borderId="4" xfId="1" applyNumberFormat="1" applyFont="1" applyFill="1" applyBorder="1" applyAlignment="1">
      <alignment horizontal="center" vertical="center" wrapText="1"/>
    </xf>
    <xf numFmtId="164" fontId="18" fillId="0" borderId="4" xfId="1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justify" vertical="center" wrapText="1"/>
    </xf>
    <xf numFmtId="165" fontId="6" fillId="4" borderId="0" xfId="0" applyNumberFormat="1" applyFont="1" applyFill="1" applyBorder="1" applyAlignment="1">
      <alignment horizontal="left" vertical="top"/>
    </xf>
    <xf numFmtId="49" fontId="6" fillId="4" borderId="0" xfId="0" applyNumberFormat="1" applyFont="1" applyFill="1" applyBorder="1" applyAlignment="1">
      <alignment vertical="top" wrapText="1"/>
    </xf>
    <xf numFmtId="164" fontId="6" fillId="4" borderId="0" xfId="1" applyNumberFormat="1" applyFont="1" applyFill="1" applyBorder="1" applyAlignment="1">
      <alignment horizontal="right" vertical="top"/>
    </xf>
    <xf numFmtId="165" fontId="6" fillId="5" borderId="0" xfId="0" applyNumberFormat="1" applyFont="1" applyFill="1" applyBorder="1" applyAlignment="1">
      <alignment horizontal="left" vertical="top"/>
    </xf>
    <xf numFmtId="49" fontId="6" fillId="5" borderId="0" xfId="0" applyNumberFormat="1" applyFont="1" applyFill="1" applyBorder="1" applyAlignment="1">
      <alignment vertical="top" wrapText="1"/>
    </xf>
    <xf numFmtId="164" fontId="6" fillId="5" borderId="0" xfId="1" applyNumberFormat="1" applyFont="1" applyFill="1" applyBorder="1" applyAlignment="1">
      <alignment horizontal="right" vertical="top"/>
    </xf>
    <xf numFmtId="165" fontId="7" fillId="5" borderId="0" xfId="0" applyNumberFormat="1" applyFont="1" applyFill="1" applyBorder="1" applyAlignment="1">
      <alignment horizontal="left" vertical="top" indent="2"/>
    </xf>
    <xf numFmtId="164" fontId="7" fillId="5" borderId="0" xfId="1" applyNumberFormat="1" applyFont="1" applyFill="1" applyBorder="1" applyAlignment="1">
      <alignment horizontal="right" vertical="top"/>
    </xf>
    <xf numFmtId="164" fontId="8" fillId="5" borderId="0" xfId="1" applyNumberFormat="1" applyFont="1" applyFill="1" applyBorder="1" applyAlignment="1">
      <alignment horizontal="right" vertical="top"/>
    </xf>
    <xf numFmtId="164" fontId="7" fillId="5" borderId="1" xfId="1" applyNumberFormat="1" applyFont="1" applyFill="1" applyBorder="1" applyAlignment="1">
      <alignment horizontal="right" vertical="top"/>
    </xf>
    <xf numFmtId="164" fontId="7" fillId="5" borderId="0" xfId="0" applyNumberFormat="1" applyFont="1" applyFill="1" applyBorder="1" applyAlignment="1">
      <alignment vertical="top" wrapText="1"/>
    </xf>
    <xf numFmtId="164" fontId="7" fillId="5" borderId="0" xfId="1" applyNumberFormat="1" applyFont="1" applyFill="1" applyBorder="1" applyAlignment="1">
      <alignment horizontal="right" vertical="top" wrapText="1"/>
    </xf>
    <xf numFmtId="164" fontId="4" fillId="5" borderId="0" xfId="1" applyNumberFormat="1" applyFont="1" applyFill="1" applyBorder="1" applyAlignment="1">
      <alignment horizontal="right" vertical="top" wrapText="1"/>
    </xf>
    <xf numFmtId="164" fontId="4" fillId="5" borderId="0" xfId="1" applyNumberFormat="1" applyFont="1" applyFill="1" applyBorder="1" applyAlignment="1" applyProtection="1">
      <alignment horizontal="right" vertical="top" wrapText="1"/>
      <protection locked="0"/>
    </xf>
    <xf numFmtId="3" fontId="7" fillId="5" borderId="0" xfId="0" applyNumberFormat="1" applyFont="1" applyFill="1" applyBorder="1" applyAlignment="1">
      <alignment vertical="top" wrapText="1"/>
    </xf>
    <xf numFmtId="1" fontId="7" fillId="5" borderId="1" xfId="0" applyNumberFormat="1" applyFont="1" applyFill="1" applyBorder="1" applyAlignment="1">
      <alignment horizontal="left" vertical="top" indent="2"/>
    </xf>
    <xf numFmtId="1" fontId="7" fillId="5" borderId="0" xfId="0" applyNumberFormat="1" applyFont="1" applyFill="1" applyBorder="1" applyAlignment="1">
      <alignment horizontal="left" vertical="top" indent="2"/>
    </xf>
    <xf numFmtId="1" fontId="6" fillId="5" borderId="0" xfId="0" applyNumberFormat="1" applyFont="1" applyFill="1" applyBorder="1" applyAlignment="1">
      <alignment horizontal="left" vertical="top"/>
    </xf>
    <xf numFmtId="1" fontId="6" fillId="4" borderId="0" xfId="0" applyNumberFormat="1" applyFont="1" applyFill="1" applyBorder="1" applyAlignment="1">
      <alignment horizontal="left" vertical="top"/>
    </xf>
    <xf numFmtId="164" fontId="7" fillId="5" borderId="0" xfId="1" applyNumberFormat="1" applyFont="1" applyFill="1" applyBorder="1" applyAlignment="1" applyProtection="1">
      <alignment horizontal="right" vertical="top"/>
      <protection locked="0"/>
    </xf>
    <xf numFmtId="164" fontId="9" fillId="5" borderId="0" xfId="1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wrapText="1"/>
    </xf>
    <xf numFmtId="164" fontId="19" fillId="3" borderId="0" xfId="1" applyNumberFormat="1" applyFont="1" applyFill="1" applyBorder="1" applyAlignment="1">
      <alignment horizontal="center" vertical="center" wrapText="1"/>
    </xf>
    <xf numFmtId="164" fontId="19" fillId="3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7" fillId="5" borderId="0" xfId="0" applyNumberFormat="1" applyFont="1" applyFill="1" applyBorder="1" applyAlignment="1">
      <alignment horizontal="left" vertical="top" wrapText="1" indent="2"/>
    </xf>
    <xf numFmtId="49" fontId="7" fillId="5" borderId="1" xfId="0" applyNumberFormat="1" applyFont="1" applyFill="1" applyBorder="1" applyAlignment="1">
      <alignment horizontal="left" vertical="top" wrapText="1" indent="2"/>
    </xf>
    <xf numFmtId="164" fontId="23" fillId="0" borderId="0" xfId="1" applyNumberFormat="1" applyFont="1" applyFill="1" applyBorder="1" applyAlignment="1">
      <alignment horizontal="left" vertical="center"/>
    </xf>
    <xf numFmtId="3" fontId="7" fillId="5" borderId="0" xfId="0" applyNumberFormat="1" applyFont="1" applyFill="1" applyBorder="1" applyAlignment="1">
      <alignment vertical="top"/>
    </xf>
    <xf numFmtId="164" fontId="4" fillId="5" borderId="0" xfId="1" applyNumberFormat="1" applyFont="1" applyFill="1" applyBorder="1" applyAlignment="1">
      <alignment horizontal="right" vertical="top"/>
    </xf>
    <xf numFmtId="164" fontId="4" fillId="5" borderId="0" xfId="1" applyNumberFormat="1" applyFont="1" applyFill="1" applyBorder="1" applyAlignment="1" applyProtection="1">
      <alignment horizontal="right" vertical="top"/>
      <protection locked="0"/>
    </xf>
    <xf numFmtId="165" fontId="6" fillId="4" borderId="5" xfId="0" applyNumberFormat="1" applyFont="1" applyFill="1" applyBorder="1" applyAlignment="1">
      <alignment horizontal="left" vertical="top"/>
    </xf>
    <xf numFmtId="49" fontId="6" fillId="4" borderId="5" xfId="0" applyNumberFormat="1" applyFont="1" applyFill="1" applyBorder="1" applyAlignment="1">
      <alignment vertical="top" wrapText="1"/>
    </xf>
    <xf numFmtId="164" fontId="6" fillId="4" borderId="5" xfId="1" applyNumberFormat="1" applyFont="1" applyFill="1" applyBorder="1" applyAlignment="1">
      <alignment horizontal="right" vertical="top"/>
    </xf>
    <xf numFmtId="0" fontId="22" fillId="2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justify" vertical="center" wrapText="1"/>
    </xf>
    <xf numFmtId="0" fontId="16" fillId="0" borderId="0" xfId="0" applyFont="1" applyFill="1" applyBorder="1" applyAlignment="1">
      <alignment horizontal="left" wrapText="1"/>
    </xf>
    <xf numFmtId="0" fontId="10" fillId="0" borderId="0" xfId="0" applyFont="1" applyAlignment="1">
      <alignment horizontal="left" vertical="center"/>
    </xf>
    <xf numFmtId="0" fontId="3" fillId="0" borderId="3" xfId="2" applyFont="1" applyFill="1" applyBorder="1" applyAlignment="1">
      <alignment horizontal="justify" vertical="center" wrapText="1"/>
    </xf>
    <xf numFmtId="3" fontId="19" fillId="3" borderId="0" xfId="3" applyNumberFormat="1" applyFont="1" applyFill="1" applyBorder="1" applyAlignment="1">
      <alignment horizontal="center" vertical="center" wrapText="1"/>
    </xf>
    <xf numFmtId="164" fontId="19" fillId="3" borderId="0" xfId="1" applyNumberFormat="1" applyFont="1" applyFill="1" applyBorder="1" applyAlignment="1">
      <alignment horizontal="center" vertical="center" wrapText="1"/>
    </xf>
    <xf numFmtId="164" fontId="19" fillId="3" borderId="2" xfId="1" applyNumberFormat="1" applyFont="1" applyFill="1" applyBorder="1" applyAlignment="1">
      <alignment horizontal="center" vertical="center"/>
    </xf>
    <xf numFmtId="1" fontId="6" fillId="5" borderId="0" xfId="0" applyNumberFormat="1" applyFont="1" applyFill="1" applyBorder="1" applyAlignment="1">
      <alignment horizontal="left" vertical="top" wrapText="1"/>
    </xf>
    <xf numFmtId="1" fontId="6" fillId="4" borderId="0" xfId="0" applyNumberFormat="1" applyFont="1" applyFill="1" applyBorder="1" applyAlignment="1">
      <alignment horizontal="left" vertical="top" wrapText="1"/>
    </xf>
  </cellXfs>
  <cellStyles count="8">
    <cellStyle name="Millares" xfId="1" builtinId="3"/>
    <cellStyle name="Millares 2 2" xfId="7"/>
    <cellStyle name="Millares 5" xfId="4"/>
    <cellStyle name="Normal" xfId="0" builtinId="0"/>
    <cellStyle name="Normal 11" xfId="3"/>
    <cellStyle name="Normal 11 11" xfId="6"/>
    <cellStyle name="Normal 2 10" xfId="2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0"/>
  <sheetViews>
    <sheetView showGridLines="0" tabSelected="1" zoomScale="115" zoomScaleNormal="115" workbookViewId="0">
      <selection sqref="A1:C1"/>
    </sheetView>
  </sheetViews>
  <sheetFormatPr baseColWidth="10" defaultRowHeight="18" x14ac:dyDescent="0.35"/>
  <cols>
    <col min="1" max="1" width="4.28515625" style="4" customWidth="1"/>
    <col min="2" max="2" width="61.28515625" style="38" customWidth="1"/>
    <col min="3" max="4" width="20" style="4" customWidth="1"/>
    <col min="5" max="5" width="1.28515625" style="4" customWidth="1"/>
    <col min="6" max="6" width="20" style="4" customWidth="1"/>
    <col min="7" max="16384" width="11.42578125" style="1"/>
  </cols>
  <sheetData>
    <row r="1" spans="1:6" ht="48.75" customHeight="1" x14ac:dyDescent="0.25">
      <c r="A1" s="51" t="s">
        <v>0</v>
      </c>
      <c r="B1" s="51"/>
      <c r="C1" s="51"/>
      <c r="D1" s="44" t="s">
        <v>251</v>
      </c>
      <c r="E1" s="5"/>
      <c r="F1" s="6"/>
    </row>
    <row r="2" spans="1:6" ht="8.25" customHeight="1" x14ac:dyDescent="0.25">
      <c r="A2" s="7"/>
      <c r="B2" s="7"/>
      <c r="C2" s="8"/>
      <c r="D2" s="6"/>
      <c r="E2" s="5"/>
      <c r="F2" s="6"/>
    </row>
    <row r="3" spans="1:6" s="41" customFormat="1" ht="21.75" customHeight="1" x14ac:dyDescent="0.25">
      <c r="A3" s="52" t="s">
        <v>254</v>
      </c>
      <c r="B3" s="52"/>
      <c r="C3" s="52"/>
      <c r="D3" s="52"/>
      <c r="E3" s="52"/>
      <c r="F3" s="52"/>
    </row>
    <row r="4" spans="1:6" ht="8.25" customHeight="1" x14ac:dyDescent="0.35">
      <c r="A4" s="53"/>
      <c r="B4" s="53"/>
      <c r="C4" s="53"/>
      <c r="D4" s="53"/>
      <c r="E4" s="53"/>
      <c r="F4" s="53"/>
    </row>
    <row r="5" spans="1:6" ht="49.5" customHeight="1" thickBot="1" x14ac:dyDescent="0.3">
      <c r="A5" s="55" t="s">
        <v>253</v>
      </c>
      <c r="B5" s="55"/>
      <c r="C5" s="55"/>
      <c r="D5" s="55"/>
      <c r="E5" s="55"/>
      <c r="F5" s="55"/>
    </row>
    <row r="6" spans="1:6" ht="3.95" customHeight="1" x14ac:dyDescent="0.25">
      <c r="A6" s="15"/>
      <c r="B6" s="15"/>
      <c r="C6" s="15"/>
      <c r="D6" s="15"/>
      <c r="E6" s="15"/>
      <c r="F6" s="15"/>
    </row>
    <row r="7" spans="1:6" ht="18.75" customHeight="1" x14ac:dyDescent="0.25">
      <c r="A7" s="56" t="s">
        <v>1</v>
      </c>
      <c r="B7" s="56"/>
      <c r="C7" s="57" t="s">
        <v>235</v>
      </c>
      <c r="D7" s="58" t="s">
        <v>252</v>
      </c>
      <c r="E7" s="58"/>
      <c r="F7" s="58"/>
    </row>
    <row r="8" spans="1:6" ht="42.75" customHeight="1" x14ac:dyDescent="0.25">
      <c r="A8" s="56"/>
      <c r="B8" s="56"/>
      <c r="C8" s="57"/>
      <c r="D8" s="39" t="s">
        <v>2</v>
      </c>
      <c r="E8" s="40"/>
      <c r="F8" s="39" t="s">
        <v>3</v>
      </c>
    </row>
    <row r="9" spans="1:6" ht="3.95" customHeight="1" thickBot="1" x14ac:dyDescent="0.3">
      <c r="A9" s="9"/>
      <c r="B9" s="9"/>
      <c r="C9" s="10"/>
      <c r="D9" s="10"/>
      <c r="E9" s="11"/>
      <c r="F9" s="10"/>
    </row>
    <row r="10" spans="1:6" ht="3.95" customHeight="1" thickBot="1" x14ac:dyDescent="0.3">
      <c r="A10" s="12"/>
      <c r="B10" s="12"/>
      <c r="C10" s="13"/>
      <c r="D10" s="13"/>
      <c r="E10" s="14"/>
      <c r="F10" s="13"/>
    </row>
    <row r="11" spans="1:6" ht="15" customHeight="1" x14ac:dyDescent="0.25">
      <c r="A11" s="48" t="s">
        <v>4</v>
      </c>
      <c r="B11" s="49"/>
      <c r="C11" s="50">
        <f>(+C18+C12+C15)</f>
        <v>796946.31814960006</v>
      </c>
      <c r="D11" s="50">
        <f>(+D18+D12+D15)</f>
        <v>769238.97414960014</v>
      </c>
      <c r="E11" s="50"/>
      <c r="F11" s="50">
        <f>(+F18+F12+F15)</f>
        <v>722084.69775999989</v>
      </c>
    </row>
    <row r="12" spans="1:6" ht="15" x14ac:dyDescent="0.25">
      <c r="A12" s="19"/>
      <c r="B12" s="20" t="s">
        <v>5</v>
      </c>
      <c r="C12" s="21">
        <f>(+C13+C14)</f>
        <v>484455.82214960002</v>
      </c>
      <c r="D12" s="21">
        <f>(+D13+D14)</f>
        <v>484455.82214960002</v>
      </c>
      <c r="E12" s="21"/>
      <c r="F12" s="21">
        <f>(+F13+F14)</f>
        <v>437301.54575999995</v>
      </c>
    </row>
    <row r="13" spans="1:6" ht="15" x14ac:dyDescent="0.25">
      <c r="A13" s="22"/>
      <c r="B13" s="42" t="s">
        <v>6</v>
      </c>
      <c r="C13" s="23">
        <v>374041.3131196</v>
      </c>
      <c r="D13" s="23">
        <v>374041.3131196</v>
      </c>
      <c r="E13" s="23"/>
      <c r="F13" s="23">
        <v>341783.40580000001</v>
      </c>
    </row>
    <row r="14" spans="1:6" ht="15" x14ac:dyDescent="0.25">
      <c r="A14" s="22"/>
      <c r="B14" s="42" t="s">
        <v>7</v>
      </c>
      <c r="C14" s="23">
        <v>110414.50903</v>
      </c>
      <c r="D14" s="23">
        <v>110414.50903</v>
      </c>
      <c r="E14" s="23"/>
      <c r="F14" s="23">
        <v>95518.139959999928</v>
      </c>
    </row>
    <row r="15" spans="1:6" ht="15" x14ac:dyDescent="0.25">
      <c r="A15" s="19"/>
      <c r="B15" s="20" t="s">
        <v>8</v>
      </c>
      <c r="C15" s="21">
        <f>(((+C16+C17)))</f>
        <v>184396.48499999999</v>
      </c>
      <c r="D15" s="21">
        <f>(((+D16+D17)))</f>
        <v>156689.141</v>
      </c>
      <c r="E15" s="21"/>
      <c r="F15" s="21">
        <f>(((+F16+F17)))</f>
        <v>156689.141</v>
      </c>
    </row>
    <row r="16" spans="1:6" ht="15" x14ac:dyDescent="0.25">
      <c r="A16" s="22"/>
      <c r="B16" s="42" t="s">
        <v>6</v>
      </c>
      <c r="C16" s="23">
        <v>184396.48499999999</v>
      </c>
      <c r="D16" s="23">
        <v>156689.141</v>
      </c>
      <c r="E16" s="23"/>
      <c r="F16" s="23">
        <v>156689.141</v>
      </c>
    </row>
    <row r="17" spans="1:6" ht="15" x14ac:dyDescent="0.25">
      <c r="A17" s="22"/>
      <c r="B17" s="42" t="s">
        <v>7</v>
      </c>
      <c r="C17" s="23">
        <v>0</v>
      </c>
      <c r="D17" s="23">
        <v>0</v>
      </c>
      <c r="E17" s="23"/>
      <c r="F17" s="23">
        <v>0</v>
      </c>
    </row>
    <row r="18" spans="1:6" ht="15" x14ac:dyDescent="0.25">
      <c r="A18" s="19"/>
      <c r="B18" s="20" t="s">
        <v>9</v>
      </c>
      <c r="C18" s="21">
        <f>(((+C19+C20)))</f>
        <v>128094.011</v>
      </c>
      <c r="D18" s="21">
        <f>(((+D19+D20)))</f>
        <v>128094.011</v>
      </c>
      <c r="E18" s="21"/>
      <c r="F18" s="21">
        <f>(((+F19+F20)))</f>
        <v>128094.011</v>
      </c>
    </row>
    <row r="19" spans="1:6" ht="15" x14ac:dyDescent="0.25">
      <c r="A19" s="22"/>
      <c r="B19" s="42" t="s">
        <v>6</v>
      </c>
      <c r="C19" s="23">
        <v>79564.017000000007</v>
      </c>
      <c r="D19" s="23">
        <v>79564.017000000007</v>
      </c>
      <c r="E19" s="23"/>
      <c r="F19" s="23">
        <v>79564.017000000007</v>
      </c>
    </row>
    <row r="20" spans="1:6" ht="15" x14ac:dyDescent="0.25">
      <c r="A20" s="22"/>
      <c r="B20" s="42" t="s">
        <v>7</v>
      </c>
      <c r="C20" s="23">
        <v>48529.993999999999</v>
      </c>
      <c r="D20" s="23">
        <v>48529.993999999999</v>
      </c>
      <c r="E20" s="23"/>
      <c r="F20" s="23">
        <v>48529.993999999999</v>
      </c>
    </row>
    <row r="21" spans="1:6" ht="15" x14ac:dyDescent="0.25">
      <c r="A21" s="16" t="s">
        <v>10</v>
      </c>
      <c r="B21" s="17"/>
      <c r="C21" s="18">
        <f>(((+C22)))</f>
        <v>197912.38653999998</v>
      </c>
      <c r="D21" s="18">
        <f>(((+D22)))</f>
        <v>171065.992</v>
      </c>
      <c r="E21" s="18"/>
      <c r="F21" s="18">
        <f>(((+F22)))</f>
        <v>171011.72295999998</v>
      </c>
    </row>
    <row r="22" spans="1:6" ht="15" x14ac:dyDescent="0.25">
      <c r="A22" s="19"/>
      <c r="B22" s="20" t="s">
        <v>11</v>
      </c>
      <c r="C22" s="21">
        <f>(((+C23+C24)))</f>
        <v>197912.38653999998</v>
      </c>
      <c r="D22" s="21">
        <f>(((+D23+D24)))</f>
        <v>171065.992</v>
      </c>
      <c r="E22" s="21"/>
      <c r="F22" s="21">
        <f>(((+F23+F24)))</f>
        <v>171011.72295999998</v>
      </c>
    </row>
    <row r="23" spans="1:6" ht="15" x14ac:dyDescent="0.25">
      <c r="A23" s="22"/>
      <c r="B23" s="42" t="s">
        <v>6</v>
      </c>
      <c r="C23" s="23">
        <v>197912.38653999998</v>
      </c>
      <c r="D23" s="23">
        <v>171065.992</v>
      </c>
      <c r="E23" s="23"/>
      <c r="F23" s="23">
        <v>171011.72295999998</v>
      </c>
    </row>
    <row r="24" spans="1:6" ht="15" x14ac:dyDescent="0.25">
      <c r="A24" s="22"/>
      <c r="B24" s="42" t="s">
        <v>7</v>
      </c>
      <c r="C24" s="23">
        <v>0</v>
      </c>
      <c r="D24" s="23">
        <v>0</v>
      </c>
      <c r="E24" s="23"/>
      <c r="F24" s="23">
        <v>0</v>
      </c>
    </row>
    <row r="25" spans="1:6" ht="15" x14ac:dyDescent="0.25">
      <c r="A25" s="16" t="s">
        <v>12</v>
      </c>
      <c r="B25" s="17"/>
      <c r="C25" s="18">
        <f>(+C26+C32+C29)</f>
        <v>1602561.7409999999</v>
      </c>
      <c r="D25" s="18">
        <f>(+D26+D32+D29)</f>
        <v>1571420.1108100002</v>
      </c>
      <c r="E25" s="18"/>
      <c r="F25" s="18">
        <f>(+F26+F32+F29)</f>
        <v>1532603.5198300001</v>
      </c>
    </row>
    <row r="26" spans="1:6" ht="15" x14ac:dyDescent="0.25">
      <c r="A26" s="19"/>
      <c r="B26" s="20" t="s">
        <v>13</v>
      </c>
      <c r="C26" s="21">
        <f>(((+C27+C28)))</f>
        <v>337344.00300000003</v>
      </c>
      <c r="D26" s="21">
        <f>(((+D27+D28)))</f>
        <v>337344.00300000003</v>
      </c>
      <c r="E26" s="21"/>
      <c r="F26" s="21">
        <f>(((+F27+F28)))</f>
        <v>323014.73100000003</v>
      </c>
    </row>
    <row r="27" spans="1:6" ht="15" x14ac:dyDescent="0.25">
      <c r="A27" s="22"/>
      <c r="B27" s="42" t="s">
        <v>6</v>
      </c>
      <c r="C27" s="23">
        <v>182999.72399999999</v>
      </c>
      <c r="D27" s="23">
        <v>182999.72399999999</v>
      </c>
      <c r="E27" s="23"/>
      <c r="F27" s="23">
        <v>177954.139</v>
      </c>
    </row>
    <row r="28" spans="1:6" ht="15" x14ac:dyDescent="0.25">
      <c r="A28" s="22"/>
      <c r="B28" s="42" t="s">
        <v>7</v>
      </c>
      <c r="C28" s="23">
        <v>154344.27900000001</v>
      </c>
      <c r="D28" s="23">
        <v>154344.27900000001</v>
      </c>
      <c r="E28" s="23"/>
      <c r="F28" s="23">
        <v>145060.592</v>
      </c>
    </row>
    <row r="29" spans="1:6" ht="15" x14ac:dyDescent="0.25">
      <c r="A29" s="19"/>
      <c r="B29" s="20" t="s">
        <v>14</v>
      </c>
      <c r="C29" s="21">
        <f>(((+C30+C31)))</f>
        <v>1198384.531</v>
      </c>
      <c r="D29" s="21">
        <f>(((+D30+D31)))</f>
        <v>1167495.3688100001</v>
      </c>
      <c r="E29" s="21"/>
      <c r="F29" s="21">
        <f>(((+F30+F31)))</f>
        <v>1145395.2568300001</v>
      </c>
    </row>
    <row r="30" spans="1:6" ht="15" x14ac:dyDescent="0.25">
      <c r="A30" s="22"/>
      <c r="B30" s="42" t="s">
        <v>6</v>
      </c>
      <c r="C30" s="23">
        <v>956509.06099999999</v>
      </c>
      <c r="D30" s="23">
        <v>899054.52677000011</v>
      </c>
      <c r="E30" s="23"/>
      <c r="F30" s="23">
        <v>890860.7487900001</v>
      </c>
    </row>
    <row r="31" spans="1:6" ht="15" x14ac:dyDescent="0.25">
      <c r="A31" s="22"/>
      <c r="B31" s="42" t="s">
        <v>7</v>
      </c>
      <c r="C31" s="23">
        <v>241875.47</v>
      </c>
      <c r="D31" s="23">
        <v>268440.84203999996</v>
      </c>
      <c r="E31" s="23"/>
      <c r="F31" s="23">
        <v>254534.50803999999</v>
      </c>
    </row>
    <row r="32" spans="1:6" ht="15" x14ac:dyDescent="0.25">
      <c r="A32" s="19"/>
      <c r="B32" s="20" t="s">
        <v>239</v>
      </c>
      <c r="C32" s="21">
        <f>(((+C33+C34)))</f>
        <v>66833.206999999995</v>
      </c>
      <c r="D32" s="21">
        <f>(((+D33+D34)))</f>
        <v>66580.739000000001</v>
      </c>
      <c r="E32" s="21"/>
      <c r="F32" s="21">
        <f>(((+F33+F34)))</f>
        <v>64193.531999999999</v>
      </c>
    </row>
    <row r="33" spans="1:6" ht="15" x14ac:dyDescent="0.25">
      <c r="A33" s="22"/>
      <c r="B33" s="42" t="s">
        <v>6</v>
      </c>
      <c r="C33" s="23">
        <v>66833.206999999995</v>
      </c>
      <c r="D33" s="23">
        <v>66580.739000000001</v>
      </c>
      <c r="E33" s="23"/>
      <c r="F33" s="23">
        <v>64193.531999999999</v>
      </c>
    </row>
    <row r="34" spans="1:6" ht="15" x14ac:dyDescent="0.25">
      <c r="A34" s="22"/>
      <c r="B34" s="42" t="s">
        <v>7</v>
      </c>
      <c r="C34" s="23">
        <v>0</v>
      </c>
      <c r="D34" s="23">
        <v>0</v>
      </c>
      <c r="E34" s="23"/>
      <c r="F34" s="23">
        <v>0</v>
      </c>
    </row>
    <row r="35" spans="1:6" ht="15" x14ac:dyDescent="0.25">
      <c r="A35" s="16" t="s">
        <v>15</v>
      </c>
      <c r="B35" s="17"/>
      <c r="C35" s="18">
        <f>(+C36+C39+C42+C45)</f>
        <v>15808932.199999999</v>
      </c>
      <c r="D35" s="18">
        <f>(+D36+D39+D42+D45)</f>
        <v>14195930.924480001</v>
      </c>
      <c r="E35" s="18"/>
      <c r="F35" s="18">
        <f>(+F36+F39+F42+F45)</f>
        <v>14158946.440120004</v>
      </c>
    </row>
    <row r="36" spans="1:6" ht="15" x14ac:dyDescent="0.25">
      <c r="A36" s="19"/>
      <c r="B36" s="20" t="s">
        <v>11</v>
      </c>
      <c r="C36" s="21">
        <f>(((+C37+C38)))</f>
        <v>15782633.1</v>
      </c>
      <c r="D36" s="21">
        <f>(((+D37+D38)))</f>
        <v>14173621.40866</v>
      </c>
      <c r="E36" s="21"/>
      <c r="F36" s="21">
        <f>(((+F37+F38)))</f>
        <v>14138009.410300003</v>
      </c>
    </row>
    <row r="37" spans="1:6" ht="15" x14ac:dyDescent="0.25">
      <c r="A37" s="22"/>
      <c r="B37" s="42" t="s">
        <v>6</v>
      </c>
      <c r="C37" s="23">
        <v>15782633.1</v>
      </c>
      <c r="D37" s="23">
        <v>14173621.40866</v>
      </c>
      <c r="E37" s="23"/>
      <c r="F37" s="23">
        <v>14138009.410300003</v>
      </c>
    </row>
    <row r="38" spans="1:6" ht="15" x14ac:dyDescent="0.25">
      <c r="A38" s="22"/>
      <c r="B38" s="42" t="s">
        <v>7</v>
      </c>
      <c r="C38" s="23">
        <v>0</v>
      </c>
      <c r="D38" s="23">
        <v>0</v>
      </c>
      <c r="E38" s="23"/>
      <c r="F38" s="23">
        <v>0</v>
      </c>
    </row>
    <row r="39" spans="1:6" ht="15" x14ac:dyDescent="0.25">
      <c r="A39" s="19"/>
      <c r="B39" s="20" t="s">
        <v>16</v>
      </c>
      <c r="C39" s="21">
        <f>(((+C40+C41)))</f>
        <v>5838.7</v>
      </c>
      <c r="D39" s="21">
        <f>(((+D40+D41)))</f>
        <v>5779.8964499999993</v>
      </c>
      <c r="E39" s="21"/>
      <c r="F39" s="21">
        <f>(((+F40+F41)))</f>
        <v>5779.8964499999993</v>
      </c>
    </row>
    <row r="40" spans="1:6" ht="15" x14ac:dyDescent="0.25">
      <c r="A40" s="22"/>
      <c r="B40" s="42" t="s">
        <v>6</v>
      </c>
      <c r="C40" s="23">
        <v>5838.7</v>
      </c>
      <c r="D40" s="23">
        <v>5779.8964499999993</v>
      </c>
      <c r="E40" s="23"/>
      <c r="F40" s="23">
        <v>5779.8964499999993</v>
      </c>
    </row>
    <row r="41" spans="1:6" ht="15" x14ac:dyDescent="0.25">
      <c r="A41" s="22"/>
      <c r="B41" s="42" t="s">
        <v>7</v>
      </c>
      <c r="C41" s="23">
        <v>0</v>
      </c>
      <c r="D41" s="23">
        <v>0</v>
      </c>
      <c r="E41" s="23"/>
      <c r="F41" s="23">
        <v>0</v>
      </c>
    </row>
    <row r="42" spans="1:6" ht="15" x14ac:dyDescent="0.25">
      <c r="A42" s="19"/>
      <c r="B42" s="20" t="s">
        <v>17</v>
      </c>
      <c r="C42" s="21">
        <f>(((+C43+C44)))</f>
        <v>15243.9</v>
      </c>
      <c r="D42" s="21">
        <f>(((+D43+D44)))</f>
        <v>11533.835370000001</v>
      </c>
      <c r="E42" s="21"/>
      <c r="F42" s="21">
        <f>(((+F43+F44)))</f>
        <v>11533.835370000001</v>
      </c>
    </row>
    <row r="43" spans="1:6" ht="15" x14ac:dyDescent="0.25">
      <c r="A43" s="22"/>
      <c r="B43" s="42" t="s">
        <v>6</v>
      </c>
      <c r="C43" s="23">
        <v>15243.9</v>
      </c>
      <c r="D43" s="23">
        <v>11533.835370000001</v>
      </c>
      <c r="E43" s="23"/>
      <c r="F43" s="23">
        <v>11533.835370000001</v>
      </c>
    </row>
    <row r="44" spans="1:6" ht="15" x14ac:dyDescent="0.25">
      <c r="A44" s="22"/>
      <c r="B44" s="42" t="s">
        <v>7</v>
      </c>
      <c r="C44" s="23">
        <v>0</v>
      </c>
      <c r="D44" s="23">
        <v>0</v>
      </c>
      <c r="E44" s="23"/>
      <c r="F44" s="23">
        <v>0</v>
      </c>
    </row>
    <row r="45" spans="1:6" ht="15" x14ac:dyDescent="0.25">
      <c r="A45" s="19"/>
      <c r="B45" s="20" t="s">
        <v>18</v>
      </c>
      <c r="C45" s="21">
        <f>(((+C46+C47)))</f>
        <v>5216.5</v>
      </c>
      <c r="D45" s="21">
        <f>(((+D46+D47)))</f>
        <v>4995.7839999999997</v>
      </c>
      <c r="E45" s="21"/>
      <c r="F45" s="21">
        <f>(((+F46+F47)))</f>
        <v>3623.2979999999998</v>
      </c>
    </row>
    <row r="46" spans="1:6" ht="15" x14ac:dyDescent="0.25">
      <c r="A46" s="22"/>
      <c r="B46" s="42" t="s">
        <v>6</v>
      </c>
      <c r="C46" s="23">
        <v>5216.5</v>
      </c>
      <c r="D46" s="23">
        <v>4995.7839999999997</v>
      </c>
      <c r="E46" s="23"/>
      <c r="F46" s="23">
        <v>3623.2979999999998</v>
      </c>
    </row>
    <row r="47" spans="1:6" ht="15" x14ac:dyDescent="0.25">
      <c r="A47" s="22"/>
      <c r="B47" s="42" t="s">
        <v>7</v>
      </c>
      <c r="C47" s="23">
        <v>0</v>
      </c>
      <c r="D47" s="23">
        <v>0</v>
      </c>
      <c r="E47" s="23"/>
      <c r="F47" s="23">
        <v>0</v>
      </c>
    </row>
    <row r="48" spans="1:6" ht="15" x14ac:dyDescent="0.25">
      <c r="A48" s="19" t="s">
        <v>19</v>
      </c>
      <c r="B48" s="20"/>
      <c r="C48" s="21">
        <f>(+C49)</f>
        <v>1874890.1</v>
      </c>
      <c r="D48" s="21">
        <f>(+D49)</f>
        <v>1908091.6801800001</v>
      </c>
      <c r="E48" s="21"/>
      <c r="F48" s="21">
        <f>(+F49)</f>
        <v>1908091.6801800001</v>
      </c>
    </row>
    <row r="49" spans="1:6" ht="15" x14ac:dyDescent="0.25">
      <c r="A49" s="19"/>
      <c r="B49" s="20" t="s">
        <v>11</v>
      </c>
      <c r="C49" s="21">
        <f>(((+C50+C51)))</f>
        <v>1874890.1</v>
      </c>
      <c r="D49" s="21">
        <f>(((+D50+D51)))</f>
        <v>1908091.6801800001</v>
      </c>
      <c r="E49" s="21"/>
      <c r="F49" s="21">
        <f>(((+F50+F51)))</f>
        <v>1908091.6801800001</v>
      </c>
    </row>
    <row r="50" spans="1:6" ht="15" x14ac:dyDescent="0.25">
      <c r="A50" s="22"/>
      <c r="B50" s="42" t="s">
        <v>6</v>
      </c>
      <c r="C50" s="23">
        <v>1768321.6</v>
      </c>
      <c r="D50" s="23">
        <v>1768321.5970600001</v>
      </c>
      <c r="E50" s="23"/>
      <c r="F50" s="23">
        <v>1768321.5970600001</v>
      </c>
    </row>
    <row r="51" spans="1:6" ht="15" x14ac:dyDescent="0.25">
      <c r="A51" s="22"/>
      <c r="B51" s="42" t="s">
        <v>7</v>
      </c>
      <c r="C51" s="23">
        <v>106568.5</v>
      </c>
      <c r="D51" s="23">
        <v>139770.08312</v>
      </c>
      <c r="E51" s="23"/>
      <c r="F51" s="23">
        <v>139770.08312</v>
      </c>
    </row>
    <row r="52" spans="1:6" ht="15" x14ac:dyDescent="0.25">
      <c r="A52" s="16" t="s">
        <v>20</v>
      </c>
      <c r="B52" s="17"/>
      <c r="C52" s="18">
        <f>(+C53+C56+C59+C62+C65+C68+C71+C74+C77+C80+C83+C86+C89+C92+C95+C98+C101+C104+C107)</f>
        <v>8892355.0827700011</v>
      </c>
      <c r="D52" s="18">
        <f>(+D53+D56+D59+D62+D65+D68+D71+D74+D77+D80+D83+D86+D89+D92+D95+D98+D101+D104+D107)</f>
        <v>8328062.2317899987</v>
      </c>
      <c r="E52" s="18"/>
      <c r="F52" s="18">
        <f>(+F53+F56+F59+F62+F65+F68+F71+F74+F77+F80+F83+F86+F89+F92+F95+F98+F101+F104+F107)</f>
        <v>6206545.6237840187</v>
      </c>
    </row>
    <row r="53" spans="1:6" ht="15" x14ac:dyDescent="0.25">
      <c r="A53" s="19"/>
      <c r="B53" s="20" t="s">
        <v>11</v>
      </c>
      <c r="C53" s="21">
        <f>(((+C54+C55)))</f>
        <v>1843799.3716200001</v>
      </c>
      <c r="D53" s="21">
        <f>(((+D54+D55)))</f>
        <v>1341976.2020399997</v>
      </c>
      <c r="E53" s="21"/>
      <c r="F53" s="21">
        <f>(((+F54+F55)))</f>
        <v>1152792.1313</v>
      </c>
    </row>
    <row r="54" spans="1:6" ht="15" x14ac:dyDescent="0.25">
      <c r="A54" s="22"/>
      <c r="B54" s="42" t="s">
        <v>6</v>
      </c>
      <c r="C54" s="23">
        <v>1843799.3716200001</v>
      </c>
      <c r="D54" s="23">
        <v>1341976.2020399997</v>
      </c>
      <c r="E54" s="23"/>
      <c r="F54" s="23">
        <v>1152792.1313</v>
      </c>
    </row>
    <row r="55" spans="1:6" ht="15" x14ac:dyDescent="0.25">
      <c r="A55" s="22"/>
      <c r="B55" s="42" t="s">
        <v>7</v>
      </c>
      <c r="C55" s="23">
        <v>0</v>
      </c>
      <c r="D55" s="23">
        <v>0</v>
      </c>
      <c r="E55" s="23"/>
      <c r="F55" s="23">
        <v>0</v>
      </c>
    </row>
    <row r="56" spans="1:6" ht="15" x14ac:dyDescent="0.25">
      <c r="A56" s="19"/>
      <c r="B56" s="20" t="s">
        <v>21</v>
      </c>
      <c r="C56" s="21">
        <f>(((+C57+C58)))</f>
        <v>138005.74639000001</v>
      </c>
      <c r="D56" s="21">
        <f>(((+D57+D58)))</f>
        <v>137567.38593000002</v>
      </c>
      <c r="E56" s="21"/>
      <c r="F56" s="21">
        <f>(((+F57+F58)))</f>
        <v>137567.38593000002</v>
      </c>
    </row>
    <row r="57" spans="1:6" ht="15" x14ac:dyDescent="0.25">
      <c r="A57" s="22"/>
      <c r="B57" s="42" t="s">
        <v>6</v>
      </c>
      <c r="C57" s="23">
        <v>96597.375930000009</v>
      </c>
      <c r="D57" s="23">
        <v>96597.375930000009</v>
      </c>
      <c r="E57" s="23"/>
      <c r="F57" s="23">
        <v>96597.375930000009</v>
      </c>
    </row>
    <row r="58" spans="1:6" ht="15" x14ac:dyDescent="0.25">
      <c r="A58" s="22"/>
      <c r="B58" s="42" t="s">
        <v>7</v>
      </c>
      <c r="C58" s="23">
        <v>41408.370459999998</v>
      </c>
      <c r="D58" s="23">
        <v>40970.01</v>
      </c>
      <c r="E58" s="23"/>
      <c r="F58" s="23">
        <v>40970.01</v>
      </c>
    </row>
    <row r="59" spans="1:6" ht="25.5" x14ac:dyDescent="0.25">
      <c r="A59" s="19"/>
      <c r="B59" s="20" t="s">
        <v>22</v>
      </c>
      <c r="C59" s="21">
        <f>(((+C60+C61)))</f>
        <v>793977.7</v>
      </c>
      <c r="D59" s="21">
        <f>(((+D60+D61)))</f>
        <v>793977.696</v>
      </c>
      <c r="E59" s="21"/>
      <c r="F59" s="21">
        <f>(((+F60+F61)))</f>
        <v>563849.07499999995</v>
      </c>
    </row>
    <row r="60" spans="1:6" ht="15" x14ac:dyDescent="0.25">
      <c r="A60" s="22"/>
      <c r="B60" s="42" t="s">
        <v>6</v>
      </c>
      <c r="C60" s="23">
        <v>793977.7</v>
      </c>
      <c r="D60" s="23">
        <v>793977.696</v>
      </c>
      <c r="E60" s="23"/>
      <c r="F60" s="23">
        <v>563849.07499999995</v>
      </c>
    </row>
    <row r="61" spans="1:6" ht="15" x14ac:dyDescent="0.25">
      <c r="A61" s="22"/>
      <c r="B61" s="42" t="s">
        <v>7</v>
      </c>
      <c r="C61" s="23">
        <v>0</v>
      </c>
      <c r="D61" s="23">
        <v>0</v>
      </c>
      <c r="E61" s="23"/>
      <c r="F61" s="23">
        <v>0</v>
      </c>
    </row>
    <row r="62" spans="1:6" ht="15" x14ac:dyDescent="0.25">
      <c r="A62" s="19"/>
      <c r="B62" s="20" t="s">
        <v>23</v>
      </c>
      <c r="C62" s="21">
        <f>(((+C63+C64)))</f>
        <v>109204.9</v>
      </c>
      <c r="D62" s="21">
        <f>(((+D63+D64)))</f>
        <v>109204.88499999999</v>
      </c>
      <c r="E62" s="21"/>
      <c r="F62" s="21">
        <f>(((+F63+F64)))</f>
        <v>92556.028000000006</v>
      </c>
    </row>
    <row r="63" spans="1:6" ht="15" x14ac:dyDescent="0.25">
      <c r="A63" s="22"/>
      <c r="B63" s="42" t="s">
        <v>6</v>
      </c>
      <c r="C63" s="24">
        <v>109204.9</v>
      </c>
      <c r="D63" s="24">
        <v>109204.88499999999</v>
      </c>
      <c r="E63" s="24"/>
      <c r="F63" s="24">
        <v>92556.028000000006</v>
      </c>
    </row>
    <row r="64" spans="1:6" ht="15" x14ac:dyDescent="0.25">
      <c r="A64" s="22"/>
      <c r="B64" s="42" t="s">
        <v>7</v>
      </c>
      <c r="C64" s="24">
        <v>0</v>
      </c>
      <c r="D64" s="24">
        <v>0</v>
      </c>
      <c r="E64" s="24"/>
      <c r="F64" s="24">
        <v>0</v>
      </c>
    </row>
    <row r="65" spans="1:6" ht="15" x14ac:dyDescent="0.25">
      <c r="A65" s="19"/>
      <c r="B65" s="20" t="s">
        <v>24</v>
      </c>
      <c r="C65" s="21">
        <f>(((+C66+C67)))</f>
        <v>259473.7</v>
      </c>
      <c r="D65" s="21">
        <f>(((+D66+D67)))</f>
        <v>199104.11600000001</v>
      </c>
      <c r="E65" s="21"/>
      <c r="F65" s="21">
        <f>(((+F66+F67)))</f>
        <v>193654.55</v>
      </c>
    </row>
    <row r="66" spans="1:6" ht="15" x14ac:dyDescent="0.25">
      <c r="A66" s="22"/>
      <c r="B66" s="42" t="s">
        <v>6</v>
      </c>
      <c r="C66" s="23">
        <v>259473.7</v>
      </c>
      <c r="D66" s="23">
        <v>199104.11600000001</v>
      </c>
      <c r="E66" s="23"/>
      <c r="F66" s="23">
        <v>193654.55</v>
      </c>
    </row>
    <row r="67" spans="1:6" ht="15" x14ac:dyDescent="0.25">
      <c r="A67" s="22"/>
      <c r="B67" s="42" t="s">
        <v>7</v>
      </c>
      <c r="C67" s="23">
        <v>0</v>
      </c>
      <c r="D67" s="23">
        <v>0</v>
      </c>
      <c r="E67" s="23"/>
      <c r="F67" s="23">
        <v>0</v>
      </c>
    </row>
    <row r="68" spans="1:6" ht="15" x14ac:dyDescent="0.25">
      <c r="A68" s="19"/>
      <c r="B68" s="20" t="s">
        <v>25</v>
      </c>
      <c r="C68" s="21">
        <f>(((+C69+C70)))</f>
        <v>234215.9</v>
      </c>
      <c r="D68" s="21">
        <f>(((+D69+D70)))</f>
        <v>234215.94500000001</v>
      </c>
      <c r="E68" s="21"/>
      <c r="F68" s="21">
        <f>(((+F69+F70)))</f>
        <v>230130.87299999999</v>
      </c>
    </row>
    <row r="69" spans="1:6" ht="15" x14ac:dyDescent="0.25">
      <c r="A69" s="22"/>
      <c r="B69" s="42" t="s">
        <v>6</v>
      </c>
      <c r="C69" s="23">
        <v>234215.9</v>
      </c>
      <c r="D69" s="23">
        <v>234215.94500000001</v>
      </c>
      <c r="E69" s="23"/>
      <c r="F69" s="23">
        <v>230130.87299999999</v>
      </c>
    </row>
    <row r="70" spans="1:6" ht="15" x14ac:dyDescent="0.25">
      <c r="A70" s="22"/>
      <c r="B70" s="42" t="s">
        <v>7</v>
      </c>
      <c r="C70" s="23">
        <v>0</v>
      </c>
      <c r="D70" s="23">
        <v>0</v>
      </c>
      <c r="E70" s="23"/>
      <c r="F70" s="23">
        <v>0</v>
      </c>
    </row>
    <row r="71" spans="1:6" ht="15" x14ac:dyDescent="0.25">
      <c r="A71" s="19"/>
      <c r="B71" s="20" t="s">
        <v>26</v>
      </c>
      <c r="C71" s="21">
        <f>(((+C72+C73)))</f>
        <v>1977325.76104</v>
      </c>
      <c r="D71" s="21">
        <f>(((+D72+D73)))</f>
        <v>1977325.76104</v>
      </c>
      <c r="E71" s="21"/>
      <c r="F71" s="21">
        <f>(((+F72+F73)))</f>
        <v>976776.09428999992</v>
      </c>
    </row>
    <row r="72" spans="1:6" ht="15" x14ac:dyDescent="0.25">
      <c r="A72" s="22"/>
      <c r="B72" s="42" t="s">
        <v>6</v>
      </c>
      <c r="C72" s="23">
        <v>1977325.76104</v>
      </c>
      <c r="D72" s="23">
        <v>1977325.76104</v>
      </c>
      <c r="E72" s="23"/>
      <c r="F72" s="23">
        <v>976776.09428999992</v>
      </c>
    </row>
    <row r="73" spans="1:6" ht="15" x14ac:dyDescent="0.25">
      <c r="A73" s="22"/>
      <c r="B73" s="42" t="s">
        <v>7</v>
      </c>
      <c r="C73" s="23">
        <v>0</v>
      </c>
      <c r="D73" s="23">
        <v>0</v>
      </c>
      <c r="E73" s="23"/>
      <c r="F73" s="23">
        <v>0</v>
      </c>
    </row>
    <row r="74" spans="1:6" ht="15" x14ac:dyDescent="0.25">
      <c r="A74" s="19"/>
      <c r="B74" s="20" t="s">
        <v>236</v>
      </c>
      <c r="C74" s="21">
        <f>(((+C75+C76)))</f>
        <v>295378.05099999998</v>
      </c>
      <c r="D74" s="21">
        <f>(((+D75+D76)))</f>
        <v>295378.05099999998</v>
      </c>
      <c r="E74" s="21"/>
      <c r="F74" s="21">
        <f>(((+F75+F76)))</f>
        <v>250059.68</v>
      </c>
    </row>
    <row r="75" spans="1:6" ht="15" x14ac:dyDescent="0.25">
      <c r="A75" s="22"/>
      <c r="B75" s="42" t="s">
        <v>6</v>
      </c>
      <c r="C75" s="23">
        <v>295378.05099999998</v>
      </c>
      <c r="D75" s="23">
        <v>295378.05099999998</v>
      </c>
      <c r="E75" s="23"/>
      <c r="F75" s="23">
        <v>250059.68</v>
      </c>
    </row>
    <row r="76" spans="1:6" ht="15" x14ac:dyDescent="0.25">
      <c r="A76" s="22"/>
      <c r="B76" s="42" t="s">
        <v>7</v>
      </c>
      <c r="C76" s="23">
        <v>0</v>
      </c>
      <c r="D76" s="23">
        <v>0</v>
      </c>
      <c r="E76" s="23"/>
      <c r="F76" s="23">
        <v>0</v>
      </c>
    </row>
    <row r="77" spans="1:6" ht="15" x14ac:dyDescent="0.25">
      <c r="A77" s="19"/>
      <c r="B77" s="20" t="s">
        <v>27</v>
      </c>
      <c r="C77" s="21">
        <f>(((+C78+C79)))</f>
        <v>549493.99699999997</v>
      </c>
      <c r="D77" s="21">
        <f>(((+D78+D79)))</f>
        <v>549493.99699999997</v>
      </c>
      <c r="E77" s="21"/>
      <c r="F77" s="21">
        <f>(((+F78+F79)))</f>
        <v>361198.39399999997</v>
      </c>
    </row>
    <row r="78" spans="1:6" ht="15" x14ac:dyDescent="0.25">
      <c r="A78" s="22"/>
      <c r="B78" s="42" t="s">
        <v>6</v>
      </c>
      <c r="C78" s="23">
        <v>549493.99699999997</v>
      </c>
      <c r="D78" s="23">
        <v>549493.99699999997</v>
      </c>
      <c r="E78" s="23"/>
      <c r="F78" s="23">
        <v>361198.39399999997</v>
      </c>
    </row>
    <row r="79" spans="1:6" ht="15" x14ac:dyDescent="0.25">
      <c r="A79" s="22"/>
      <c r="B79" s="42" t="s">
        <v>7</v>
      </c>
      <c r="C79" s="23">
        <v>0</v>
      </c>
      <c r="D79" s="23">
        <v>0</v>
      </c>
      <c r="E79" s="23"/>
      <c r="F79" s="23">
        <v>0</v>
      </c>
    </row>
    <row r="80" spans="1:6" ht="15" x14ac:dyDescent="0.25">
      <c r="A80" s="19"/>
      <c r="B80" s="20" t="s">
        <v>28</v>
      </c>
      <c r="C80" s="21">
        <f>(((+C81+C82)))</f>
        <v>492204.74090999999</v>
      </c>
      <c r="D80" s="21">
        <f>(((+D81+D82)))</f>
        <v>492204.74090999999</v>
      </c>
      <c r="E80" s="21"/>
      <c r="F80" s="21">
        <f>(((+F81+F82)))</f>
        <v>450832.74112999998</v>
      </c>
    </row>
    <row r="81" spans="1:6" ht="15" x14ac:dyDescent="0.25">
      <c r="A81" s="22"/>
      <c r="B81" s="42" t="s">
        <v>6</v>
      </c>
      <c r="C81" s="23">
        <v>492204.74090999999</v>
      </c>
      <c r="D81" s="23">
        <v>492204.74090999999</v>
      </c>
      <c r="E81" s="23"/>
      <c r="F81" s="23">
        <v>450832.74112999998</v>
      </c>
    </row>
    <row r="82" spans="1:6" ht="15" x14ac:dyDescent="0.25">
      <c r="A82" s="22"/>
      <c r="B82" s="42" t="s">
        <v>7</v>
      </c>
      <c r="C82" s="23">
        <v>0</v>
      </c>
      <c r="D82" s="23">
        <v>0</v>
      </c>
      <c r="E82" s="23"/>
      <c r="F82" s="23">
        <v>0</v>
      </c>
    </row>
    <row r="83" spans="1:6" ht="15" x14ac:dyDescent="0.25">
      <c r="A83" s="19"/>
      <c r="B83" s="20" t="s">
        <v>29</v>
      </c>
      <c r="C83" s="21">
        <f>(((+C84+C85)))</f>
        <v>1793974.9477199998</v>
      </c>
      <c r="D83" s="21">
        <f>(((+D84+D85)))</f>
        <v>1793974.9477199998</v>
      </c>
      <c r="E83" s="21"/>
      <c r="F83" s="21">
        <f>(((+F84+F85)))</f>
        <v>1441676.9094157447</v>
      </c>
    </row>
    <row r="84" spans="1:6" ht="15" x14ac:dyDescent="0.25">
      <c r="A84" s="22"/>
      <c r="B84" s="42" t="s">
        <v>6</v>
      </c>
      <c r="C84" s="23">
        <v>1793974.9477199998</v>
      </c>
      <c r="D84" s="23">
        <v>1793974.9477199998</v>
      </c>
      <c r="E84" s="23"/>
      <c r="F84" s="23">
        <v>1441676.9094157447</v>
      </c>
    </row>
    <row r="85" spans="1:6" ht="15" x14ac:dyDescent="0.25">
      <c r="A85" s="22"/>
      <c r="B85" s="42" t="s">
        <v>7</v>
      </c>
      <c r="C85" s="23">
        <v>0</v>
      </c>
      <c r="D85" s="23">
        <v>0</v>
      </c>
      <c r="E85" s="23"/>
      <c r="F85" s="23">
        <v>0</v>
      </c>
    </row>
    <row r="86" spans="1:6" ht="15" x14ac:dyDescent="0.25">
      <c r="A86" s="19"/>
      <c r="B86" s="20" t="s">
        <v>30</v>
      </c>
      <c r="C86" s="21">
        <f>(((+C87+C88)))</f>
        <v>175514.64108999999</v>
      </c>
      <c r="D86" s="21">
        <f>(((+D87+D88)))</f>
        <v>175514.641</v>
      </c>
      <c r="E86" s="21"/>
      <c r="F86" s="21">
        <f>(((+F87+F88)))</f>
        <v>163976.68287000002</v>
      </c>
    </row>
    <row r="87" spans="1:6" ht="15" x14ac:dyDescent="0.25">
      <c r="A87" s="22"/>
      <c r="B87" s="42" t="s">
        <v>6</v>
      </c>
      <c r="C87" s="23">
        <v>175514.64108999999</v>
      </c>
      <c r="D87" s="23">
        <v>175514.641</v>
      </c>
      <c r="E87" s="23"/>
      <c r="F87" s="23">
        <v>163976.68287000002</v>
      </c>
    </row>
    <row r="88" spans="1:6" ht="15" x14ac:dyDescent="0.25">
      <c r="A88" s="22"/>
      <c r="B88" s="42" t="s">
        <v>7</v>
      </c>
      <c r="C88" s="23">
        <v>0</v>
      </c>
      <c r="D88" s="23">
        <v>0</v>
      </c>
      <c r="E88" s="23"/>
      <c r="F88" s="23">
        <v>0</v>
      </c>
    </row>
    <row r="89" spans="1:6" ht="25.5" x14ac:dyDescent="0.25">
      <c r="A89" s="19"/>
      <c r="B89" s="20" t="s">
        <v>31</v>
      </c>
      <c r="C89" s="21">
        <f>(((+C90+C91)))</f>
        <v>46739.39</v>
      </c>
      <c r="D89" s="21">
        <f>(((+D90+D91)))</f>
        <v>46739.39</v>
      </c>
      <c r="E89" s="21"/>
      <c r="F89" s="21">
        <f>(((+F90+F91)))</f>
        <v>38677.875999999997</v>
      </c>
    </row>
    <row r="90" spans="1:6" ht="15" x14ac:dyDescent="0.25">
      <c r="A90" s="22"/>
      <c r="B90" s="42" t="s">
        <v>6</v>
      </c>
      <c r="C90" s="23">
        <v>46739.39</v>
      </c>
      <c r="D90" s="23">
        <v>46739.39</v>
      </c>
      <c r="E90" s="23"/>
      <c r="F90" s="23">
        <v>38677.875999999997</v>
      </c>
    </row>
    <row r="91" spans="1:6" ht="15" x14ac:dyDescent="0.25">
      <c r="A91" s="22"/>
      <c r="B91" s="42" t="s">
        <v>7</v>
      </c>
      <c r="C91" s="23">
        <v>0</v>
      </c>
      <c r="D91" s="23">
        <v>0</v>
      </c>
      <c r="E91" s="23"/>
      <c r="F91" s="23">
        <v>0</v>
      </c>
    </row>
    <row r="92" spans="1:6" ht="15" x14ac:dyDescent="0.25">
      <c r="A92" s="19"/>
      <c r="B92" s="20" t="s">
        <v>32</v>
      </c>
      <c r="C92" s="21">
        <f>(((+C93+C94)))</f>
        <v>14665.802</v>
      </c>
      <c r="D92" s="21">
        <f>(((+D93+D94)))</f>
        <v>13003.998949999999</v>
      </c>
      <c r="E92" s="21"/>
      <c r="F92" s="21">
        <f>(((+F93+F94)))</f>
        <v>13003.998949999999</v>
      </c>
    </row>
    <row r="93" spans="1:6" ht="15" x14ac:dyDescent="0.25">
      <c r="A93" s="22"/>
      <c r="B93" s="42" t="s">
        <v>6</v>
      </c>
      <c r="C93" s="23">
        <v>14665.802</v>
      </c>
      <c r="D93" s="23">
        <v>13003.998949999999</v>
      </c>
      <c r="E93" s="23"/>
      <c r="F93" s="23">
        <v>13003.998949999999</v>
      </c>
    </row>
    <row r="94" spans="1:6" ht="15" x14ac:dyDescent="0.25">
      <c r="A94" s="22"/>
      <c r="B94" s="42" t="s">
        <v>7</v>
      </c>
      <c r="C94" s="23">
        <v>0</v>
      </c>
      <c r="D94" s="23">
        <v>0</v>
      </c>
      <c r="E94" s="23"/>
      <c r="F94" s="23">
        <v>0</v>
      </c>
    </row>
    <row r="95" spans="1:6" ht="25.5" x14ac:dyDescent="0.25">
      <c r="A95" s="19"/>
      <c r="B95" s="20" t="s">
        <v>33</v>
      </c>
      <c r="C95" s="21">
        <f>(((+C96+C97)))</f>
        <v>27618.728999999999</v>
      </c>
      <c r="D95" s="21">
        <f>(((+D96+D97)))</f>
        <v>27618.728999999999</v>
      </c>
      <c r="E95" s="21"/>
      <c r="F95" s="21">
        <f>(((+F96+F97)))</f>
        <v>22855.109</v>
      </c>
    </row>
    <row r="96" spans="1:6" ht="15" x14ac:dyDescent="0.25">
      <c r="A96" s="22"/>
      <c r="B96" s="42" t="s">
        <v>6</v>
      </c>
      <c r="C96" s="23">
        <v>27618.728999999999</v>
      </c>
      <c r="D96" s="23">
        <v>27618.728999999999</v>
      </c>
      <c r="E96" s="23"/>
      <c r="F96" s="23">
        <v>22855.109</v>
      </c>
    </row>
    <row r="97" spans="1:6" ht="15" x14ac:dyDescent="0.25">
      <c r="A97" s="22"/>
      <c r="B97" s="42" t="s">
        <v>7</v>
      </c>
      <c r="C97" s="23">
        <v>0</v>
      </c>
      <c r="D97" s="23">
        <v>0</v>
      </c>
      <c r="E97" s="23"/>
      <c r="F97" s="23">
        <v>0</v>
      </c>
    </row>
    <row r="98" spans="1:6" ht="15" x14ac:dyDescent="0.25">
      <c r="A98" s="19"/>
      <c r="B98" s="20" t="s">
        <v>34</v>
      </c>
      <c r="C98" s="21">
        <f>(((+C99+C100)))</f>
        <v>4249.0360000000001</v>
      </c>
      <c r="D98" s="21">
        <f>(((+D99+D100)))</f>
        <v>4249.0360000000001</v>
      </c>
      <c r="E98" s="21"/>
      <c r="F98" s="21">
        <f>(((+F99+F100)))</f>
        <v>3516.1709999999998</v>
      </c>
    </row>
    <row r="99" spans="1:6" ht="15" x14ac:dyDescent="0.25">
      <c r="A99" s="22"/>
      <c r="B99" s="42" t="s">
        <v>6</v>
      </c>
      <c r="C99" s="23">
        <v>4249.0360000000001</v>
      </c>
      <c r="D99" s="23">
        <v>4249.0360000000001</v>
      </c>
      <c r="E99" s="23"/>
      <c r="F99" s="23">
        <v>3516.1709999999998</v>
      </c>
    </row>
    <row r="100" spans="1:6" ht="15" x14ac:dyDescent="0.25">
      <c r="A100" s="22"/>
      <c r="B100" s="42" t="s">
        <v>7</v>
      </c>
      <c r="C100" s="23">
        <v>0</v>
      </c>
      <c r="D100" s="23">
        <v>0</v>
      </c>
      <c r="E100" s="23"/>
      <c r="F100" s="23">
        <v>0</v>
      </c>
    </row>
    <row r="101" spans="1:6" ht="15" x14ac:dyDescent="0.25">
      <c r="A101" s="19"/>
      <c r="B101" s="20" t="s">
        <v>35</v>
      </c>
      <c r="C101" s="21">
        <f>(((+C102+C103)))</f>
        <v>135481.96900000001</v>
      </c>
      <c r="D101" s="21">
        <f>(((+D102+D103)))</f>
        <v>135481.96900000001</v>
      </c>
      <c r="E101" s="21"/>
      <c r="F101" s="21">
        <f>(((+F102+F103)))</f>
        <v>112410.50570000001</v>
      </c>
    </row>
    <row r="102" spans="1:6" ht="15" x14ac:dyDescent="0.25">
      <c r="A102" s="22"/>
      <c r="B102" s="42" t="s">
        <v>6</v>
      </c>
      <c r="C102" s="23">
        <v>135481.96900000001</v>
      </c>
      <c r="D102" s="23">
        <v>135481.96900000001</v>
      </c>
      <c r="E102" s="23"/>
      <c r="F102" s="23">
        <v>112410.50570000001</v>
      </c>
    </row>
    <row r="103" spans="1:6" ht="15" x14ac:dyDescent="0.25">
      <c r="A103" s="22"/>
      <c r="B103" s="42" t="s">
        <v>7</v>
      </c>
      <c r="C103" s="23">
        <v>0</v>
      </c>
      <c r="D103" s="23">
        <v>0</v>
      </c>
      <c r="E103" s="23"/>
      <c r="F103" s="23">
        <v>0</v>
      </c>
    </row>
    <row r="104" spans="1:6" ht="15" x14ac:dyDescent="0.25">
      <c r="A104" s="19"/>
      <c r="B104" s="20" t="s">
        <v>36</v>
      </c>
      <c r="C104" s="21">
        <f>(((+C105+C106)))</f>
        <v>593.79999999999995</v>
      </c>
      <c r="D104" s="21">
        <f>(((+D105+D106)))</f>
        <v>593.84100000000001</v>
      </c>
      <c r="E104" s="21"/>
      <c r="F104" s="21">
        <f>(((+F105+F106)))</f>
        <v>584.47</v>
      </c>
    </row>
    <row r="105" spans="1:6" ht="15" x14ac:dyDescent="0.25">
      <c r="A105" s="22"/>
      <c r="B105" s="42" t="s">
        <v>6</v>
      </c>
      <c r="C105" s="26">
        <v>593.79999999999995</v>
      </c>
      <c r="D105" s="23">
        <v>593.84100000000001</v>
      </c>
      <c r="E105" s="23"/>
      <c r="F105" s="23">
        <v>584.47</v>
      </c>
    </row>
    <row r="106" spans="1:6" ht="15" x14ac:dyDescent="0.25">
      <c r="A106" s="22"/>
      <c r="B106" s="42" t="s">
        <v>7</v>
      </c>
      <c r="C106" s="23">
        <v>0</v>
      </c>
      <c r="D106" s="23">
        <v>0</v>
      </c>
      <c r="E106" s="23"/>
      <c r="F106" s="23">
        <v>0</v>
      </c>
    </row>
    <row r="107" spans="1:6" ht="15" x14ac:dyDescent="0.25">
      <c r="A107" s="19"/>
      <c r="B107" s="20" t="s">
        <v>37</v>
      </c>
      <c r="C107" s="21">
        <f>(((+C108+C109)))</f>
        <v>436.9</v>
      </c>
      <c r="D107" s="21">
        <f>(((+D108+D109)))</f>
        <v>436.89920000000001</v>
      </c>
      <c r="E107" s="21"/>
      <c r="F107" s="21">
        <f>(((+F108+F109)))</f>
        <v>426.94819827586201</v>
      </c>
    </row>
    <row r="108" spans="1:6" ht="15" x14ac:dyDescent="0.25">
      <c r="A108" s="22"/>
      <c r="B108" s="42" t="s">
        <v>6</v>
      </c>
      <c r="C108" s="26">
        <v>436.9</v>
      </c>
      <c r="D108" s="23">
        <v>436.89920000000001</v>
      </c>
      <c r="E108" s="23"/>
      <c r="F108" s="23">
        <v>426.94819827586201</v>
      </c>
    </row>
    <row r="109" spans="1:6" ht="15" x14ac:dyDescent="0.25">
      <c r="A109" s="22"/>
      <c r="B109" s="42" t="s">
        <v>7</v>
      </c>
      <c r="C109" s="23">
        <v>0</v>
      </c>
      <c r="D109" s="23">
        <v>0</v>
      </c>
      <c r="E109" s="23"/>
      <c r="F109" s="23">
        <v>0</v>
      </c>
    </row>
    <row r="110" spans="1:6" ht="15" x14ac:dyDescent="0.25">
      <c r="A110" s="16" t="s">
        <v>38</v>
      </c>
      <c r="B110" s="17"/>
      <c r="C110" s="18">
        <f>(+C111+C114)</f>
        <v>8532965.3949999996</v>
      </c>
      <c r="D110" s="18">
        <f>(+D111+D114)</f>
        <v>5853642.0819999995</v>
      </c>
      <c r="E110" s="18"/>
      <c r="F110" s="18">
        <f>(+F111+F114)</f>
        <v>5392211.6319999993</v>
      </c>
    </row>
    <row r="111" spans="1:6" ht="15" x14ac:dyDescent="0.25">
      <c r="A111" s="19"/>
      <c r="B111" s="20" t="s">
        <v>11</v>
      </c>
      <c r="C111" s="21">
        <f>(((+C112+C113)))</f>
        <v>8102795.2429999998</v>
      </c>
      <c r="D111" s="21">
        <f>(((+D112+D113)))</f>
        <v>5423471.9299999997</v>
      </c>
      <c r="E111" s="21"/>
      <c r="F111" s="21">
        <f>(((+F112+F113)))</f>
        <v>4978019.5209999997</v>
      </c>
    </row>
    <row r="112" spans="1:6" ht="15" x14ac:dyDescent="0.25">
      <c r="A112" s="22"/>
      <c r="B112" s="42" t="s">
        <v>6</v>
      </c>
      <c r="C112" s="23">
        <v>3847632.5049999999</v>
      </c>
      <c r="D112" s="23">
        <v>2436985.5520000001</v>
      </c>
      <c r="E112" s="23"/>
      <c r="F112" s="23">
        <v>1991533.1429999999</v>
      </c>
    </row>
    <row r="113" spans="1:6" ht="15" x14ac:dyDescent="0.25">
      <c r="A113" s="22"/>
      <c r="B113" s="42" t="s">
        <v>7</v>
      </c>
      <c r="C113" s="23">
        <v>4255162.7379999999</v>
      </c>
      <c r="D113" s="23">
        <v>2986486.378</v>
      </c>
      <c r="E113" s="23"/>
      <c r="F113" s="23">
        <v>2986486.378</v>
      </c>
    </row>
    <row r="114" spans="1:6" ht="15" x14ac:dyDescent="0.25">
      <c r="A114" s="19"/>
      <c r="B114" s="20" t="s">
        <v>39</v>
      </c>
      <c r="C114" s="21">
        <f>(((+C115+C116)))</f>
        <v>430170.152</v>
      </c>
      <c r="D114" s="21">
        <f>(((+D115+D116)))</f>
        <v>430170.152</v>
      </c>
      <c r="E114" s="21"/>
      <c r="F114" s="21">
        <f>(((+F115+F116)))</f>
        <v>414192.11099999998</v>
      </c>
    </row>
    <row r="115" spans="1:6" ht="15" x14ac:dyDescent="0.25">
      <c r="A115" s="22"/>
      <c r="B115" s="42" t="s">
        <v>6</v>
      </c>
      <c r="C115" s="23">
        <v>40585.699999999997</v>
      </c>
      <c r="D115" s="23">
        <v>40585.699999999997</v>
      </c>
      <c r="E115" s="23"/>
      <c r="F115" s="23">
        <v>24607.659</v>
      </c>
    </row>
    <row r="116" spans="1:6" ht="15" x14ac:dyDescent="0.25">
      <c r="A116" s="22"/>
      <c r="B116" s="42" t="s">
        <v>7</v>
      </c>
      <c r="C116" s="23">
        <v>389584.45199999999</v>
      </c>
      <c r="D116" s="23">
        <v>389584.45199999999</v>
      </c>
      <c r="E116" s="23"/>
      <c r="F116" s="23">
        <v>389584.45199999999</v>
      </c>
    </row>
    <row r="117" spans="1:6" ht="15" x14ac:dyDescent="0.25">
      <c r="A117" s="16" t="s">
        <v>40</v>
      </c>
      <c r="B117" s="17"/>
      <c r="C117" s="21">
        <f>(+C118+C121+C124+C127+C130+C133+C136+C139+C142+C145+C148+C151+C154+C157+C160+C163)</f>
        <v>1184423.4809833332</v>
      </c>
      <c r="D117" s="21">
        <f>(+D118+D121+D124+D127+D130+D133+D136+D139+D142+D145+D148+D151+D154+D157+D160+D163)</f>
        <v>1309991.5099001336</v>
      </c>
      <c r="E117" s="21"/>
      <c r="F117" s="21">
        <f>(+F118+F121+F124+F127+F130+F133+F136+F139+F142+F145+F148+F151+F154+F157+F160+F163)</f>
        <v>1027614.4626457675</v>
      </c>
    </row>
    <row r="118" spans="1:6" ht="15" x14ac:dyDescent="0.25">
      <c r="A118" s="19"/>
      <c r="B118" s="20" t="s">
        <v>11</v>
      </c>
      <c r="C118" s="21">
        <f>(((+C119+C120)))</f>
        <v>220357.02493333333</v>
      </c>
      <c r="D118" s="21">
        <f>(((+D119+D120)))</f>
        <v>220357.02490333331</v>
      </c>
      <c r="E118" s="21"/>
      <c r="F118" s="21">
        <f>(((+F119+F120)))</f>
        <v>197196.19939333331</v>
      </c>
    </row>
    <row r="119" spans="1:6" ht="15" x14ac:dyDescent="0.25">
      <c r="A119" s="22"/>
      <c r="B119" s="42" t="s">
        <v>6</v>
      </c>
      <c r="C119" s="23">
        <v>220357.02493333333</v>
      </c>
      <c r="D119" s="23">
        <v>220357.02490333331</v>
      </c>
      <c r="E119" s="23"/>
      <c r="F119" s="23">
        <v>197196.19939333331</v>
      </c>
    </row>
    <row r="120" spans="1:6" ht="15" x14ac:dyDescent="0.25">
      <c r="A120" s="22"/>
      <c r="B120" s="42" t="s">
        <v>7</v>
      </c>
      <c r="C120" s="23">
        <v>0</v>
      </c>
      <c r="D120" s="23">
        <v>0</v>
      </c>
      <c r="E120" s="23"/>
      <c r="F120" s="23">
        <v>0</v>
      </c>
    </row>
    <row r="121" spans="1:6" ht="15" x14ac:dyDescent="0.25">
      <c r="A121" s="19"/>
      <c r="B121" s="20" t="s">
        <v>41</v>
      </c>
      <c r="C121" s="21">
        <f>(((+C122+C123)))</f>
        <v>317900</v>
      </c>
      <c r="D121" s="21">
        <f>(((+D122+D123)))</f>
        <v>317930</v>
      </c>
      <c r="E121" s="21"/>
      <c r="F121" s="21">
        <f>(((+F122+F123)))</f>
        <v>334990</v>
      </c>
    </row>
    <row r="122" spans="1:6" ht="15" x14ac:dyDescent="0.25">
      <c r="A122" s="22"/>
      <c r="B122" s="42" t="s">
        <v>6</v>
      </c>
      <c r="C122" s="23">
        <v>98500</v>
      </c>
      <c r="D122" s="23">
        <v>98530</v>
      </c>
      <c r="E122" s="23"/>
      <c r="F122" s="23">
        <v>116900</v>
      </c>
    </row>
    <row r="123" spans="1:6" ht="15" x14ac:dyDescent="0.25">
      <c r="A123" s="22"/>
      <c r="B123" s="42" t="s">
        <v>7</v>
      </c>
      <c r="C123" s="23">
        <v>219399.99999999997</v>
      </c>
      <c r="D123" s="23">
        <v>219400</v>
      </c>
      <c r="E123" s="23"/>
      <c r="F123" s="23">
        <v>218090</v>
      </c>
    </row>
    <row r="124" spans="1:6" ht="15" x14ac:dyDescent="0.25">
      <c r="A124" s="19"/>
      <c r="B124" s="20" t="s">
        <v>42</v>
      </c>
      <c r="C124" s="21">
        <f>(((+C125+C126)))</f>
        <v>3696.35815</v>
      </c>
      <c r="D124" s="21">
        <f>(((+D125+D126)))</f>
        <v>3696.35815</v>
      </c>
      <c r="E124" s="21"/>
      <c r="F124" s="21">
        <f>(((+F125+F126)))</f>
        <v>3696.35815</v>
      </c>
    </row>
    <row r="125" spans="1:6" ht="15" x14ac:dyDescent="0.25">
      <c r="A125" s="22"/>
      <c r="B125" s="42" t="s">
        <v>6</v>
      </c>
      <c r="C125" s="23">
        <v>3696.35815</v>
      </c>
      <c r="D125" s="23">
        <v>3696.35815</v>
      </c>
      <c r="E125" s="23"/>
      <c r="F125" s="23">
        <v>3696.35815</v>
      </c>
    </row>
    <row r="126" spans="1:6" ht="15" x14ac:dyDescent="0.25">
      <c r="A126" s="22"/>
      <c r="B126" s="42" t="s">
        <v>7</v>
      </c>
      <c r="C126" s="23">
        <v>0</v>
      </c>
      <c r="D126" s="23">
        <v>0</v>
      </c>
      <c r="E126" s="23"/>
      <c r="F126" s="23">
        <v>0</v>
      </c>
    </row>
    <row r="127" spans="1:6" ht="25.5" x14ac:dyDescent="0.25">
      <c r="A127" s="19"/>
      <c r="B127" s="20" t="s">
        <v>43</v>
      </c>
      <c r="C127" s="21">
        <f>(((+C128+C129)))</f>
        <v>5063.9378699999997</v>
      </c>
      <c r="D127" s="21">
        <f>(((+D128+D129)))</f>
        <v>5063.9378699999997</v>
      </c>
      <c r="E127" s="21"/>
      <c r="F127" s="21">
        <f>(((+F128+F129)))</f>
        <v>4509.4623300000003</v>
      </c>
    </row>
    <row r="128" spans="1:6" ht="15" x14ac:dyDescent="0.25">
      <c r="A128" s="22"/>
      <c r="B128" s="42" t="s">
        <v>6</v>
      </c>
      <c r="C128" s="23">
        <v>5063.9378699999997</v>
      </c>
      <c r="D128" s="23">
        <v>5063.9378699999997</v>
      </c>
      <c r="E128" s="23"/>
      <c r="F128" s="23">
        <v>4509.4623300000003</v>
      </c>
    </row>
    <row r="129" spans="1:6" ht="15" x14ac:dyDescent="0.25">
      <c r="A129" s="22"/>
      <c r="B129" s="42" t="s">
        <v>7</v>
      </c>
      <c r="C129" s="23">
        <v>0</v>
      </c>
      <c r="D129" s="23">
        <v>0</v>
      </c>
      <c r="E129" s="23"/>
      <c r="F129" s="23">
        <v>0</v>
      </c>
    </row>
    <row r="130" spans="1:6" ht="15" x14ac:dyDescent="0.25">
      <c r="A130" s="19"/>
      <c r="B130" s="20" t="s">
        <v>44</v>
      </c>
      <c r="C130" s="21">
        <f>(((+C131+C132)))</f>
        <v>1224.0999999999999</v>
      </c>
      <c r="D130" s="21">
        <f>(((+D131+D132)))</f>
        <v>747.08900000000006</v>
      </c>
      <c r="E130" s="21"/>
      <c r="F130" s="21">
        <f>(((+F131+F132)))</f>
        <v>747.08900000000006</v>
      </c>
    </row>
    <row r="131" spans="1:6" ht="15" x14ac:dyDescent="0.25">
      <c r="A131" s="22"/>
      <c r="B131" s="42" t="s">
        <v>6</v>
      </c>
      <c r="C131" s="23">
        <v>1224.0999999999999</v>
      </c>
      <c r="D131" s="23">
        <v>747.08900000000006</v>
      </c>
      <c r="E131" s="23"/>
      <c r="F131" s="23">
        <v>747.08900000000006</v>
      </c>
    </row>
    <row r="132" spans="1:6" ht="15" x14ac:dyDescent="0.25">
      <c r="A132" s="22"/>
      <c r="B132" s="42" t="s">
        <v>7</v>
      </c>
      <c r="C132" s="23">
        <v>0</v>
      </c>
      <c r="D132" s="23">
        <v>0</v>
      </c>
      <c r="E132" s="23"/>
      <c r="F132" s="23">
        <v>0</v>
      </c>
    </row>
    <row r="133" spans="1:6" ht="15" customHeight="1" x14ac:dyDescent="0.25">
      <c r="A133" s="19"/>
      <c r="B133" s="20" t="s">
        <v>45</v>
      </c>
      <c r="C133" s="21">
        <f>(((+C134+C135)))</f>
        <v>5568.01818</v>
      </c>
      <c r="D133" s="21">
        <f>(((+D134+D135)))</f>
        <v>5568.01818</v>
      </c>
      <c r="E133" s="21"/>
      <c r="F133" s="21">
        <f>(((+F134+F135)))</f>
        <v>3173.5023300000003</v>
      </c>
    </row>
    <row r="134" spans="1:6" ht="15" x14ac:dyDescent="0.25">
      <c r="A134" s="22"/>
      <c r="B134" s="42" t="s">
        <v>6</v>
      </c>
      <c r="C134" s="23">
        <v>5568.01818</v>
      </c>
      <c r="D134" s="23">
        <v>5568.01818</v>
      </c>
      <c r="E134" s="23"/>
      <c r="F134" s="23">
        <v>3173.5023300000003</v>
      </c>
    </row>
    <row r="135" spans="1:6" ht="15" x14ac:dyDescent="0.25">
      <c r="A135" s="22"/>
      <c r="B135" s="42" t="s">
        <v>7</v>
      </c>
      <c r="C135" s="23">
        <v>0</v>
      </c>
      <c r="D135" s="23">
        <v>0</v>
      </c>
      <c r="E135" s="23"/>
      <c r="F135" s="23">
        <v>0</v>
      </c>
    </row>
    <row r="136" spans="1:6" ht="15" x14ac:dyDescent="0.25">
      <c r="A136" s="19"/>
      <c r="B136" s="20" t="s">
        <v>46</v>
      </c>
      <c r="C136" s="21">
        <f>(((+C137+C138)))</f>
        <v>12333.47594</v>
      </c>
      <c r="D136" s="21">
        <f>(((+D137+D138)))</f>
        <v>12333.47594</v>
      </c>
      <c r="E136" s="21"/>
      <c r="F136" s="21">
        <f>(((+F137+F138)))</f>
        <v>11232.157519999999</v>
      </c>
    </row>
    <row r="137" spans="1:6" ht="15" x14ac:dyDescent="0.25">
      <c r="A137" s="22"/>
      <c r="B137" s="42" t="s">
        <v>6</v>
      </c>
      <c r="C137" s="23">
        <v>12333.47594</v>
      </c>
      <c r="D137" s="23">
        <v>12333.47594</v>
      </c>
      <c r="E137" s="23"/>
      <c r="F137" s="23">
        <v>11232.157519999999</v>
      </c>
    </row>
    <row r="138" spans="1:6" ht="15" x14ac:dyDescent="0.25">
      <c r="A138" s="22"/>
      <c r="B138" s="42" t="s">
        <v>7</v>
      </c>
      <c r="C138" s="23">
        <v>0</v>
      </c>
      <c r="D138" s="23">
        <v>0</v>
      </c>
      <c r="E138" s="23"/>
      <c r="F138" s="23">
        <v>0</v>
      </c>
    </row>
    <row r="139" spans="1:6" ht="15" x14ac:dyDescent="0.25">
      <c r="A139" s="19"/>
      <c r="B139" s="20" t="s">
        <v>47</v>
      </c>
      <c r="C139" s="21">
        <f>(((+C140+C141)))</f>
        <v>239.1</v>
      </c>
      <c r="D139" s="21">
        <f>(((+D140+D141)))</f>
        <v>239.1</v>
      </c>
      <c r="E139" s="21"/>
      <c r="F139" s="21">
        <f>(((+F140+F141)))</f>
        <v>196.34800000000001</v>
      </c>
    </row>
    <row r="140" spans="1:6" ht="15" x14ac:dyDescent="0.25">
      <c r="A140" s="22"/>
      <c r="B140" s="42" t="s">
        <v>6</v>
      </c>
      <c r="C140" s="23">
        <v>239.1</v>
      </c>
      <c r="D140" s="23">
        <v>239.1</v>
      </c>
      <c r="E140" s="23"/>
      <c r="F140" s="23">
        <v>196.34800000000001</v>
      </c>
    </row>
    <row r="141" spans="1:6" ht="15" x14ac:dyDescent="0.25">
      <c r="A141" s="22"/>
      <c r="B141" s="42" t="s">
        <v>7</v>
      </c>
      <c r="C141" s="23">
        <v>0</v>
      </c>
      <c r="D141" s="23">
        <v>0</v>
      </c>
      <c r="E141" s="23"/>
      <c r="F141" s="23">
        <v>0</v>
      </c>
    </row>
    <row r="142" spans="1:6" ht="15" x14ac:dyDescent="0.25">
      <c r="A142" s="19"/>
      <c r="B142" s="20" t="s">
        <v>48</v>
      </c>
      <c r="C142" s="21">
        <f>(((+C143+C144)))</f>
        <v>3211.9414400000001</v>
      </c>
      <c r="D142" s="21">
        <f>(((+D143+D144)))</f>
        <v>3211.9414400000001</v>
      </c>
      <c r="E142" s="21"/>
      <c r="F142" s="21">
        <f>(((+F143+F144)))</f>
        <v>2589.7947100000001</v>
      </c>
    </row>
    <row r="143" spans="1:6" ht="15" x14ac:dyDescent="0.25">
      <c r="A143" s="22"/>
      <c r="B143" s="42" t="s">
        <v>6</v>
      </c>
      <c r="C143" s="23">
        <v>3211.9414400000001</v>
      </c>
      <c r="D143" s="23">
        <v>3211.9414400000001</v>
      </c>
      <c r="E143" s="23"/>
      <c r="F143" s="23">
        <v>2589.7947100000001</v>
      </c>
    </row>
    <row r="144" spans="1:6" ht="15" x14ac:dyDescent="0.25">
      <c r="A144" s="22"/>
      <c r="B144" s="42" t="s">
        <v>7</v>
      </c>
      <c r="C144" s="23">
        <v>0</v>
      </c>
      <c r="D144" s="23">
        <v>0</v>
      </c>
      <c r="E144" s="23"/>
      <c r="F144" s="23">
        <v>0</v>
      </c>
    </row>
    <row r="145" spans="1:6" ht="15" x14ac:dyDescent="0.25">
      <c r="A145" s="19"/>
      <c r="B145" s="20" t="s">
        <v>49</v>
      </c>
      <c r="C145" s="21">
        <f>(((+C146+C147)))</f>
        <v>1739.1371199999999</v>
      </c>
      <c r="D145" s="21">
        <f>(((+D146+D147)))</f>
        <v>1733.14</v>
      </c>
      <c r="E145" s="21"/>
      <c r="F145" s="21">
        <f>(((+F146+F147)))</f>
        <v>1645.451</v>
      </c>
    </row>
    <row r="146" spans="1:6" ht="15" x14ac:dyDescent="0.25">
      <c r="A146" s="22"/>
      <c r="B146" s="42" t="s">
        <v>6</v>
      </c>
      <c r="C146" s="27">
        <v>1739.1371199999999</v>
      </c>
      <c r="D146" s="27">
        <v>1733.14</v>
      </c>
      <c r="E146" s="28"/>
      <c r="F146" s="28">
        <v>1645.451</v>
      </c>
    </row>
    <row r="147" spans="1:6" ht="15" x14ac:dyDescent="0.25">
      <c r="A147" s="22"/>
      <c r="B147" s="42" t="s">
        <v>7</v>
      </c>
      <c r="C147" s="23">
        <v>0</v>
      </c>
      <c r="D147" s="23">
        <v>0</v>
      </c>
      <c r="E147" s="23"/>
      <c r="F147" s="23">
        <v>0</v>
      </c>
    </row>
    <row r="148" spans="1:6" ht="15" x14ac:dyDescent="0.25">
      <c r="A148" s="19"/>
      <c r="B148" s="20" t="s">
        <v>50</v>
      </c>
      <c r="C148" s="21">
        <f>(((+C149+C150)))</f>
        <v>2441.92526</v>
      </c>
      <c r="D148" s="21">
        <f>(((+D149+D150)))</f>
        <v>610.48131999999998</v>
      </c>
      <c r="E148" s="21"/>
      <c r="F148" s="21">
        <f>(((+F149+F150)))</f>
        <v>472.27775000000003</v>
      </c>
    </row>
    <row r="149" spans="1:6" ht="15" x14ac:dyDescent="0.25">
      <c r="A149" s="22"/>
      <c r="B149" s="42" t="s">
        <v>6</v>
      </c>
      <c r="C149" s="23">
        <v>2441.92526</v>
      </c>
      <c r="D149" s="23">
        <v>610.48131999999998</v>
      </c>
      <c r="E149" s="46"/>
      <c r="F149" s="46">
        <v>472.27775000000003</v>
      </c>
    </row>
    <row r="150" spans="1:6" ht="15" x14ac:dyDescent="0.25">
      <c r="A150" s="22"/>
      <c r="B150" s="42" t="s">
        <v>7</v>
      </c>
      <c r="C150" s="23">
        <v>0</v>
      </c>
      <c r="D150" s="23">
        <v>0</v>
      </c>
      <c r="E150" s="23"/>
      <c r="F150" s="23">
        <v>0</v>
      </c>
    </row>
    <row r="151" spans="1:6" ht="15" x14ac:dyDescent="0.25">
      <c r="A151" s="19"/>
      <c r="B151" s="20" t="s">
        <v>51</v>
      </c>
      <c r="C151" s="21">
        <f>(((+C152+C153)))</f>
        <v>6931.1909999999998</v>
      </c>
      <c r="D151" s="21">
        <f>(((+D152+D153)))</f>
        <v>136973.77164679999</v>
      </c>
      <c r="E151" s="21"/>
      <c r="F151" s="21">
        <f>(((+F152+F153)))</f>
        <v>106663.50347999998</v>
      </c>
    </row>
    <row r="152" spans="1:6" ht="15" x14ac:dyDescent="0.25">
      <c r="A152" s="22"/>
      <c r="B152" s="42" t="s">
        <v>6</v>
      </c>
      <c r="C152" s="23">
        <v>6931.1909999999998</v>
      </c>
      <c r="D152" s="23">
        <v>136973.77164679999</v>
      </c>
      <c r="E152" s="46"/>
      <c r="F152" s="46">
        <v>106663.50347999998</v>
      </c>
    </row>
    <row r="153" spans="1:6" ht="15" x14ac:dyDescent="0.25">
      <c r="A153" s="22"/>
      <c r="B153" s="42" t="s">
        <v>7</v>
      </c>
      <c r="C153" s="23">
        <v>0</v>
      </c>
      <c r="D153" s="23">
        <v>0</v>
      </c>
      <c r="E153" s="23"/>
      <c r="F153" s="23">
        <v>0</v>
      </c>
    </row>
    <row r="154" spans="1:6" ht="15" x14ac:dyDescent="0.25">
      <c r="A154" s="19"/>
      <c r="B154" s="20" t="s">
        <v>52</v>
      </c>
      <c r="C154" s="21">
        <f>(((+C155+C156)))</f>
        <v>139852.42106000002</v>
      </c>
      <c r="D154" s="21">
        <f>(((+D155+D156)))</f>
        <v>137662.32142000005</v>
      </c>
      <c r="E154" s="21"/>
      <c r="F154" s="21">
        <f>(((+F155+F156)))</f>
        <v>123785.65598243405</v>
      </c>
    </row>
    <row r="155" spans="1:6" ht="15" x14ac:dyDescent="0.25">
      <c r="A155" s="22"/>
      <c r="B155" s="42" t="s">
        <v>6</v>
      </c>
      <c r="C155" s="27">
        <v>139852.42106000002</v>
      </c>
      <c r="D155" s="27">
        <v>137662.32142000005</v>
      </c>
      <c r="E155" s="28"/>
      <c r="F155" s="28">
        <v>123785.65598243405</v>
      </c>
    </row>
    <row r="156" spans="1:6" ht="15" x14ac:dyDescent="0.25">
      <c r="A156" s="22"/>
      <c r="B156" s="42" t="s">
        <v>7</v>
      </c>
      <c r="C156" s="23">
        <v>0</v>
      </c>
      <c r="D156" s="23">
        <v>0</v>
      </c>
      <c r="E156" s="23"/>
      <c r="F156" s="23">
        <v>0</v>
      </c>
    </row>
    <row r="157" spans="1:6" ht="15" x14ac:dyDescent="0.25">
      <c r="A157" s="19"/>
      <c r="B157" s="20" t="s">
        <v>53</v>
      </c>
      <c r="C157" s="21">
        <f>(((+C158+C159)))</f>
        <v>3296.0149999999999</v>
      </c>
      <c r="D157" s="21">
        <f>(((+D158+D159)))</f>
        <v>3296.0149999999999</v>
      </c>
      <c r="E157" s="21"/>
      <c r="F157" s="21">
        <f>(((+F158+F159)))</f>
        <v>3080.366</v>
      </c>
    </row>
    <row r="158" spans="1:6" ht="15" x14ac:dyDescent="0.25">
      <c r="A158" s="22"/>
      <c r="B158" s="42" t="s">
        <v>6</v>
      </c>
      <c r="C158" s="29">
        <v>3296.0149999999999</v>
      </c>
      <c r="D158" s="29">
        <v>3296.0149999999999</v>
      </c>
      <c r="E158" s="29"/>
      <c r="F158" s="29">
        <v>3080.366</v>
      </c>
    </row>
    <row r="159" spans="1:6" ht="15" x14ac:dyDescent="0.25">
      <c r="A159" s="22"/>
      <c r="B159" s="42" t="s">
        <v>7</v>
      </c>
      <c r="C159" s="29">
        <v>0</v>
      </c>
      <c r="D159" s="29">
        <v>0</v>
      </c>
      <c r="E159" s="29"/>
      <c r="F159" s="29">
        <v>0</v>
      </c>
    </row>
    <row r="160" spans="1:6" ht="15" x14ac:dyDescent="0.25">
      <c r="A160" s="19"/>
      <c r="B160" s="20" t="s">
        <v>249</v>
      </c>
      <c r="C160" s="21">
        <f>(((+C161+C162)))</f>
        <v>177553.93502999999</v>
      </c>
      <c r="D160" s="21">
        <f>(((+D161+D162)))</f>
        <v>177553.93502999999</v>
      </c>
      <c r="E160" s="21"/>
      <c r="F160" s="21">
        <f>(((+F161+F162)))</f>
        <v>161468.19099999999</v>
      </c>
    </row>
    <row r="161" spans="1:6" ht="15" x14ac:dyDescent="0.25">
      <c r="A161" s="22"/>
      <c r="B161" s="42" t="s">
        <v>6</v>
      </c>
      <c r="C161" s="29">
        <v>177553.93502999999</v>
      </c>
      <c r="D161" s="29">
        <v>177553.93502999999</v>
      </c>
      <c r="E161" s="29"/>
      <c r="F161" s="29">
        <v>161468.19099999999</v>
      </c>
    </row>
    <row r="162" spans="1:6" ht="15" x14ac:dyDescent="0.25">
      <c r="A162" s="22"/>
      <c r="B162" s="42" t="s">
        <v>7</v>
      </c>
      <c r="C162" s="29">
        <v>0</v>
      </c>
      <c r="D162" s="29">
        <v>0</v>
      </c>
      <c r="E162" s="29"/>
      <c r="F162" s="29">
        <v>0</v>
      </c>
    </row>
    <row r="163" spans="1:6" ht="15" x14ac:dyDescent="0.25">
      <c r="A163" s="19"/>
      <c r="B163" s="20" t="s">
        <v>54</v>
      </c>
      <c r="C163" s="21">
        <f>(((+C164+C165)))</f>
        <v>283014.90000000002</v>
      </c>
      <c r="D163" s="21">
        <f>(((+D164+D165)))</f>
        <v>283014.90000000002</v>
      </c>
      <c r="E163" s="21"/>
      <c r="F163" s="21">
        <f>(((+F164+F165)))</f>
        <v>72168.106</v>
      </c>
    </row>
    <row r="164" spans="1:6" ht="15" x14ac:dyDescent="0.25">
      <c r="A164" s="22"/>
      <c r="B164" s="42" t="s">
        <v>6</v>
      </c>
      <c r="C164" s="29">
        <v>283014.90000000002</v>
      </c>
      <c r="D164" s="29">
        <v>283014.90000000002</v>
      </c>
      <c r="E164" s="29"/>
      <c r="F164" s="29">
        <v>72168.106</v>
      </c>
    </row>
    <row r="165" spans="1:6" ht="15" x14ac:dyDescent="0.25">
      <c r="A165" s="22"/>
      <c r="B165" s="42" t="s">
        <v>7</v>
      </c>
      <c r="C165" s="29">
        <v>0</v>
      </c>
      <c r="D165" s="29">
        <v>0</v>
      </c>
      <c r="E165" s="29"/>
      <c r="F165" s="29">
        <v>0</v>
      </c>
    </row>
    <row r="166" spans="1:6" ht="15" x14ac:dyDescent="0.25">
      <c r="A166" s="16" t="s">
        <v>55</v>
      </c>
      <c r="B166" s="17"/>
      <c r="C166" s="18">
        <f>(+C167+C170+C173+C176+C179+C182+C185+C188+C191+C194+C197+C203+C206+C209+C212+C215+C218+C221+C224+C227+C230+C233+C200+C236)</f>
        <v>24295452.237246156</v>
      </c>
      <c r="D166" s="18">
        <f t="shared" ref="D166:F166" si="0">(+D167+D170+D173+D176+D179+D182+D185+D188+D191+D194+D197+D203+D206+D209+D212+D215+D218+D221+D224+D227+D230+D233+D200+D236)</f>
        <v>21414060.471139103</v>
      </c>
      <c r="E166" s="18"/>
      <c r="F166" s="18">
        <f t="shared" si="0"/>
        <v>20495599.489529107</v>
      </c>
    </row>
    <row r="167" spans="1:6" ht="15" x14ac:dyDescent="0.25">
      <c r="A167" s="19"/>
      <c r="B167" s="20" t="s">
        <v>11</v>
      </c>
      <c r="C167" s="21">
        <f>(((+C168+C169)))</f>
        <v>20527297.391246159</v>
      </c>
      <c r="D167" s="21">
        <f>(((+D168+D169)))</f>
        <v>17895094.830579106</v>
      </c>
      <c r="E167" s="21"/>
      <c r="F167" s="21">
        <f>(((+F168+F169)))</f>
        <v>17644541.086469106</v>
      </c>
    </row>
    <row r="168" spans="1:6" ht="15" x14ac:dyDescent="0.25">
      <c r="A168" s="22"/>
      <c r="B168" s="42" t="s">
        <v>6</v>
      </c>
      <c r="C168" s="23">
        <v>299571.29505000002</v>
      </c>
      <c r="D168" s="23">
        <v>299571.29505000002</v>
      </c>
      <c r="E168" s="23"/>
      <c r="F168" s="23">
        <v>284085.62934000004</v>
      </c>
    </row>
    <row r="169" spans="1:6" ht="15" x14ac:dyDescent="0.25">
      <c r="A169" s="22"/>
      <c r="B169" s="42" t="s">
        <v>7</v>
      </c>
      <c r="C169" s="23">
        <v>20227726.09619616</v>
      </c>
      <c r="D169" s="23">
        <v>17595523.535529107</v>
      </c>
      <c r="E169" s="23"/>
      <c r="F169" s="23">
        <v>17360455.457129106</v>
      </c>
    </row>
    <row r="170" spans="1:6" ht="15" x14ac:dyDescent="0.25">
      <c r="A170" s="19"/>
      <c r="B170" s="20" t="s">
        <v>56</v>
      </c>
      <c r="C170" s="21">
        <f>(((+C171+C172)))</f>
        <v>253467.8</v>
      </c>
      <c r="D170" s="21">
        <f>(((+D171+D172)))</f>
        <v>48537.292999999998</v>
      </c>
      <c r="E170" s="21"/>
      <c r="F170" s="21">
        <f>(((+F171+F172)))</f>
        <v>48537.292999999998</v>
      </c>
    </row>
    <row r="171" spans="1:6" ht="15" x14ac:dyDescent="0.25">
      <c r="A171" s="22"/>
      <c r="B171" s="42" t="s">
        <v>6</v>
      </c>
      <c r="C171" s="23">
        <v>188597.1</v>
      </c>
      <c r="D171" s="23">
        <v>48537.292999999998</v>
      </c>
      <c r="E171" s="23"/>
      <c r="F171" s="23">
        <v>48537.292999999998</v>
      </c>
    </row>
    <row r="172" spans="1:6" ht="15" x14ac:dyDescent="0.25">
      <c r="A172" s="22"/>
      <c r="B172" s="42" t="s">
        <v>7</v>
      </c>
      <c r="C172" s="23">
        <v>64870.7</v>
      </c>
      <c r="D172" s="23">
        <v>0</v>
      </c>
      <c r="E172" s="23"/>
      <c r="F172" s="23">
        <v>0</v>
      </c>
    </row>
    <row r="173" spans="1:6" ht="15" x14ac:dyDescent="0.25">
      <c r="A173" s="19"/>
      <c r="B173" s="20" t="s">
        <v>57</v>
      </c>
      <c r="C173" s="21">
        <f>(((+C174+C175)))</f>
        <v>26098.1</v>
      </c>
      <c r="D173" s="21">
        <f>(((+D174+D175)))</f>
        <v>25939.786890000003</v>
      </c>
      <c r="E173" s="21"/>
      <c r="F173" s="21">
        <f>(((+F174+F175)))</f>
        <v>25939.786890000003</v>
      </c>
    </row>
    <row r="174" spans="1:6" ht="15" x14ac:dyDescent="0.25">
      <c r="A174" s="22"/>
      <c r="B174" s="42" t="s">
        <v>6</v>
      </c>
      <c r="C174" s="23">
        <v>26098.1</v>
      </c>
      <c r="D174" s="23">
        <v>25939.786890000003</v>
      </c>
      <c r="E174" s="23"/>
      <c r="F174" s="23">
        <v>25939.786890000003</v>
      </c>
    </row>
    <row r="175" spans="1:6" ht="15" x14ac:dyDescent="0.25">
      <c r="A175" s="22"/>
      <c r="B175" s="42" t="s">
        <v>7</v>
      </c>
      <c r="C175" s="23">
        <v>0</v>
      </c>
      <c r="D175" s="23">
        <v>0</v>
      </c>
      <c r="E175" s="23"/>
      <c r="F175" s="23">
        <v>0</v>
      </c>
    </row>
    <row r="176" spans="1:6" ht="15" x14ac:dyDescent="0.25">
      <c r="A176" s="19"/>
      <c r="B176" s="20" t="s">
        <v>58</v>
      </c>
      <c r="C176" s="21">
        <f>(((+C177+C178)))</f>
        <v>237050</v>
      </c>
      <c r="D176" s="21">
        <f>(((+D177+D178)))</f>
        <v>237050</v>
      </c>
      <c r="E176" s="21"/>
      <c r="F176" s="21">
        <f>(((+F177+F178)))</f>
        <v>251601.16546000002</v>
      </c>
    </row>
    <row r="177" spans="1:6" ht="15" x14ac:dyDescent="0.25">
      <c r="A177" s="22"/>
      <c r="B177" s="42" t="s">
        <v>6</v>
      </c>
      <c r="C177" s="23">
        <v>237050</v>
      </c>
      <c r="D177" s="23">
        <v>237050</v>
      </c>
      <c r="E177" s="23"/>
      <c r="F177" s="23">
        <v>251601.16546000002</v>
      </c>
    </row>
    <row r="178" spans="1:6" ht="15" x14ac:dyDescent="0.25">
      <c r="A178" s="22"/>
      <c r="B178" s="42" t="s">
        <v>7</v>
      </c>
      <c r="C178" s="23">
        <v>0</v>
      </c>
      <c r="D178" s="23">
        <v>0</v>
      </c>
      <c r="E178" s="23"/>
      <c r="F178" s="23">
        <v>0</v>
      </c>
    </row>
    <row r="179" spans="1:6" ht="15" x14ac:dyDescent="0.25">
      <c r="A179" s="19"/>
      <c r="B179" s="20" t="s">
        <v>59</v>
      </c>
      <c r="C179" s="21">
        <f>(((+C180+C181)))</f>
        <v>223705.9</v>
      </c>
      <c r="D179" s="21">
        <f>(((+D180+D181)))</f>
        <v>222570.20199999999</v>
      </c>
      <c r="E179" s="21"/>
      <c r="F179" s="21">
        <f>(((+F180+F181)))</f>
        <v>157049.10499999998</v>
      </c>
    </row>
    <row r="180" spans="1:6" ht="15" x14ac:dyDescent="0.25">
      <c r="A180" s="22"/>
      <c r="B180" s="42" t="s">
        <v>6</v>
      </c>
      <c r="C180" s="23">
        <v>3553.4</v>
      </c>
      <c r="D180" s="23">
        <v>3553.4479999999999</v>
      </c>
      <c r="E180" s="23"/>
      <c r="F180" s="23">
        <v>3269.83</v>
      </c>
    </row>
    <row r="181" spans="1:6" ht="15" x14ac:dyDescent="0.25">
      <c r="A181" s="22"/>
      <c r="B181" s="42" t="s">
        <v>7</v>
      </c>
      <c r="C181" s="23">
        <v>220152.5</v>
      </c>
      <c r="D181" s="23">
        <v>219016.75399999999</v>
      </c>
      <c r="E181" s="23"/>
      <c r="F181" s="23">
        <v>153779.27499999999</v>
      </c>
    </row>
    <row r="182" spans="1:6" ht="15" x14ac:dyDescent="0.25">
      <c r="A182" s="19"/>
      <c r="B182" s="20" t="s">
        <v>60</v>
      </c>
      <c r="C182" s="21">
        <f>(((+C183+C184)))</f>
        <v>19918.368999999999</v>
      </c>
      <c r="D182" s="21">
        <f>(((+D183+D184)))</f>
        <v>19235.310000000001</v>
      </c>
      <c r="E182" s="21"/>
      <c r="F182" s="21">
        <f>(((+F183+F184)))</f>
        <v>18489.501</v>
      </c>
    </row>
    <row r="183" spans="1:6" ht="15" x14ac:dyDescent="0.25">
      <c r="A183" s="22"/>
      <c r="B183" s="42" t="s">
        <v>6</v>
      </c>
      <c r="C183" s="23">
        <v>19918.368999999999</v>
      </c>
      <c r="D183" s="23">
        <v>19235.310000000001</v>
      </c>
      <c r="E183" s="23"/>
      <c r="F183" s="23">
        <v>18489.501</v>
      </c>
    </row>
    <row r="184" spans="1:6" ht="15" x14ac:dyDescent="0.25">
      <c r="A184" s="22"/>
      <c r="B184" s="42" t="s">
        <v>7</v>
      </c>
      <c r="C184" s="23">
        <v>0</v>
      </c>
      <c r="D184" s="23">
        <v>0</v>
      </c>
      <c r="E184" s="23"/>
      <c r="F184" s="23">
        <v>0</v>
      </c>
    </row>
    <row r="185" spans="1:6" ht="15" x14ac:dyDescent="0.25">
      <c r="A185" s="19"/>
      <c r="B185" s="20" t="s">
        <v>61</v>
      </c>
      <c r="C185" s="21">
        <f>(((+C186+C187)))</f>
        <v>26614.2</v>
      </c>
      <c r="D185" s="21">
        <f>(((+D186+D187)))</f>
        <v>26614.187999999998</v>
      </c>
      <c r="E185" s="21"/>
      <c r="F185" s="21">
        <f>(((+F186+F187)))</f>
        <v>12108.795</v>
      </c>
    </row>
    <row r="186" spans="1:6" ht="15" x14ac:dyDescent="0.25">
      <c r="A186" s="22"/>
      <c r="B186" s="42" t="s">
        <v>6</v>
      </c>
      <c r="C186" s="23">
        <v>26614.2</v>
      </c>
      <c r="D186" s="23">
        <v>26614.187999999998</v>
      </c>
      <c r="E186" s="23"/>
      <c r="F186" s="23">
        <v>12108.795</v>
      </c>
    </row>
    <row r="187" spans="1:6" ht="15" x14ac:dyDescent="0.25">
      <c r="A187" s="22"/>
      <c r="B187" s="42" t="s">
        <v>7</v>
      </c>
      <c r="C187" s="23">
        <v>0</v>
      </c>
      <c r="D187" s="23">
        <v>0</v>
      </c>
      <c r="E187" s="23"/>
      <c r="F187" s="23">
        <v>0</v>
      </c>
    </row>
    <row r="188" spans="1:6" ht="15" x14ac:dyDescent="0.25">
      <c r="A188" s="19"/>
      <c r="B188" s="20" t="s">
        <v>62</v>
      </c>
      <c r="C188" s="21">
        <f>(((+C189+C190)))</f>
        <v>24521.8</v>
      </c>
      <c r="D188" s="21">
        <f>(((+D189+D190)))</f>
        <v>24521.8</v>
      </c>
      <c r="E188" s="21"/>
      <c r="F188" s="21">
        <f>(((+F189+F190)))</f>
        <v>23444.151000000002</v>
      </c>
    </row>
    <row r="189" spans="1:6" ht="15" x14ac:dyDescent="0.25">
      <c r="A189" s="22"/>
      <c r="B189" s="42" t="s">
        <v>6</v>
      </c>
      <c r="C189" s="23">
        <v>24521.8</v>
      </c>
      <c r="D189" s="23">
        <v>24521.8</v>
      </c>
      <c r="E189" s="23"/>
      <c r="F189" s="23">
        <v>23444.151000000002</v>
      </c>
    </row>
    <row r="190" spans="1:6" ht="15" x14ac:dyDescent="0.25">
      <c r="A190" s="22"/>
      <c r="B190" s="42" t="s">
        <v>7</v>
      </c>
      <c r="C190" s="23">
        <v>0</v>
      </c>
      <c r="D190" s="23">
        <v>0</v>
      </c>
      <c r="E190" s="23"/>
      <c r="F190" s="23">
        <v>0</v>
      </c>
    </row>
    <row r="191" spans="1:6" ht="15" x14ac:dyDescent="0.25">
      <c r="A191" s="19"/>
      <c r="B191" s="20" t="s">
        <v>63</v>
      </c>
      <c r="C191" s="21">
        <f>(((+C192+C193)))</f>
        <v>28585.3</v>
      </c>
      <c r="D191" s="21">
        <f>(((+D192+D193)))</f>
        <v>28585.313999999998</v>
      </c>
      <c r="E191" s="21"/>
      <c r="F191" s="21">
        <f>(((+F192+F193)))</f>
        <v>28575.616000000002</v>
      </c>
    </row>
    <row r="192" spans="1:6" ht="15" x14ac:dyDescent="0.25">
      <c r="A192" s="22"/>
      <c r="B192" s="42" t="s">
        <v>6</v>
      </c>
      <c r="C192" s="45">
        <v>28585.3</v>
      </c>
      <c r="D192" s="45">
        <v>28585.313999999998</v>
      </c>
      <c r="E192" s="45"/>
      <c r="F192" s="45">
        <v>28575.616000000002</v>
      </c>
    </row>
    <row r="193" spans="1:6" ht="15" x14ac:dyDescent="0.25">
      <c r="A193" s="22"/>
      <c r="B193" s="42" t="s">
        <v>7</v>
      </c>
      <c r="C193" s="30">
        <v>0</v>
      </c>
      <c r="D193" s="30">
        <v>0</v>
      </c>
      <c r="E193" s="30"/>
      <c r="F193" s="30">
        <v>0</v>
      </c>
    </row>
    <row r="194" spans="1:6" ht="15" x14ac:dyDescent="0.25">
      <c r="A194" s="19"/>
      <c r="B194" s="20" t="s">
        <v>64</v>
      </c>
      <c r="C194" s="21">
        <f>(((+C195+C196)))</f>
        <v>17740.8</v>
      </c>
      <c r="D194" s="21">
        <f>(((+D195+D196)))</f>
        <v>17740.8</v>
      </c>
      <c r="E194" s="21"/>
      <c r="F194" s="21">
        <f>(((+F195+F196)))</f>
        <v>17735.821</v>
      </c>
    </row>
    <row r="195" spans="1:6" ht="15" x14ac:dyDescent="0.25">
      <c r="A195" s="22"/>
      <c r="B195" s="42" t="s">
        <v>6</v>
      </c>
      <c r="C195" s="30">
        <v>17740.8</v>
      </c>
      <c r="D195" s="30">
        <v>17740.8</v>
      </c>
      <c r="E195" s="30"/>
      <c r="F195" s="30">
        <v>17735.821</v>
      </c>
    </row>
    <row r="196" spans="1:6" ht="15" x14ac:dyDescent="0.25">
      <c r="A196" s="22"/>
      <c r="B196" s="42" t="s">
        <v>7</v>
      </c>
      <c r="C196" s="30">
        <v>0</v>
      </c>
      <c r="D196" s="30">
        <v>0</v>
      </c>
      <c r="E196" s="30"/>
      <c r="F196" s="30">
        <v>0</v>
      </c>
    </row>
    <row r="197" spans="1:6" ht="15" x14ac:dyDescent="0.25">
      <c r="A197" s="19"/>
      <c r="B197" s="20" t="s">
        <v>65</v>
      </c>
      <c r="C197" s="21">
        <f>(((+C198+C199)))</f>
        <v>54164.800000000003</v>
      </c>
      <c r="D197" s="21">
        <f>(((+D198+D199)))</f>
        <v>54164.800000000003</v>
      </c>
      <c r="E197" s="21"/>
      <c r="F197" s="21">
        <f>(((+F198+F199)))</f>
        <v>40985.483</v>
      </c>
    </row>
    <row r="198" spans="1:6" ht="15" x14ac:dyDescent="0.25">
      <c r="A198" s="22"/>
      <c r="B198" s="42" t="s">
        <v>6</v>
      </c>
      <c r="C198" s="23">
        <v>32601.8</v>
      </c>
      <c r="D198" s="23">
        <v>32601.8</v>
      </c>
      <c r="E198" s="23"/>
      <c r="F198" s="23">
        <v>32213.850999999999</v>
      </c>
    </row>
    <row r="199" spans="1:6" ht="15" x14ac:dyDescent="0.25">
      <c r="A199" s="22"/>
      <c r="B199" s="42" t="s">
        <v>7</v>
      </c>
      <c r="C199" s="23">
        <v>21563</v>
      </c>
      <c r="D199" s="23">
        <v>21563</v>
      </c>
      <c r="E199" s="23"/>
      <c r="F199" s="23">
        <v>8771.6319999999996</v>
      </c>
    </row>
    <row r="200" spans="1:6" ht="15" x14ac:dyDescent="0.25">
      <c r="A200" s="22"/>
      <c r="B200" s="20" t="s">
        <v>238</v>
      </c>
      <c r="C200" s="21">
        <f>(((+C201+C202)))</f>
        <v>7777.3</v>
      </c>
      <c r="D200" s="21">
        <f>(((+D201+D202)))</f>
        <v>7777.3180000000002</v>
      </c>
      <c r="E200" s="21"/>
      <c r="F200" s="21">
        <f>(((+F201+F202)))</f>
        <v>7777.3180000000002</v>
      </c>
    </row>
    <row r="201" spans="1:6" ht="15" x14ac:dyDescent="0.25">
      <c r="A201" s="22"/>
      <c r="B201" s="42" t="s">
        <v>6</v>
      </c>
      <c r="C201" s="23">
        <v>7777.3</v>
      </c>
      <c r="D201" s="23">
        <v>7777.3180000000002</v>
      </c>
      <c r="E201" s="23"/>
      <c r="F201" s="23">
        <v>7777.3180000000002</v>
      </c>
    </row>
    <row r="202" spans="1:6" ht="15" x14ac:dyDescent="0.25">
      <c r="A202" s="22"/>
      <c r="B202" s="42" t="s">
        <v>7</v>
      </c>
      <c r="C202" s="23">
        <v>0</v>
      </c>
      <c r="D202" s="23">
        <v>0</v>
      </c>
      <c r="E202" s="23"/>
      <c r="F202" s="23">
        <v>0</v>
      </c>
    </row>
    <row r="203" spans="1:6" ht="15" x14ac:dyDescent="0.25">
      <c r="A203" s="19"/>
      <c r="B203" s="20" t="s">
        <v>66</v>
      </c>
      <c r="C203" s="21">
        <f>(((+C204+C205)))</f>
        <v>30593.5</v>
      </c>
      <c r="D203" s="21">
        <f>(((+D204+D205)))</f>
        <v>30593.498</v>
      </c>
      <c r="E203" s="21"/>
      <c r="F203" s="21">
        <f>(((+F204+F205)))</f>
        <v>30593.498</v>
      </c>
    </row>
    <row r="204" spans="1:6" ht="15" x14ac:dyDescent="0.25">
      <c r="A204" s="22"/>
      <c r="B204" s="42" t="s">
        <v>6</v>
      </c>
      <c r="C204" s="23">
        <v>30593.5</v>
      </c>
      <c r="D204" s="23">
        <v>30593.498</v>
      </c>
      <c r="E204" s="23"/>
      <c r="F204" s="23">
        <v>30593.498</v>
      </c>
    </row>
    <row r="205" spans="1:6" ht="15" x14ac:dyDescent="0.25">
      <c r="A205" s="22"/>
      <c r="B205" s="42" t="s">
        <v>7</v>
      </c>
      <c r="C205" s="23">
        <v>0</v>
      </c>
      <c r="D205" s="23">
        <v>0</v>
      </c>
      <c r="E205" s="23"/>
      <c r="F205" s="23">
        <v>0</v>
      </c>
    </row>
    <row r="206" spans="1:6" ht="15" x14ac:dyDescent="0.25">
      <c r="A206" s="19"/>
      <c r="B206" s="20" t="s">
        <v>67</v>
      </c>
      <c r="C206" s="21">
        <f>(((+C207+C208)))</f>
        <v>150490.79999999999</v>
      </c>
      <c r="D206" s="21">
        <f>(((+D207+D208)))</f>
        <v>150490.723</v>
      </c>
      <c r="E206" s="21"/>
      <c r="F206" s="21">
        <f>(((+F207+F208)))</f>
        <v>148546.826</v>
      </c>
    </row>
    <row r="207" spans="1:6" ht="15" x14ac:dyDescent="0.25">
      <c r="A207" s="22"/>
      <c r="B207" s="42" t="s">
        <v>6</v>
      </c>
      <c r="C207" s="23">
        <v>150490.79999999999</v>
      </c>
      <c r="D207" s="23">
        <v>150490.723</v>
      </c>
      <c r="E207" s="23"/>
      <c r="F207" s="23">
        <v>148546.826</v>
      </c>
    </row>
    <row r="208" spans="1:6" ht="15" x14ac:dyDescent="0.25">
      <c r="A208" s="22"/>
      <c r="B208" s="42" t="s">
        <v>7</v>
      </c>
      <c r="C208" s="23">
        <v>0</v>
      </c>
      <c r="D208" s="23">
        <v>0</v>
      </c>
      <c r="E208" s="23"/>
      <c r="F208" s="23">
        <v>0</v>
      </c>
    </row>
    <row r="209" spans="1:6" ht="15" x14ac:dyDescent="0.25">
      <c r="A209" s="19"/>
      <c r="B209" s="20" t="s">
        <v>68</v>
      </c>
      <c r="C209" s="21">
        <f>(((+C210+C211)))</f>
        <v>11426</v>
      </c>
      <c r="D209" s="21">
        <f>(((+D210+D211)))</f>
        <v>11426</v>
      </c>
      <c r="E209" s="21"/>
      <c r="F209" s="21">
        <f>(((+F210+F211)))</f>
        <v>11426</v>
      </c>
    </row>
    <row r="210" spans="1:6" ht="15" x14ac:dyDescent="0.25">
      <c r="A210" s="22"/>
      <c r="B210" s="42" t="s">
        <v>6</v>
      </c>
      <c r="C210" s="23">
        <v>11426</v>
      </c>
      <c r="D210" s="23">
        <v>11426</v>
      </c>
      <c r="E210" s="23"/>
      <c r="F210" s="23">
        <v>11426</v>
      </c>
    </row>
    <row r="211" spans="1:6" ht="15" x14ac:dyDescent="0.25">
      <c r="A211" s="22"/>
      <c r="B211" s="42" t="s">
        <v>7</v>
      </c>
      <c r="C211" s="23">
        <v>0</v>
      </c>
      <c r="D211" s="23">
        <v>0</v>
      </c>
      <c r="E211" s="23"/>
      <c r="F211" s="23">
        <v>0</v>
      </c>
    </row>
    <row r="212" spans="1:6" ht="15" x14ac:dyDescent="0.25">
      <c r="A212" s="19"/>
      <c r="B212" s="20" t="s">
        <v>69</v>
      </c>
      <c r="C212" s="21">
        <f>(((+C213+C214)))</f>
        <v>55848</v>
      </c>
      <c r="D212" s="21">
        <f>(((+D213+D214)))</f>
        <v>55848</v>
      </c>
      <c r="E212" s="21"/>
      <c r="F212" s="21">
        <f>(((+F213+F214)))</f>
        <v>45523.659859999992</v>
      </c>
    </row>
    <row r="213" spans="1:6" ht="15" x14ac:dyDescent="0.25">
      <c r="A213" s="22"/>
      <c r="B213" s="42" t="s">
        <v>6</v>
      </c>
      <c r="C213" s="29">
        <v>55848</v>
      </c>
      <c r="D213" s="29">
        <v>55848</v>
      </c>
      <c r="E213" s="29"/>
      <c r="F213" s="29">
        <v>45523.659859999992</v>
      </c>
    </row>
    <row r="214" spans="1:6" ht="15" x14ac:dyDescent="0.25">
      <c r="A214" s="22"/>
      <c r="B214" s="42" t="s">
        <v>7</v>
      </c>
      <c r="C214" s="29">
        <v>0</v>
      </c>
      <c r="D214" s="29">
        <v>0</v>
      </c>
      <c r="E214" s="29"/>
      <c r="F214" s="29">
        <v>0</v>
      </c>
    </row>
    <row r="215" spans="1:6" ht="15" x14ac:dyDescent="0.25">
      <c r="A215" s="19"/>
      <c r="B215" s="20" t="s">
        <v>70</v>
      </c>
      <c r="C215" s="21">
        <f>(((+C216+C217)))</f>
        <v>333877.40000000002</v>
      </c>
      <c r="D215" s="21">
        <f>(((+D216+D217)))</f>
        <v>333877.40000000002</v>
      </c>
      <c r="E215" s="21"/>
      <c r="F215" s="21">
        <f>(((+F216+F217)))</f>
        <v>268599.83100000001</v>
      </c>
    </row>
    <row r="216" spans="1:6" ht="15" x14ac:dyDescent="0.25">
      <c r="A216" s="22"/>
      <c r="B216" s="42" t="s">
        <v>6</v>
      </c>
      <c r="C216" s="29">
        <v>333877.40000000002</v>
      </c>
      <c r="D216" s="29">
        <v>333877.40000000002</v>
      </c>
      <c r="E216" s="29"/>
      <c r="F216" s="29">
        <v>268599.83100000001</v>
      </c>
    </row>
    <row r="217" spans="1:6" ht="15" x14ac:dyDescent="0.25">
      <c r="A217" s="22"/>
      <c r="B217" s="42" t="s">
        <v>7</v>
      </c>
      <c r="C217" s="29">
        <v>0</v>
      </c>
      <c r="D217" s="29">
        <v>0</v>
      </c>
      <c r="E217" s="29"/>
      <c r="F217" s="29">
        <v>0</v>
      </c>
    </row>
    <row r="218" spans="1:6" ht="15.75" customHeight="1" x14ac:dyDescent="0.25">
      <c r="A218" s="19"/>
      <c r="B218" s="20" t="s">
        <v>71</v>
      </c>
      <c r="C218" s="21">
        <f>(((+C219+C220)))</f>
        <v>64397.576999999997</v>
      </c>
      <c r="D218" s="21">
        <f>(((+D219+D220)))</f>
        <v>22116</v>
      </c>
      <c r="E218" s="21"/>
      <c r="F218" s="21">
        <f>(((+F219+F220)))</f>
        <v>57228.32905</v>
      </c>
    </row>
    <row r="219" spans="1:6" ht="15" x14ac:dyDescent="0.25">
      <c r="A219" s="22"/>
      <c r="B219" s="42" t="s">
        <v>6</v>
      </c>
      <c r="C219" s="23">
        <v>29219.277999999998</v>
      </c>
      <c r="D219" s="23">
        <v>22116</v>
      </c>
      <c r="E219" s="23"/>
      <c r="F219" s="23">
        <v>22050.030999999999</v>
      </c>
    </row>
    <row r="220" spans="1:6" ht="15" x14ac:dyDescent="0.25">
      <c r="A220" s="22"/>
      <c r="B220" s="42" t="s">
        <v>7</v>
      </c>
      <c r="C220" s="23">
        <v>35178.298999999999</v>
      </c>
      <c r="D220" s="23">
        <v>0</v>
      </c>
      <c r="E220" s="23"/>
      <c r="F220" s="23">
        <v>35178.298049999998</v>
      </c>
    </row>
    <row r="221" spans="1:6" ht="15" x14ac:dyDescent="0.25">
      <c r="A221" s="19"/>
      <c r="B221" s="20" t="s">
        <v>72</v>
      </c>
      <c r="C221" s="21">
        <f>(((+C222+C223)))</f>
        <v>109845.7</v>
      </c>
      <c r="D221" s="21">
        <f>(((+D222+D223)))</f>
        <v>109845.713</v>
      </c>
      <c r="E221" s="21"/>
      <c r="F221" s="21">
        <f>(((+F222+F223)))</f>
        <v>109845.713</v>
      </c>
    </row>
    <row r="222" spans="1:6" ht="15" x14ac:dyDescent="0.25">
      <c r="A222" s="22"/>
      <c r="B222" s="42" t="s">
        <v>6</v>
      </c>
      <c r="C222" s="27">
        <v>103804</v>
      </c>
      <c r="D222" s="27">
        <v>103804.02800000001</v>
      </c>
      <c r="E222" s="27"/>
      <c r="F222" s="27">
        <v>103804.02800000001</v>
      </c>
    </row>
    <row r="223" spans="1:6" ht="15" x14ac:dyDescent="0.25">
      <c r="A223" s="22"/>
      <c r="B223" s="42" t="s">
        <v>7</v>
      </c>
      <c r="C223" s="27">
        <v>6041.7</v>
      </c>
      <c r="D223" s="27">
        <v>6041.6850000000004</v>
      </c>
      <c r="E223" s="27"/>
      <c r="F223" s="27">
        <v>6041.6850000000004</v>
      </c>
    </row>
    <row r="224" spans="1:6" ht="15" x14ac:dyDescent="0.25">
      <c r="A224" s="19"/>
      <c r="B224" s="20" t="s">
        <v>73</v>
      </c>
      <c r="C224" s="21">
        <f>(((+C225+C226)))</f>
        <v>87502.7</v>
      </c>
      <c r="D224" s="21">
        <f>(((+D225+D226)))</f>
        <v>87502.710470000005</v>
      </c>
      <c r="E224" s="21"/>
      <c r="F224" s="21">
        <f>(((+F225+F226)))</f>
        <v>85987.006640000007</v>
      </c>
    </row>
    <row r="225" spans="1:6" ht="15" x14ac:dyDescent="0.25">
      <c r="A225" s="22"/>
      <c r="B225" s="42" t="s">
        <v>6</v>
      </c>
      <c r="C225" s="29">
        <v>87502.7</v>
      </c>
      <c r="D225" s="29">
        <v>87502.710470000005</v>
      </c>
      <c r="E225" s="29"/>
      <c r="F225" s="29">
        <v>85987.006640000007</v>
      </c>
    </row>
    <row r="226" spans="1:6" ht="15" x14ac:dyDescent="0.25">
      <c r="A226" s="22"/>
      <c r="B226" s="42" t="s">
        <v>7</v>
      </c>
      <c r="C226" s="29">
        <v>0</v>
      </c>
      <c r="D226" s="29">
        <v>0</v>
      </c>
      <c r="E226" s="29"/>
      <c r="F226" s="29">
        <v>0</v>
      </c>
    </row>
    <row r="227" spans="1:6" ht="15" x14ac:dyDescent="0.25">
      <c r="A227" s="19"/>
      <c r="B227" s="20" t="s">
        <v>74</v>
      </c>
      <c r="C227" s="21">
        <f>(((+C228+C229)))</f>
        <v>2002498.9</v>
      </c>
      <c r="D227" s="21">
        <f>(((+D228+D229)))</f>
        <v>2002498.9</v>
      </c>
      <c r="E227" s="21"/>
      <c r="F227" s="21">
        <f>(((+F228+F229)))</f>
        <v>1459244.9748099996</v>
      </c>
    </row>
    <row r="228" spans="1:6" ht="15" x14ac:dyDescent="0.25">
      <c r="A228" s="22"/>
      <c r="B228" s="42" t="s">
        <v>6</v>
      </c>
      <c r="C228" s="29">
        <v>2002498.9</v>
      </c>
      <c r="D228" s="29">
        <v>2002498.9</v>
      </c>
      <c r="E228" s="29"/>
      <c r="F228" s="29">
        <v>1459244.9748099996</v>
      </c>
    </row>
    <row r="229" spans="1:6" ht="15" x14ac:dyDescent="0.25">
      <c r="A229" s="22"/>
      <c r="B229" s="42" t="s">
        <v>7</v>
      </c>
      <c r="C229" s="27">
        <v>0</v>
      </c>
      <c r="D229" s="27">
        <v>0</v>
      </c>
      <c r="E229" s="27"/>
      <c r="F229" s="27">
        <v>0</v>
      </c>
    </row>
    <row r="230" spans="1:6" ht="15" x14ac:dyDescent="0.25">
      <c r="A230" s="19"/>
      <c r="B230" s="20" t="s">
        <v>75</v>
      </c>
      <c r="C230" s="21">
        <f>(((+C231+C232)))</f>
        <v>670.8</v>
      </c>
      <c r="D230" s="21">
        <f>(((+D231+D232)))</f>
        <v>670.7761999999999</v>
      </c>
      <c r="E230" s="21"/>
      <c r="F230" s="21">
        <f>(((+F231+F232)))</f>
        <v>658.06335000000001</v>
      </c>
    </row>
    <row r="231" spans="1:6" ht="15" x14ac:dyDescent="0.25">
      <c r="A231" s="22"/>
      <c r="B231" s="42" t="s">
        <v>6</v>
      </c>
      <c r="C231" s="29">
        <v>670.8</v>
      </c>
      <c r="D231" s="29">
        <v>670.7761999999999</v>
      </c>
      <c r="E231" s="29"/>
      <c r="F231" s="29">
        <v>658.06335000000001</v>
      </c>
    </row>
    <row r="232" spans="1:6" ht="15" x14ac:dyDescent="0.25">
      <c r="A232" s="22"/>
      <c r="B232" s="42" t="s">
        <v>7</v>
      </c>
      <c r="C232" s="27">
        <v>0</v>
      </c>
      <c r="D232" s="27">
        <v>0</v>
      </c>
      <c r="E232" s="27"/>
      <c r="F232" s="27">
        <v>0</v>
      </c>
    </row>
    <row r="233" spans="1:6" ht="15" x14ac:dyDescent="0.25">
      <c r="A233" s="19"/>
      <c r="B233" s="20" t="s">
        <v>232</v>
      </c>
      <c r="C233" s="21">
        <f>(((+C234+C235)))</f>
        <v>669.4</v>
      </c>
      <c r="D233" s="21">
        <f>(((+D234+D235)))</f>
        <v>669.452</v>
      </c>
      <c r="E233" s="21"/>
      <c r="F233" s="21">
        <f>(((+F234+F235)))</f>
        <v>470.81</v>
      </c>
    </row>
    <row r="234" spans="1:6" ht="15" x14ac:dyDescent="0.25">
      <c r="A234" s="22"/>
      <c r="B234" s="42" t="s">
        <v>6</v>
      </c>
      <c r="C234" s="29">
        <v>669.4</v>
      </c>
      <c r="D234" s="29">
        <v>669.452</v>
      </c>
      <c r="E234" s="29"/>
      <c r="F234" s="29">
        <v>470.81</v>
      </c>
    </row>
    <row r="235" spans="1:6" ht="15" x14ac:dyDescent="0.25">
      <c r="A235" s="22"/>
      <c r="B235" s="42" t="s">
        <v>7</v>
      </c>
      <c r="C235" s="27">
        <v>0</v>
      </c>
      <c r="D235" s="27">
        <v>0</v>
      </c>
      <c r="E235" s="27"/>
      <c r="F235" s="27">
        <v>0</v>
      </c>
    </row>
    <row r="236" spans="1:6" ht="15" x14ac:dyDescent="0.25">
      <c r="A236" s="19"/>
      <c r="B236" s="20" t="s">
        <v>255</v>
      </c>
      <c r="C236" s="21">
        <f>(((+C237+C238)))</f>
        <v>689.7</v>
      </c>
      <c r="D236" s="21">
        <f>(((+D237+D238)))</f>
        <v>689.65599999999995</v>
      </c>
      <c r="E236" s="21"/>
      <c r="F236" s="21">
        <f>(((+F237+F238)))</f>
        <v>689.65599999999995</v>
      </c>
    </row>
    <row r="237" spans="1:6" ht="15" x14ac:dyDescent="0.25">
      <c r="A237" s="22"/>
      <c r="B237" s="42" t="s">
        <v>6</v>
      </c>
      <c r="C237" s="29">
        <v>0</v>
      </c>
      <c r="D237" s="29">
        <v>0</v>
      </c>
      <c r="E237" s="29"/>
      <c r="F237" s="29">
        <v>0</v>
      </c>
    </row>
    <row r="238" spans="1:6" ht="15" x14ac:dyDescent="0.25">
      <c r="A238" s="22"/>
      <c r="B238" s="42" t="s">
        <v>7</v>
      </c>
      <c r="C238" s="27">
        <v>689.7</v>
      </c>
      <c r="D238" s="27">
        <v>689.65599999999995</v>
      </c>
      <c r="E238" s="27"/>
      <c r="F238" s="27">
        <v>689.65599999999995</v>
      </c>
    </row>
    <row r="239" spans="1:6" ht="15" x14ac:dyDescent="0.25">
      <c r="A239" s="16" t="s">
        <v>76</v>
      </c>
      <c r="B239" s="17"/>
      <c r="C239" s="18">
        <f>(+C240+C243+C246+C249+C252+C255+C258)</f>
        <v>873125.80248000007</v>
      </c>
      <c r="D239" s="18">
        <f>(+D240+D243+D246+D249+D252+D255+D258)</f>
        <v>609985.19852690678</v>
      </c>
      <c r="E239" s="18"/>
      <c r="F239" s="18">
        <f>(+F240+F243+F246+F249+F252+F255+F258)</f>
        <v>569785.52905720007</v>
      </c>
    </row>
    <row r="240" spans="1:6" ht="15" x14ac:dyDescent="0.25">
      <c r="A240" s="19"/>
      <c r="B240" s="20" t="s">
        <v>11</v>
      </c>
      <c r="C240" s="21">
        <f>(((+C241+C242)))</f>
        <v>278898.59999999998</v>
      </c>
      <c r="D240" s="21">
        <f>(((+D241+D242)))</f>
        <v>207561.28278400001</v>
      </c>
      <c r="E240" s="21"/>
      <c r="F240" s="21">
        <f>(((+F241+F242)))</f>
        <v>207561.28278400001</v>
      </c>
    </row>
    <row r="241" spans="1:6" ht="15" x14ac:dyDescent="0.25">
      <c r="A241" s="22"/>
      <c r="B241" s="42" t="s">
        <v>6</v>
      </c>
      <c r="C241" s="23">
        <v>278898.59999999998</v>
      </c>
      <c r="D241" s="23">
        <v>207561.28278400001</v>
      </c>
      <c r="E241" s="23"/>
      <c r="F241" s="23">
        <v>207561.28278400001</v>
      </c>
    </row>
    <row r="242" spans="1:6" ht="15" x14ac:dyDescent="0.25">
      <c r="A242" s="22"/>
      <c r="B242" s="42" t="s">
        <v>7</v>
      </c>
      <c r="C242" s="23">
        <v>0</v>
      </c>
      <c r="D242" s="23">
        <v>0</v>
      </c>
      <c r="E242" s="23"/>
      <c r="F242" s="23">
        <v>0</v>
      </c>
    </row>
    <row r="243" spans="1:6" ht="15" x14ac:dyDescent="0.25">
      <c r="A243" s="19"/>
      <c r="B243" s="20" t="s">
        <v>77</v>
      </c>
      <c r="C243" s="21">
        <f>(((+C244+C245)))</f>
        <v>20393.099999999999</v>
      </c>
      <c r="D243" s="21">
        <f>(((+D244+D245)))</f>
        <v>20393.061000000002</v>
      </c>
      <c r="E243" s="21"/>
      <c r="F243" s="21">
        <f>(((+F244+F245)))</f>
        <v>17119.741999999998</v>
      </c>
    </row>
    <row r="244" spans="1:6" ht="15" x14ac:dyDescent="0.25">
      <c r="A244" s="22"/>
      <c r="B244" s="42" t="s">
        <v>6</v>
      </c>
      <c r="C244" s="23">
        <v>20393.099999999999</v>
      </c>
      <c r="D244" s="23">
        <v>20393.061000000002</v>
      </c>
      <c r="E244" s="23"/>
      <c r="F244" s="23">
        <v>17119.741999999998</v>
      </c>
    </row>
    <row r="245" spans="1:6" ht="15" x14ac:dyDescent="0.25">
      <c r="A245" s="22"/>
      <c r="B245" s="42" t="s">
        <v>7</v>
      </c>
      <c r="C245" s="23">
        <v>0</v>
      </c>
      <c r="D245" s="23">
        <v>0</v>
      </c>
      <c r="E245" s="23"/>
      <c r="F245" s="23">
        <v>0</v>
      </c>
    </row>
    <row r="246" spans="1:6" ht="15" x14ac:dyDescent="0.25">
      <c r="A246" s="19"/>
      <c r="B246" s="20" t="s">
        <v>78</v>
      </c>
      <c r="C246" s="21">
        <f>(((+C247+C248)))</f>
        <v>9734</v>
      </c>
      <c r="D246" s="21">
        <f>(((+D247+D248)))</f>
        <v>9733.9570000000003</v>
      </c>
      <c r="E246" s="21"/>
      <c r="F246" s="21">
        <f>(((+F247+F248)))</f>
        <v>7749.1302100000003</v>
      </c>
    </row>
    <row r="247" spans="1:6" ht="15" x14ac:dyDescent="0.25">
      <c r="A247" s="22"/>
      <c r="B247" s="42" t="s">
        <v>6</v>
      </c>
      <c r="C247" s="23">
        <v>9734</v>
      </c>
      <c r="D247" s="23">
        <v>9733.9570000000003</v>
      </c>
      <c r="E247" s="23"/>
      <c r="F247" s="23">
        <v>7749.1302100000003</v>
      </c>
    </row>
    <row r="248" spans="1:6" ht="15" x14ac:dyDescent="0.25">
      <c r="A248" s="22"/>
      <c r="B248" s="42" t="s">
        <v>7</v>
      </c>
      <c r="C248" s="23">
        <v>0</v>
      </c>
      <c r="D248" s="23">
        <v>0</v>
      </c>
      <c r="E248" s="23"/>
      <c r="F248" s="23">
        <v>0</v>
      </c>
    </row>
    <row r="249" spans="1:6" ht="15" x14ac:dyDescent="0.25">
      <c r="A249" s="19"/>
      <c r="B249" s="20" t="s">
        <v>79</v>
      </c>
      <c r="C249" s="21">
        <f>(((+C250+C251)))</f>
        <v>82807.581230000054</v>
      </c>
      <c r="D249" s="21">
        <f>(((+D250+D251)))</f>
        <v>78626.368296400047</v>
      </c>
      <c r="E249" s="21"/>
      <c r="F249" s="21">
        <f>(((+F250+F251)))</f>
        <v>73019.257683200034</v>
      </c>
    </row>
    <row r="250" spans="1:6" ht="15" x14ac:dyDescent="0.25">
      <c r="A250" s="22"/>
      <c r="B250" s="42" t="s">
        <v>6</v>
      </c>
      <c r="C250" s="23">
        <v>82807.581230000054</v>
      </c>
      <c r="D250" s="23">
        <v>78626.368296400047</v>
      </c>
      <c r="E250" s="23"/>
      <c r="F250" s="23">
        <v>73019.257683200034</v>
      </c>
    </row>
    <row r="251" spans="1:6" ht="15" x14ac:dyDescent="0.25">
      <c r="A251" s="22"/>
      <c r="B251" s="42" t="s">
        <v>7</v>
      </c>
      <c r="C251" s="23">
        <v>0</v>
      </c>
      <c r="D251" s="23">
        <v>0</v>
      </c>
      <c r="E251" s="23"/>
      <c r="F251" s="23">
        <v>0</v>
      </c>
    </row>
    <row r="252" spans="1:6" ht="15" x14ac:dyDescent="0.25">
      <c r="A252" s="19"/>
      <c r="B252" s="20" t="s">
        <v>80</v>
      </c>
      <c r="C252" s="21">
        <f>(((+C253+C254)))</f>
        <v>71842</v>
      </c>
      <c r="D252" s="21">
        <f>(((+D253+D254)))</f>
        <v>45431.988656136367</v>
      </c>
      <c r="E252" s="21"/>
      <c r="F252" s="21">
        <f>(((+F253+F254)))</f>
        <v>33782.683090000006</v>
      </c>
    </row>
    <row r="253" spans="1:6" ht="15" x14ac:dyDescent="0.25">
      <c r="A253" s="22"/>
      <c r="B253" s="42" t="s">
        <v>6</v>
      </c>
      <c r="C253" s="23">
        <v>71842</v>
      </c>
      <c r="D253" s="23">
        <v>45431.988656136367</v>
      </c>
      <c r="E253" s="23"/>
      <c r="F253" s="23">
        <v>33782.683090000006</v>
      </c>
    </row>
    <row r="254" spans="1:6" ht="15" x14ac:dyDescent="0.25">
      <c r="A254" s="22"/>
      <c r="B254" s="42" t="s">
        <v>7</v>
      </c>
      <c r="C254" s="23">
        <v>0</v>
      </c>
      <c r="D254" s="23">
        <v>0</v>
      </c>
      <c r="E254" s="23"/>
      <c r="F254" s="23">
        <v>0</v>
      </c>
    </row>
    <row r="255" spans="1:6" ht="15" x14ac:dyDescent="0.25">
      <c r="A255" s="19"/>
      <c r="B255" s="20" t="s">
        <v>81</v>
      </c>
      <c r="C255" s="21">
        <f>(((+C256+C257)))</f>
        <v>25135.221250000002</v>
      </c>
      <c r="D255" s="21">
        <f>(((+D256+D257)))</f>
        <v>25135.221250000002</v>
      </c>
      <c r="E255" s="21"/>
      <c r="F255" s="21">
        <f>(((+F256+F257)))</f>
        <v>25135.221250000002</v>
      </c>
    </row>
    <row r="256" spans="1:6" ht="15" x14ac:dyDescent="0.25">
      <c r="A256" s="22"/>
      <c r="B256" s="42" t="s">
        <v>6</v>
      </c>
      <c r="C256" s="23">
        <v>25135.221250000002</v>
      </c>
      <c r="D256" s="23">
        <v>25135.221250000002</v>
      </c>
      <c r="E256" s="23"/>
      <c r="F256" s="23">
        <v>25135.221250000002</v>
      </c>
    </row>
    <row r="257" spans="1:6" ht="15" x14ac:dyDescent="0.25">
      <c r="A257" s="22"/>
      <c r="B257" s="42" t="s">
        <v>7</v>
      </c>
      <c r="C257" s="23">
        <v>0</v>
      </c>
      <c r="D257" s="23">
        <v>0</v>
      </c>
      <c r="E257" s="23"/>
      <c r="F257" s="23">
        <v>0</v>
      </c>
    </row>
    <row r="258" spans="1:6" ht="15" x14ac:dyDescent="0.25">
      <c r="A258" s="19"/>
      <c r="B258" s="20" t="s">
        <v>82</v>
      </c>
      <c r="C258" s="21">
        <f>(((+C259+C260)))</f>
        <v>384315.3</v>
      </c>
      <c r="D258" s="21">
        <f>(((+D259+D260)))</f>
        <v>223103.31954037037</v>
      </c>
      <c r="E258" s="21"/>
      <c r="F258" s="21">
        <f>(((+F259+F260)))</f>
        <v>205418.21203999998</v>
      </c>
    </row>
    <row r="259" spans="1:6" ht="15" x14ac:dyDescent="0.25">
      <c r="A259" s="22"/>
      <c r="B259" s="42" t="s">
        <v>6</v>
      </c>
      <c r="C259" s="23">
        <v>116350.8</v>
      </c>
      <c r="D259" s="23">
        <v>107617.38254037038</v>
      </c>
      <c r="E259" s="23"/>
      <c r="F259" s="23">
        <v>107290.43650999998</v>
      </c>
    </row>
    <row r="260" spans="1:6" ht="15" x14ac:dyDescent="0.25">
      <c r="A260" s="22"/>
      <c r="B260" s="42" t="s">
        <v>7</v>
      </c>
      <c r="C260" s="23">
        <v>267964.5</v>
      </c>
      <c r="D260" s="23">
        <v>115485.93700000001</v>
      </c>
      <c r="E260" s="23"/>
      <c r="F260" s="23">
        <v>98127.775529999999</v>
      </c>
    </row>
    <row r="261" spans="1:6" ht="15" x14ac:dyDescent="0.25">
      <c r="A261" s="16" t="s">
        <v>83</v>
      </c>
      <c r="B261" s="17"/>
      <c r="C261" s="18">
        <f>(+C262+C268+C271+C274+C280+C283+C286+C289+C292+C295+C298+C301+C304+C307+C310+C313+C316+C319+C325+C265+C277+C322)</f>
        <v>2920143.6577652781</v>
      </c>
      <c r="D261" s="18">
        <f>(+D262+D268+D271+D274+D280+D283+D286+D289+D292+D295+D298+D301+D304+D307+D310+D313+D316+D319+D325+D265+D277+D322)</f>
        <v>2912461.8501252783</v>
      </c>
      <c r="E261" s="18"/>
      <c r="F261" s="18">
        <f>(+F262+F268+F271+F274+F280+F283+F286+F289+F292+F295+F298+F301+F304+F307+F310+F313+F316+F319+F325+F265+F277+F322)</f>
        <v>2785991.9144102144</v>
      </c>
    </row>
    <row r="262" spans="1:6" ht="15" x14ac:dyDescent="0.25">
      <c r="A262" s="19"/>
      <c r="B262" s="20" t="s">
        <v>11</v>
      </c>
      <c r="C262" s="21">
        <f>(((+C263+C264)))</f>
        <v>2093832.29</v>
      </c>
      <c r="D262" s="21">
        <f>(((+D263+D264)))</f>
        <v>2093832.29</v>
      </c>
      <c r="E262" s="21"/>
      <c r="F262" s="21">
        <f>(((+F263+F264)))</f>
        <v>2024806.3309699998</v>
      </c>
    </row>
    <row r="263" spans="1:6" ht="15" x14ac:dyDescent="0.25">
      <c r="A263" s="22"/>
      <c r="B263" s="42" t="s">
        <v>6</v>
      </c>
      <c r="C263" s="23">
        <v>2093832.29</v>
      </c>
      <c r="D263" s="23">
        <v>2093832.29</v>
      </c>
      <c r="E263" s="23"/>
      <c r="F263" s="23">
        <v>2024806.3309699998</v>
      </c>
    </row>
    <row r="264" spans="1:6" ht="15" x14ac:dyDescent="0.25">
      <c r="A264" s="22"/>
      <c r="B264" s="42" t="s">
        <v>7</v>
      </c>
      <c r="C264" s="23">
        <v>0</v>
      </c>
      <c r="D264" s="23">
        <v>0</v>
      </c>
      <c r="E264" s="23"/>
      <c r="F264" s="23">
        <v>0</v>
      </c>
    </row>
    <row r="265" spans="1:6" ht="15" x14ac:dyDescent="0.25">
      <c r="A265" s="19"/>
      <c r="B265" s="20" t="s">
        <v>240</v>
      </c>
      <c r="C265" s="21">
        <f>(((+C266+C267)))</f>
        <v>18556.564320000001</v>
      </c>
      <c r="D265" s="21">
        <f>(((+D266+D267)))</f>
        <v>18556.564320000001</v>
      </c>
      <c r="E265" s="21"/>
      <c r="F265" s="21">
        <f>(((+F266+F267)))</f>
        <v>16802.12227</v>
      </c>
    </row>
    <row r="266" spans="1:6" ht="15" x14ac:dyDescent="0.25">
      <c r="A266" s="22"/>
      <c r="B266" s="42" t="s">
        <v>6</v>
      </c>
      <c r="C266" s="23">
        <v>18556.564320000001</v>
      </c>
      <c r="D266" s="23">
        <v>18556.564320000001</v>
      </c>
      <c r="E266" s="23"/>
      <c r="F266" s="23">
        <v>16802.12227</v>
      </c>
    </row>
    <row r="267" spans="1:6" ht="15" x14ac:dyDescent="0.25">
      <c r="A267" s="22"/>
      <c r="B267" s="42" t="s">
        <v>7</v>
      </c>
      <c r="C267" s="23">
        <v>0</v>
      </c>
      <c r="D267" s="23">
        <v>0</v>
      </c>
      <c r="E267" s="23"/>
      <c r="F267" s="23">
        <v>0</v>
      </c>
    </row>
    <row r="268" spans="1:6" ht="15" x14ac:dyDescent="0.25">
      <c r="A268" s="19"/>
      <c r="B268" s="20" t="s">
        <v>84</v>
      </c>
      <c r="C268" s="21">
        <f>(((+C269+C270)))</f>
        <v>4664.0290000000005</v>
      </c>
      <c r="D268" s="21">
        <f>(((+D269+D270)))</f>
        <v>4664.0290000000005</v>
      </c>
      <c r="E268" s="21"/>
      <c r="F268" s="21">
        <f>(((+F269+F270)))</f>
        <v>4664.0290000000005</v>
      </c>
    </row>
    <row r="269" spans="1:6" ht="15" x14ac:dyDescent="0.25">
      <c r="A269" s="22"/>
      <c r="B269" s="42" t="s">
        <v>6</v>
      </c>
      <c r="C269" s="23">
        <v>4664.0290000000005</v>
      </c>
      <c r="D269" s="23">
        <v>4664.0290000000005</v>
      </c>
      <c r="E269" s="23"/>
      <c r="F269" s="23">
        <v>4664.0290000000005</v>
      </c>
    </row>
    <row r="270" spans="1:6" ht="15" x14ac:dyDescent="0.25">
      <c r="A270" s="22"/>
      <c r="B270" s="42" t="s">
        <v>7</v>
      </c>
      <c r="C270" s="23">
        <v>0</v>
      </c>
      <c r="D270" s="23">
        <v>0</v>
      </c>
      <c r="E270" s="23"/>
      <c r="F270" s="23">
        <v>0</v>
      </c>
    </row>
    <row r="271" spans="1:6" ht="15" x14ac:dyDescent="0.25">
      <c r="A271" s="19"/>
      <c r="B271" s="20" t="s">
        <v>85</v>
      </c>
      <c r="C271" s="21">
        <f>(((+C272+C273)))</f>
        <v>164761.91430999999</v>
      </c>
      <c r="D271" s="21">
        <f>(((+D272+D273)))</f>
        <v>164761.91430999999</v>
      </c>
      <c r="E271" s="21"/>
      <c r="F271" s="21">
        <f>(((+F272+F273)))</f>
        <v>164761.91430999999</v>
      </c>
    </row>
    <row r="272" spans="1:6" ht="15" x14ac:dyDescent="0.25">
      <c r="A272" s="22"/>
      <c r="B272" s="42" t="s">
        <v>6</v>
      </c>
      <c r="C272" s="23">
        <v>164761.91430999999</v>
      </c>
      <c r="D272" s="23">
        <v>164761.91430999999</v>
      </c>
      <c r="E272" s="23"/>
      <c r="F272" s="23">
        <v>164761.91430999999</v>
      </c>
    </row>
    <row r="273" spans="1:6" ht="15" x14ac:dyDescent="0.25">
      <c r="A273" s="22"/>
      <c r="B273" s="42" t="s">
        <v>7</v>
      </c>
      <c r="C273" s="23">
        <v>0</v>
      </c>
      <c r="D273" s="23">
        <v>0</v>
      </c>
      <c r="E273" s="23"/>
      <c r="F273" s="23">
        <v>0</v>
      </c>
    </row>
    <row r="274" spans="1:6" ht="15" x14ac:dyDescent="0.25">
      <c r="A274" s="19"/>
      <c r="B274" s="20" t="s">
        <v>86</v>
      </c>
      <c r="C274" s="21">
        <f>(((+C275+C276)))</f>
        <v>44883.330485277998</v>
      </c>
      <c r="D274" s="21">
        <f>(((+D275+D276)))</f>
        <v>44883.330485277998</v>
      </c>
      <c r="E274" s="21"/>
      <c r="F274" s="21">
        <f>(((+F275+F276)))</f>
        <v>44883.330485277998</v>
      </c>
    </row>
    <row r="275" spans="1:6" ht="15" x14ac:dyDescent="0.25">
      <c r="A275" s="22"/>
      <c r="B275" s="42" t="s">
        <v>6</v>
      </c>
      <c r="C275" s="23">
        <v>23780.178248572</v>
      </c>
      <c r="D275" s="23">
        <v>23780.178248572</v>
      </c>
      <c r="E275" s="23"/>
      <c r="F275" s="23">
        <v>23780.178248572</v>
      </c>
    </row>
    <row r="276" spans="1:6" ht="15" x14ac:dyDescent="0.25">
      <c r="A276" s="22"/>
      <c r="B276" s="42" t="s">
        <v>7</v>
      </c>
      <c r="C276" s="23">
        <v>21103.152236706002</v>
      </c>
      <c r="D276" s="23">
        <v>21103.152236706002</v>
      </c>
      <c r="E276" s="23"/>
      <c r="F276" s="23">
        <v>21103.152236706002</v>
      </c>
    </row>
    <row r="277" spans="1:6" ht="15" x14ac:dyDescent="0.25">
      <c r="A277" s="19"/>
      <c r="B277" s="20" t="s">
        <v>241</v>
      </c>
      <c r="C277" s="21">
        <f>(((+C278+C279)))</f>
        <v>94.576999999999998</v>
      </c>
      <c r="D277" s="21">
        <f>(((+D278+D279)))</f>
        <v>94.576999999999998</v>
      </c>
      <c r="E277" s="21"/>
      <c r="F277" s="21">
        <f>(((+F278+F279)))</f>
        <v>76.467709999999997</v>
      </c>
    </row>
    <row r="278" spans="1:6" ht="15" x14ac:dyDescent="0.25">
      <c r="A278" s="22"/>
      <c r="B278" s="42" t="s">
        <v>6</v>
      </c>
      <c r="C278" s="23">
        <v>94.576999999999998</v>
      </c>
      <c r="D278" s="23">
        <v>94.576999999999998</v>
      </c>
      <c r="E278" s="23"/>
      <c r="F278" s="23">
        <v>76.467709999999997</v>
      </c>
    </row>
    <row r="279" spans="1:6" ht="15" x14ac:dyDescent="0.25">
      <c r="A279" s="22"/>
      <c r="B279" s="42" t="s">
        <v>7</v>
      </c>
      <c r="C279" s="23">
        <v>0</v>
      </c>
      <c r="D279" s="23">
        <v>0</v>
      </c>
      <c r="E279" s="23"/>
      <c r="F279" s="23">
        <v>0</v>
      </c>
    </row>
    <row r="280" spans="1:6" ht="15" x14ac:dyDescent="0.25">
      <c r="A280" s="19"/>
      <c r="B280" s="20" t="s">
        <v>87</v>
      </c>
      <c r="C280" s="21">
        <f>(((+C281+C282)))</f>
        <v>23753.353799999997</v>
      </c>
      <c r="D280" s="21">
        <f>(((+D281+D282)))</f>
        <v>23753.353799999997</v>
      </c>
      <c r="E280" s="21"/>
      <c r="F280" s="21">
        <f>(((+F281+F282)))</f>
        <v>23722.433850000001</v>
      </c>
    </row>
    <row r="281" spans="1:6" ht="15" x14ac:dyDescent="0.25">
      <c r="A281" s="22"/>
      <c r="B281" s="42" t="s">
        <v>6</v>
      </c>
      <c r="C281" s="23">
        <v>23753.353799999997</v>
      </c>
      <c r="D281" s="23">
        <v>23753.353799999997</v>
      </c>
      <c r="E281" s="23"/>
      <c r="F281" s="23">
        <v>23722.433850000001</v>
      </c>
    </row>
    <row r="282" spans="1:6" ht="15" x14ac:dyDescent="0.25">
      <c r="A282" s="22"/>
      <c r="B282" s="42" t="s">
        <v>7</v>
      </c>
      <c r="C282" s="23">
        <v>0</v>
      </c>
      <c r="D282" s="23">
        <v>0</v>
      </c>
      <c r="E282" s="23"/>
      <c r="F282" s="23">
        <v>0</v>
      </c>
    </row>
    <row r="283" spans="1:6" ht="15" x14ac:dyDescent="0.25">
      <c r="A283" s="19"/>
      <c r="B283" s="20" t="s">
        <v>88</v>
      </c>
      <c r="C283" s="21">
        <f>(((+C284+C285)))</f>
        <v>0</v>
      </c>
      <c r="D283" s="21">
        <f>(((+D284+D285)))</f>
        <v>0</v>
      </c>
      <c r="E283" s="21"/>
      <c r="F283" s="21">
        <f>(((+F284+F285)))</f>
        <v>0</v>
      </c>
    </row>
    <row r="284" spans="1:6" ht="15" x14ac:dyDescent="0.25">
      <c r="A284" s="22"/>
      <c r="B284" s="42" t="s">
        <v>6</v>
      </c>
      <c r="C284" s="23">
        <v>0</v>
      </c>
      <c r="D284" s="23">
        <v>0</v>
      </c>
      <c r="E284" s="23"/>
      <c r="F284" s="23">
        <v>0</v>
      </c>
    </row>
    <row r="285" spans="1:6" ht="15" x14ac:dyDescent="0.25">
      <c r="A285" s="22"/>
      <c r="B285" s="42" t="s">
        <v>7</v>
      </c>
      <c r="C285" s="23">
        <v>0</v>
      </c>
      <c r="D285" s="23">
        <v>0</v>
      </c>
      <c r="E285" s="23"/>
      <c r="F285" s="23">
        <v>0</v>
      </c>
    </row>
    <row r="286" spans="1:6" ht="15" x14ac:dyDescent="0.25">
      <c r="A286" s="19"/>
      <c r="B286" s="20" t="s">
        <v>89</v>
      </c>
      <c r="C286" s="21">
        <f>(((+C287+C288)))</f>
        <v>17913.247299999999</v>
      </c>
      <c r="D286" s="21">
        <f>(((+D287+D288)))</f>
        <v>17913.247299999999</v>
      </c>
      <c r="E286" s="21"/>
      <c r="F286" s="21">
        <f>(((+F287+F288)))</f>
        <v>17913.247299999999</v>
      </c>
    </row>
    <row r="287" spans="1:6" ht="15" x14ac:dyDescent="0.25">
      <c r="A287" s="22"/>
      <c r="B287" s="42" t="s">
        <v>6</v>
      </c>
      <c r="C287" s="23">
        <v>17913.247299999999</v>
      </c>
      <c r="D287" s="23">
        <v>17913.247299999999</v>
      </c>
      <c r="E287" s="23"/>
      <c r="F287" s="23">
        <v>17913.247299999999</v>
      </c>
    </row>
    <row r="288" spans="1:6" ht="15" x14ac:dyDescent="0.25">
      <c r="A288" s="22"/>
      <c r="B288" s="42" t="s">
        <v>7</v>
      </c>
      <c r="C288" s="23">
        <v>0</v>
      </c>
      <c r="D288" s="23">
        <v>0</v>
      </c>
      <c r="E288" s="23"/>
      <c r="F288" s="23">
        <v>0</v>
      </c>
    </row>
    <row r="289" spans="1:6" ht="15" x14ac:dyDescent="0.25">
      <c r="A289" s="19"/>
      <c r="B289" s="20" t="s">
        <v>90</v>
      </c>
      <c r="C289" s="21">
        <f>(((+C290+C291)))</f>
        <v>100518.52357999999</v>
      </c>
      <c r="D289" s="21">
        <f>(((+D290+D291)))</f>
        <v>100518.52357999999</v>
      </c>
      <c r="E289" s="21"/>
      <c r="F289" s="21">
        <f>(((+F290+F291)))</f>
        <v>93574.09</v>
      </c>
    </row>
    <row r="290" spans="1:6" ht="15" x14ac:dyDescent="0.25">
      <c r="A290" s="22"/>
      <c r="B290" s="42" t="s">
        <v>6</v>
      </c>
      <c r="C290" s="23">
        <v>100518.52357999999</v>
      </c>
      <c r="D290" s="23">
        <v>100518.52357999999</v>
      </c>
      <c r="E290" s="23"/>
      <c r="F290" s="23">
        <v>93574.09</v>
      </c>
    </row>
    <row r="291" spans="1:6" ht="15" x14ac:dyDescent="0.25">
      <c r="A291" s="22"/>
      <c r="B291" s="42" t="s">
        <v>7</v>
      </c>
      <c r="C291" s="23">
        <v>0</v>
      </c>
      <c r="D291" s="23">
        <v>0</v>
      </c>
      <c r="E291" s="23"/>
      <c r="F291" s="23">
        <v>0</v>
      </c>
    </row>
    <row r="292" spans="1:6" ht="25.5" x14ac:dyDescent="0.25">
      <c r="A292" s="19"/>
      <c r="B292" s="20" t="s">
        <v>91</v>
      </c>
      <c r="C292" s="21">
        <f>(((+C293+C294)))</f>
        <v>396.97800000000001</v>
      </c>
      <c r="D292" s="21">
        <f>(((+D293+D294)))</f>
        <v>396.97800000000001</v>
      </c>
      <c r="E292" s="21"/>
      <c r="F292" s="21">
        <f>(((+F293+F294)))</f>
        <v>396.97800000000001</v>
      </c>
    </row>
    <row r="293" spans="1:6" ht="15" x14ac:dyDescent="0.25">
      <c r="A293" s="32"/>
      <c r="B293" s="42" t="s">
        <v>6</v>
      </c>
      <c r="C293" s="23">
        <v>396.97800000000001</v>
      </c>
      <c r="D293" s="23">
        <v>396.97800000000001</v>
      </c>
      <c r="E293" s="23"/>
      <c r="F293" s="23">
        <v>396.97800000000001</v>
      </c>
    </row>
    <row r="294" spans="1:6" ht="15" x14ac:dyDescent="0.25">
      <c r="A294" s="32"/>
      <c r="B294" s="42" t="s">
        <v>7</v>
      </c>
      <c r="C294" s="23">
        <v>0</v>
      </c>
      <c r="D294" s="23">
        <v>0</v>
      </c>
      <c r="E294" s="23"/>
      <c r="F294" s="23">
        <v>0</v>
      </c>
    </row>
    <row r="295" spans="1:6" ht="15" x14ac:dyDescent="0.25">
      <c r="A295" s="33"/>
      <c r="B295" s="20" t="s">
        <v>92</v>
      </c>
      <c r="C295" s="21">
        <f>(((+C296+C297)))</f>
        <v>4249.2924499999999</v>
      </c>
      <c r="D295" s="21">
        <f>(((+D296+D297)))</f>
        <v>4249.2924499999999</v>
      </c>
      <c r="E295" s="21"/>
      <c r="F295" s="21">
        <f>(((+F296+F297)))</f>
        <v>4249.2924499999999</v>
      </c>
    </row>
    <row r="296" spans="1:6" ht="15" x14ac:dyDescent="0.25">
      <c r="A296" s="32"/>
      <c r="B296" s="42" t="s">
        <v>6</v>
      </c>
      <c r="C296" s="23">
        <v>4249.2924499999999</v>
      </c>
      <c r="D296" s="23">
        <v>4249.2924499999999</v>
      </c>
      <c r="E296" s="23"/>
      <c r="F296" s="23">
        <v>4249.2924499999999</v>
      </c>
    </row>
    <row r="297" spans="1:6" ht="15" x14ac:dyDescent="0.25">
      <c r="A297" s="32"/>
      <c r="B297" s="42" t="s">
        <v>7</v>
      </c>
      <c r="C297" s="23">
        <v>0</v>
      </c>
      <c r="D297" s="23">
        <v>0</v>
      </c>
      <c r="E297" s="23"/>
      <c r="F297" s="23">
        <v>0</v>
      </c>
    </row>
    <row r="298" spans="1:6" ht="15" x14ac:dyDescent="0.25">
      <c r="A298" s="33"/>
      <c r="B298" s="20" t="s">
        <v>93</v>
      </c>
      <c r="C298" s="21">
        <f>(((+C299+C300)))</f>
        <v>107841.31200000001</v>
      </c>
      <c r="D298" s="21">
        <f>(((+D299+D300)))</f>
        <v>107841.31200000001</v>
      </c>
      <c r="E298" s="21"/>
      <c r="F298" s="21">
        <f>(((+F299+F300)))</f>
        <v>107841.31200000001</v>
      </c>
    </row>
    <row r="299" spans="1:6" ht="15" x14ac:dyDescent="0.25">
      <c r="A299" s="32"/>
      <c r="B299" s="42" t="s">
        <v>6</v>
      </c>
      <c r="C299" s="23">
        <v>107841.31200000001</v>
      </c>
      <c r="D299" s="23">
        <v>107841.31200000001</v>
      </c>
      <c r="E299" s="23"/>
      <c r="F299" s="23">
        <v>107841.31200000001</v>
      </c>
    </row>
    <row r="300" spans="1:6" ht="15" x14ac:dyDescent="0.25">
      <c r="A300" s="32"/>
      <c r="B300" s="42" t="s">
        <v>7</v>
      </c>
      <c r="C300" s="23">
        <v>0</v>
      </c>
      <c r="D300" s="23">
        <v>0</v>
      </c>
      <c r="E300" s="23"/>
      <c r="F300" s="23">
        <v>0</v>
      </c>
    </row>
    <row r="301" spans="1:6" ht="15" x14ac:dyDescent="0.25">
      <c r="A301" s="33"/>
      <c r="B301" s="20" t="s">
        <v>94</v>
      </c>
      <c r="C301" s="21">
        <f>(((+C302+C303)))</f>
        <v>40506.746399999996</v>
      </c>
      <c r="D301" s="21">
        <f>(((+D302+D303)))</f>
        <v>40506.746399999996</v>
      </c>
      <c r="E301" s="21"/>
      <c r="F301" s="21">
        <f>(((+F302+F303)))</f>
        <v>37517.43361</v>
      </c>
    </row>
    <row r="302" spans="1:6" ht="15" x14ac:dyDescent="0.25">
      <c r="A302" s="32"/>
      <c r="B302" s="42" t="s">
        <v>6</v>
      </c>
      <c r="C302" s="23">
        <v>40506.746399999996</v>
      </c>
      <c r="D302" s="23">
        <v>40506.746399999996</v>
      </c>
      <c r="E302" s="23"/>
      <c r="F302" s="23">
        <v>37517.43361</v>
      </c>
    </row>
    <row r="303" spans="1:6" ht="15" x14ac:dyDescent="0.25">
      <c r="A303" s="32"/>
      <c r="B303" s="42" t="s">
        <v>7</v>
      </c>
      <c r="C303" s="23">
        <v>0</v>
      </c>
      <c r="D303" s="23">
        <v>0</v>
      </c>
      <c r="E303" s="23"/>
      <c r="F303" s="23">
        <v>0</v>
      </c>
    </row>
    <row r="304" spans="1:6" ht="15" x14ac:dyDescent="0.25">
      <c r="A304" s="33"/>
      <c r="B304" s="20" t="s">
        <v>95</v>
      </c>
      <c r="C304" s="21">
        <f>(((+C305+C306)))</f>
        <v>17603.663</v>
      </c>
      <c r="D304" s="21">
        <f>(((+D305+D306)))</f>
        <v>17603.663</v>
      </c>
      <c r="E304" s="21"/>
      <c r="F304" s="21">
        <f>(((+F305+F306)))</f>
        <v>17426.347739999997</v>
      </c>
    </row>
    <row r="305" spans="1:6" ht="15" x14ac:dyDescent="0.25">
      <c r="A305" s="32"/>
      <c r="B305" s="42" t="s">
        <v>6</v>
      </c>
      <c r="C305" s="23">
        <v>17603.663</v>
      </c>
      <c r="D305" s="23">
        <v>17603.663</v>
      </c>
      <c r="E305" s="23"/>
      <c r="F305" s="23">
        <v>17426.347739999997</v>
      </c>
    </row>
    <row r="306" spans="1:6" ht="15" x14ac:dyDescent="0.25">
      <c r="A306" s="32"/>
      <c r="B306" s="42" t="s">
        <v>7</v>
      </c>
      <c r="C306" s="23">
        <v>0</v>
      </c>
      <c r="D306" s="23">
        <v>0</v>
      </c>
      <c r="E306" s="23"/>
      <c r="F306" s="23">
        <v>0</v>
      </c>
    </row>
    <row r="307" spans="1:6" ht="25.5" x14ac:dyDescent="0.25">
      <c r="A307" s="33"/>
      <c r="B307" s="20" t="s">
        <v>96</v>
      </c>
      <c r="C307" s="21">
        <f>(((+C308+C309)))</f>
        <v>29381.233229999998</v>
      </c>
      <c r="D307" s="21">
        <f>(((+D308+D309)))</f>
        <v>21699.425889999999</v>
      </c>
      <c r="E307" s="21"/>
      <c r="F307" s="21">
        <f>(((+F308+F309)))</f>
        <v>21699.425889999999</v>
      </c>
    </row>
    <row r="308" spans="1:6" ht="15" x14ac:dyDescent="0.25">
      <c r="A308" s="32"/>
      <c r="B308" s="42" t="s">
        <v>6</v>
      </c>
      <c r="C308" s="23">
        <v>18736.383229999999</v>
      </c>
      <c r="D308" s="23">
        <v>11890.63812</v>
      </c>
      <c r="E308" s="23"/>
      <c r="F308" s="23">
        <v>11890.63812</v>
      </c>
    </row>
    <row r="309" spans="1:6" ht="15" x14ac:dyDescent="0.25">
      <c r="A309" s="32"/>
      <c r="B309" s="42" t="s">
        <v>7</v>
      </c>
      <c r="C309" s="23">
        <v>10644.85</v>
      </c>
      <c r="D309" s="23">
        <v>9808.787769999999</v>
      </c>
      <c r="E309" s="23"/>
      <c r="F309" s="23">
        <v>9808.787769999999</v>
      </c>
    </row>
    <row r="310" spans="1:6" ht="15" x14ac:dyDescent="0.25">
      <c r="A310" s="33"/>
      <c r="B310" s="20" t="s">
        <v>97</v>
      </c>
      <c r="C310" s="21">
        <f>(((+C311+C312)))</f>
        <v>5877.2280000000001</v>
      </c>
      <c r="D310" s="21">
        <f>(((+D311+D312)))</f>
        <v>5877.2280000000001</v>
      </c>
      <c r="E310" s="21"/>
      <c r="F310" s="21">
        <f>(((+F311+F312)))</f>
        <v>5296.9658200000003</v>
      </c>
    </row>
    <row r="311" spans="1:6" ht="15" x14ac:dyDescent="0.25">
      <c r="A311" s="32"/>
      <c r="B311" s="42" t="s">
        <v>6</v>
      </c>
      <c r="C311" s="23">
        <v>5877.2280000000001</v>
      </c>
      <c r="D311" s="23">
        <v>5877.2280000000001</v>
      </c>
      <c r="E311" s="23"/>
      <c r="F311" s="23">
        <v>5296.9658200000003</v>
      </c>
    </row>
    <row r="312" spans="1:6" ht="15" x14ac:dyDescent="0.25">
      <c r="A312" s="32"/>
      <c r="B312" s="42" t="s">
        <v>7</v>
      </c>
      <c r="C312" s="23">
        <v>0</v>
      </c>
      <c r="D312" s="23">
        <v>0</v>
      </c>
      <c r="E312" s="23"/>
      <c r="F312" s="23">
        <v>0</v>
      </c>
    </row>
    <row r="313" spans="1:6" ht="15" x14ac:dyDescent="0.25">
      <c r="A313" s="33"/>
      <c r="B313" s="20" t="s">
        <v>98</v>
      </c>
      <c r="C313" s="21">
        <f>(((+C314+C315)))</f>
        <v>185201.31576</v>
      </c>
      <c r="D313" s="21">
        <f>(((+D314+D315)))</f>
        <v>185201.31576</v>
      </c>
      <c r="E313" s="21"/>
      <c r="F313" s="21">
        <f>(((+F314+F315)))</f>
        <v>149259.6402249361</v>
      </c>
    </row>
    <row r="314" spans="1:6" ht="15" x14ac:dyDescent="0.25">
      <c r="A314" s="32"/>
      <c r="B314" s="42" t="s">
        <v>6</v>
      </c>
      <c r="C314" s="23">
        <v>185201.31576</v>
      </c>
      <c r="D314" s="23">
        <v>185201.31576</v>
      </c>
      <c r="E314" s="23"/>
      <c r="F314" s="23">
        <v>149259.6402249361</v>
      </c>
    </row>
    <row r="315" spans="1:6" ht="15" x14ac:dyDescent="0.25">
      <c r="A315" s="32"/>
      <c r="B315" s="42" t="s">
        <v>7</v>
      </c>
      <c r="C315" s="23">
        <v>0</v>
      </c>
      <c r="D315" s="23">
        <v>0</v>
      </c>
      <c r="E315" s="23"/>
      <c r="F315" s="23">
        <v>0</v>
      </c>
    </row>
    <row r="316" spans="1:6" ht="15" x14ac:dyDescent="0.25">
      <c r="A316" s="33"/>
      <c r="B316" s="20" t="s">
        <v>99</v>
      </c>
      <c r="C316" s="21">
        <f>(((+C317+C318)))</f>
        <v>9368.1620000000003</v>
      </c>
      <c r="D316" s="21">
        <f>(((+D317+D318)))</f>
        <v>9368.1620000000003</v>
      </c>
      <c r="E316" s="21"/>
      <c r="F316" s="21">
        <f>(((+F317+F318)))</f>
        <v>9368.1620000000003</v>
      </c>
    </row>
    <row r="317" spans="1:6" ht="15" x14ac:dyDescent="0.25">
      <c r="A317" s="32"/>
      <c r="B317" s="42" t="s">
        <v>6</v>
      </c>
      <c r="C317" s="23">
        <v>9368.1620000000003</v>
      </c>
      <c r="D317" s="23">
        <v>9368.1620000000003</v>
      </c>
      <c r="E317" s="23"/>
      <c r="F317" s="23">
        <v>9368.1620000000003</v>
      </c>
    </row>
    <row r="318" spans="1:6" ht="15.75" customHeight="1" x14ac:dyDescent="0.25">
      <c r="A318" s="32"/>
      <c r="B318" s="42" t="s">
        <v>7</v>
      </c>
      <c r="C318" s="23">
        <v>0</v>
      </c>
      <c r="D318" s="23">
        <v>0</v>
      </c>
      <c r="E318" s="23"/>
      <c r="F318" s="23">
        <v>0</v>
      </c>
    </row>
    <row r="319" spans="1:6" ht="15" x14ac:dyDescent="0.25">
      <c r="A319" s="33"/>
      <c r="B319" s="20" t="s">
        <v>100</v>
      </c>
      <c r="C319" s="21">
        <f>(((+C320+C321)))</f>
        <v>637.3601000000001</v>
      </c>
      <c r="D319" s="21">
        <f>(((+D320+D321)))</f>
        <v>637.3601000000001</v>
      </c>
      <c r="E319" s="21"/>
      <c r="F319" s="21">
        <f>(((+F320+F321)))</f>
        <v>637.3601000000001</v>
      </c>
    </row>
    <row r="320" spans="1:6" ht="15" x14ac:dyDescent="0.25">
      <c r="A320" s="32"/>
      <c r="B320" s="42" t="s">
        <v>6</v>
      </c>
      <c r="C320" s="23">
        <v>637.3601000000001</v>
      </c>
      <c r="D320" s="23">
        <v>637.3601000000001</v>
      </c>
      <c r="E320" s="23"/>
      <c r="F320" s="23">
        <v>637.3601000000001</v>
      </c>
    </row>
    <row r="321" spans="1:6" ht="15" x14ac:dyDescent="0.25">
      <c r="A321" s="32"/>
      <c r="B321" s="42" t="s">
        <v>7</v>
      </c>
      <c r="C321" s="23">
        <v>0</v>
      </c>
      <c r="D321" s="23">
        <v>0</v>
      </c>
      <c r="E321" s="23"/>
      <c r="F321" s="23">
        <v>0</v>
      </c>
    </row>
    <row r="322" spans="1:6" ht="15" x14ac:dyDescent="0.25">
      <c r="A322" s="33"/>
      <c r="B322" s="20" t="s">
        <v>242</v>
      </c>
      <c r="C322" s="21">
        <f>(((+C323+C324)))</f>
        <v>3915.0711800000004</v>
      </c>
      <c r="D322" s="21">
        <f>(((+D323+D324)))</f>
        <v>3915.0707299999999</v>
      </c>
      <c r="E322" s="21"/>
      <c r="F322" s="21">
        <f>(((+F323+F324)))</f>
        <v>3915.0707299999999</v>
      </c>
    </row>
    <row r="323" spans="1:6" ht="15" x14ac:dyDescent="0.25">
      <c r="A323" s="32"/>
      <c r="B323" s="42" t="s">
        <v>6</v>
      </c>
      <c r="C323" s="23">
        <v>3915.0711800000004</v>
      </c>
      <c r="D323" s="23">
        <v>3915.0707299999999</v>
      </c>
      <c r="E323" s="23"/>
      <c r="F323" s="23">
        <v>3915.0707299999999</v>
      </c>
    </row>
    <row r="324" spans="1:6" ht="15" x14ac:dyDescent="0.25">
      <c r="A324" s="32"/>
      <c r="B324" s="42" t="s">
        <v>7</v>
      </c>
      <c r="C324" s="23">
        <v>0</v>
      </c>
      <c r="D324" s="23">
        <v>0</v>
      </c>
      <c r="E324" s="23"/>
      <c r="F324" s="23">
        <v>0</v>
      </c>
    </row>
    <row r="325" spans="1:6" ht="15" x14ac:dyDescent="0.25">
      <c r="A325" s="33"/>
      <c r="B325" s="20" t="s">
        <v>101</v>
      </c>
      <c r="C325" s="21">
        <f>(((+C326+C327)))</f>
        <v>46187.465850000001</v>
      </c>
      <c r="D325" s="21">
        <f>(((+D326+D327)))</f>
        <v>46187.466</v>
      </c>
      <c r="E325" s="21"/>
      <c r="F325" s="21">
        <f>(((+F326+F327)))</f>
        <v>37179.959950000004</v>
      </c>
    </row>
    <row r="326" spans="1:6" ht="15" x14ac:dyDescent="0.25">
      <c r="A326" s="32"/>
      <c r="B326" s="42" t="s">
        <v>6</v>
      </c>
      <c r="C326" s="23">
        <v>46187.465850000001</v>
      </c>
      <c r="D326" s="23">
        <v>46187.466</v>
      </c>
      <c r="E326" s="23"/>
      <c r="F326" s="23">
        <v>37179.959950000004</v>
      </c>
    </row>
    <row r="327" spans="1:6" ht="15" x14ac:dyDescent="0.25">
      <c r="A327" s="32"/>
      <c r="B327" s="42" t="s">
        <v>7</v>
      </c>
      <c r="C327" s="23">
        <v>0</v>
      </c>
      <c r="D327" s="23">
        <v>0</v>
      </c>
      <c r="E327" s="23"/>
      <c r="F327" s="23">
        <v>0</v>
      </c>
    </row>
    <row r="328" spans="1:6" ht="15" x14ac:dyDescent="0.25">
      <c r="A328" s="34" t="s">
        <v>102</v>
      </c>
      <c r="B328" s="17"/>
      <c r="C328" s="18">
        <f>(+C329+C332+C335+C338+C341+C344+C347+C350+C353+C356+C362+C359+C365+C368+C371+C374+C377+C380+C383+C386+C389+C392+C395+C398+C401)</f>
        <v>7537829.3656400004</v>
      </c>
      <c r="D328" s="18">
        <f>(+D329+D332+D335+D338+D341+D344+D347+D350+D353+D356+D362+D359+D365+D368+D371+D374+D377+D380+D383+D386+D389+D392+D395+D398+D401)</f>
        <v>5295189.3676999994</v>
      </c>
      <c r="E328" s="18"/>
      <c r="F328" s="18">
        <f>(+F329+F332+F335+F338+F341+F344+F347+F350+F353+F356+F362+F359+F365+F368+F371+F374+F377+F380+F383+F386+F389+F392+F395+F398+F401)</f>
        <v>5040383.1319399998</v>
      </c>
    </row>
    <row r="329" spans="1:6" ht="15" x14ac:dyDescent="0.25">
      <c r="A329" s="33"/>
      <c r="B329" s="20" t="s">
        <v>11</v>
      </c>
      <c r="C329" s="21">
        <f>(((+C330+C331)))</f>
        <v>2319129.7000000002</v>
      </c>
      <c r="D329" s="21">
        <f>(((+D330+D331)))</f>
        <v>440146.63967999996</v>
      </c>
      <c r="E329" s="21"/>
      <c r="F329" s="21">
        <f>(((+F330+F331)))</f>
        <v>386322.21889999998</v>
      </c>
    </row>
    <row r="330" spans="1:6" ht="15" x14ac:dyDescent="0.25">
      <c r="A330" s="32"/>
      <c r="B330" s="42" t="s">
        <v>6</v>
      </c>
      <c r="C330" s="23">
        <v>2319129.7000000002</v>
      </c>
      <c r="D330" s="23">
        <v>405534.62567999994</v>
      </c>
      <c r="E330" s="23"/>
      <c r="F330" s="23">
        <v>356593.61858999997</v>
      </c>
    </row>
    <row r="331" spans="1:6" ht="15" x14ac:dyDescent="0.25">
      <c r="A331" s="32"/>
      <c r="B331" s="42" t="s">
        <v>7</v>
      </c>
      <c r="C331" s="23">
        <v>0</v>
      </c>
      <c r="D331" s="23">
        <v>34612.014000000003</v>
      </c>
      <c r="E331" s="23"/>
      <c r="F331" s="23">
        <v>29728.600310000002</v>
      </c>
    </row>
    <row r="332" spans="1:6" ht="15" x14ac:dyDescent="0.25">
      <c r="A332" s="33"/>
      <c r="B332" s="20" t="s">
        <v>103</v>
      </c>
      <c r="C332" s="21">
        <f>(((+C333+C334)))</f>
        <v>140613.79999999999</v>
      </c>
      <c r="D332" s="21">
        <f>(((+D333+D334)))</f>
        <v>5423.80422</v>
      </c>
      <c r="E332" s="21"/>
      <c r="F332" s="21">
        <f>(((+F333+F334)))</f>
        <v>5423.80422</v>
      </c>
    </row>
    <row r="333" spans="1:6" ht="15" x14ac:dyDescent="0.25">
      <c r="A333" s="32"/>
      <c r="B333" s="42" t="s">
        <v>6</v>
      </c>
      <c r="C333" s="23">
        <v>140613.79999999999</v>
      </c>
      <c r="D333" s="23">
        <v>5423.80422</v>
      </c>
      <c r="E333" s="23"/>
      <c r="F333" s="23">
        <v>5423.80422</v>
      </c>
    </row>
    <row r="334" spans="1:6" ht="15" x14ac:dyDescent="0.25">
      <c r="A334" s="32"/>
      <c r="B334" s="42" t="s">
        <v>7</v>
      </c>
      <c r="C334" s="23">
        <v>0</v>
      </c>
      <c r="D334" s="23">
        <v>0</v>
      </c>
      <c r="E334" s="23"/>
      <c r="F334" s="23">
        <v>0</v>
      </c>
    </row>
    <row r="335" spans="1:6" ht="15" x14ac:dyDescent="0.25">
      <c r="A335" s="33"/>
      <c r="B335" s="20" t="s">
        <v>104</v>
      </c>
      <c r="C335" s="21">
        <f>(((+C336+C337)))</f>
        <v>35611.4</v>
      </c>
      <c r="D335" s="21">
        <f>(((+D336+D337)))</f>
        <v>35611.396999999997</v>
      </c>
      <c r="E335" s="21"/>
      <c r="F335" s="21">
        <f>(((+F336+F337)))</f>
        <v>35019.067999999999</v>
      </c>
    </row>
    <row r="336" spans="1:6" ht="15" x14ac:dyDescent="0.25">
      <c r="A336" s="32"/>
      <c r="B336" s="42" t="s">
        <v>6</v>
      </c>
      <c r="C336" s="23">
        <v>35611.4</v>
      </c>
      <c r="D336" s="23">
        <v>35611.396999999997</v>
      </c>
      <c r="E336" s="23"/>
      <c r="F336" s="23">
        <v>35019.067999999999</v>
      </c>
    </row>
    <row r="337" spans="1:6" ht="15" x14ac:dyDescent="0.25">
      <c r="A337" s="32"/>
      <c r="B337" s="42" t="s">
        <v>7</v>
      </c>
      <c r="C337" s="23">
        <v>0</v>
      </c>
      <c r="D337" s="23">
        <v>0</v>
      </c>
      <c r="E337" s="23"/>
      <c r="F337" s="23">
        <v>0</v>
      </c>
    </row>
    <row r="338" spans="1:6" ht="15" x14ac:dyDescent="0.25">
      <c r="A338" s="33"/>
      <c r="B338" s="20" t="s">
        <v>105</v>
      </c>
      <c r="C338" s="21">
        <f>(((+C339+C340)))</f>
        <v>42900.2</v>
      </c>
      <c r="D338" s="21">
        <f>(((+D339+D340)))</f>
        <v>42990</v>
      </c>
      <c r="E338" s="21"/>
      <c r="F338" s="21">
        <f>(((+F339+F340)))</f>
        <v>42990</v>
      </c>
    </row>
    <row r="339" spans="1:6" ht="15" x14ac:dyDescent="0.25">
      <c r="A339" s="32"/>
      <c r="B339" s="42" t="s">
        <v>6</v>
      </c>
      <c r="C339" s="23">
        <v>42900.2</v>
      </c>
      <c r="D339" s="28">
        <v>42990</v>
      </c>
      <c r="E339" s="28"/>
      <c r="F339" s="28">
        <v>42990</v>
      </c>
    </row>
    <row r="340" spans="1:6" ht="15" x14ac:dyDescent="0.25">
      <c r="A340" s="32"/>
      <c r="B340" s="42" t="s">
        <v>7</v>
      </c>
      <c r="C340" s="23">
        <v>0</v>
      </c>
      <c r="D340" s="28">
        <v>0</v>
      </c>
      <c r="E340" s="28"/>
      <c r="F340" s="28">
        <v>0</v>
      </c>
    </row>
    <row r="341" spans="1:6" ht="15" x14ac:dyDescent="0.25">
      <c r="A341" s="33"/>
      <c r="B341" s="20" t="s">
        <v>106</v>
      </c>
      <c r="C341" s="21">
        <f>(((+C342+C343)))</f>
        <v>405092.76457</v>
      </c>
      <c r="D341" s="21">
        <f>(((+D342+D343)))</f>
        <v>295017.11956999998</v>
      </c>
      <c r="E341" s="21"/>
      <c r="F341" s="21">
        <f>(((+F342+F343)))</f>
        <v>294538.84256999998</v>
      </c>
    </row>
    <row r="342" spans="1:6" ht="15" x14ac:dyDescent="0.25">
      <c r="A342" s="32"/>
      <c r="B342" s="42" t="s">
        <v>6</v>
      </c>
      <c r="C342" s="23">
        <v>227433.34256999998</v>
      </c>
      <c r="D342" s="23">
        <v>227433.34256999998</v>
      </c>
      <c r="E342" s="23"/>
      <c r="F342" s="23">
        <v>227433.34256999998</v>
      </c>
    </row>
    <row r="343" spans="1:6" ht="15" x14ac:dyDescent="0.25">
      <c r="A343" s="32"/>
      <c r="B343" s="42" t="s">
        <v>7</v>
      </c>
      <c r="C343" s="23">
        <v>177659.42199999999</v>
      </c>
      <c r="D343" s="23">
        <v>67583.777000000002</v>
      </c>
      <c r="E343" s="23"/>
      <c r="F343" s="23">
        <v>67105.5</v>
      </c>
    </row>
    <row r="344" spans="1:6" ht="15" x14ac:dyDescent="0.25">
      <c r="A344" s="33"/>
      <c r="B344" s="20" t="s">
        <v>107</v>
      </c>
      <c r="C344" s="21">
        <f>(((+C345+C346)))</f>
        <v>47784</v>
      </c>
      <c r="D344" s="21">
        <f>(((+D345+D346)))</f>
        <v>61479.035179999999</v>
      </c>
      <c r="E344" s="21"/>
      <c r="F344" s="21">
        <f>(((+F345+F346)))</f>
        <v>50335.792909999996</v>
      </c>
    </row>
    <row r="345" spans="1:6" ht="15" x14ac:dyDescent="0.25">
      <c r="A345" s="32"/>
      <c r="B345" s="42" t="s">
        <v>6</v>
      </c>
      <c r="C345" s="23">
        <v>47784</v>
      </c>
      <c r="D345" s="23">
        <v>61479.035179999999</v>
      </c>
      <c r="E345" s="23"/>
      <c r="F345" s="23">
        <v>50335.792909999996</v>
      </c>
    </row>
    <row r="346" spans="1:6" ht="15" x14ac:dyDescent="0.25">
      <c r="A346" s="32"/>
      <c r="B346" s="42" t="s">
        <v>7</v>
      </c>
      <c r="C346" s="23">
        <v>0</v>
      </c>
      <c r="D346" s="23">
        <v>0</v>
      </c>
      <c r="E346" s="23"/>
      <c r="F346" s="23">
        <v>0</v>
      </c>
    </row>
    <row r="347" spans="1:6" ht="15" x14ac:dyDescent="0.25">
      <c r="A347" s="33"/>
      <c r="B347" s="20" t="s">
        <v>108</v>
      </c>
      <c r="C347" s="21">
        <f>(((+C348+C349)))</f>
        <v>760856.90818999975</v>
      </c>
      <c r="D347" s="21">
        <f>(((+D348+D349)))</f>
        <v>760856.90818999975</v>
      </c>
      <c r="E347" s="21"/>
      <c r="F347" s="21">
        <f>(((+F348+F349)))</f>
        <v>757182.0201699998</v>
      </c>
    </row>
    <row r="348" spans="1:6" ht="15" x14ac:dyDescent="0.25">
      <c r="A348" s="32"/>
      <c r="B348" s="42" t="s">
        <v>6</v>
      </c>
      <c r="C348" s="23">
        <v>749220.0831899998</v>
      </c>
      <c r="D348" s="23">
        <v>749220.0831899998</v>
      </c>
      <c r="E348" s="23"/>
      <c r="F348" s="23">
        <v>745545.19516999985</v>
      </c>
    </row>
    <row r="349" spans="1:6" ht="15" x14ac:dyDescent="0.25">
      <c r="A349" s="32"/>
      <c r="B349" s="42" t="s">
        <v>7</v>
      </c>
      <c r="C349" s="23">
        <v>11636.825000000001</v>
      </c>
      <c r="D349" s="23">
        <v>11636.825000000001</v>
      </c>
      <c r="E349" s="23"/>
      <c r="F349" s="23">
        <v>11636.825000000001</v>
      </c>
    </row>
    <row r="350" spans="1:6" ht="15" x14ac:dyDescent="0.25">
      <c r="A350" s="33"/>
      <c r="B350" s="20" t="s">
        <v>109</v>
      </c>
      <c r="C350" s="21">
        <f>(((+C351+C352)))</f>
        <v>243713.5</v>
      </c>
      <c r="D350" s="21">
        <f>(((+D351+D352)))</f>
        <v>243713.5</v>
      </c>
      <c r="E350" s="21"/>
      <c r="F350" s="21">
        <f>(((+F351+F352)))</f>
        <v>271400.85328999994</v>
      </c>
    </row>
    <row r="351" spans="1:6" ht="15" x14ac:dyDescent="0.25">
      <c r="A351" s="32"/>
      <c r="B351" s="42" t="s">
        <v>6</v>
      </c>
      <c r="C351" s="23">
        <v>243713.5</v>
      </c>
      <c r="D351" s="23">
        <v>243713.5</v>
      </c>
      <c r="E351" s="23"/>
      <c r="F351" s="23">
        <v>271400.85328999994</v>
      </c>
    </row>
    <row r="352" spans="1:6" ht="15" x14ac:dyDescent="0.25">
      <c r="A352" s="32"/>
      <c r="B352" s="42" t="s">
        <v>7</v>
      </c>
      <c r="C352" s="23">
        <v>0</v>
      </c>
      <c r="D352" s="23">
        <v>0</v>
      </c>
      <c r="E352" s="23"/>
      <c r="F352" s="23">
        <v>0</v>
      </c>
    </row>
    <row r="353" spans="1:6" ht="15" x14ac:dyDescent="0.25">
      <c r="A353" s="33"/>
      <c r="B353" s="20" t="s">
        <v>110</v>
      </c>
      <c r="C353" s="21">
        <f>(((+C354+C355)))</f>
        <v>428962</v>
      </c>
      <c r="D353" s="21">
        <f>(((+D354+D355)))</f>
        <v>428961.98953999998</v>
      </c>
      <c r="E353" s="21"/>
      <c r="F353" s="21">
        <f>(((+F354+F355)))</f>
        <v>358589.58717999997</v>
      </c>
    </row>
    <row r="354" spans="1:6" ht="15" x14ac:dyDescent="0.25">
      <c r="A354" s="32"/>
      <c r="B354" s="42" t="s">
        <v>6</v>
      </c>
      <c r="C354" s="23">
        <v>180362</v>
      </c>
      <c r="D354" s="23">
        <v>180361.98953999998</v>
      </c>
      <c r="E354" s="23"/>
      <c r="F354" s="23">
        <v>109263.53673000001</v>
      </c>
    </row>
    <row r="355" spans="1:6" ht="15" x14ac:dyDescent="0.25">
      <c r="A355" s="32"/>
      <c r="B355" s="42" t="s">
        <v>7</v>
      </c>
      <c r="C355" s="23">
        <v>248600</v>
      </c>
      <c r="D355" s="23">
        <v>248600</v>
      </c>
      <c r="E355" s="23"/>
      <c r="F355" s="23">
        <v>249326.05044999998</v>
      </c>
    </row>
    <row r="356" spans="1:6" ht="15" x14ac:dyDescent="0.25">
      <c r="A356" s="33"/>
      <c r="B356" s="20" t="s">
        <v>111</v>
      </c>
      <c r="C356" s="21">
        <f>(((+C357+C358)))</f>
        <v>52744.9</v>
      </c>
      <c r="D356" s="21">
        <f>(((+D357+D358)))</f>
        <v>44935.709000000003</v>
      </c>
      <c r="E356" s="21"/>
      <c r="F356" s="21">
        <f>(((+F357+F358)))</f>
        <v>44935.709000000003</v>
      </c>
    </row>
    <row r="357" spans="1:6" ht="15" x14ac:dyDescent="0.25">
      <c r="A357" s="32"/>
      <c r="B357" s="42" t="s">
        <v>6</v>
      </c>
      <c r="C357" s="23">
        <v>52744.9</v>
      </c>
      <c r="D357" s="23">
        <v>44935.709000000003</v>
      </c>
      <c r="E357" s="23"/>
      <c r="F357" s="23">
        <v>44935.709000000003</v>
      </c>
    </row>
    <row r="358" spans="1:6" ht="15" x14ac:dyDescent="0.25">
      <c r="A358" s="32"/>
      <c r="B358" s="42" t="s">
        <v>7</v>
      </c>
      <c r="C358" s="23">
        <v>0</v>
      </c>
      <c r="D358" s="23">
        <v>0</v>
      </c>
      <c r="E358" s="23"/>
      <c r="F358" s="23">
        <v>0</v>
      </c>
    </row>
    <row r="359" spans="1:6" ht="15" x14ac:dyDescent="0.25">
      <c r="A359" s="33"/>
      <c r="B359" s="20" t="s">
        <v>112</v>
      </c>
      <c r="C359" s="21">
        <f>(((+C360+C361)))</f>
        <v>464.16240000000005</v>
      </c>
      <c r="D359" s="21">
        <f>(((+D360+D361)))</f>
        <v>464.16239999999999</v>
      </c>
      <c r="E359" s="21"/>
      <c r="F359" s="21">
        <f>(((+F360+F361)))</f>
        <v>464.16239999999999</v>
      </c>
    </row>
    <row r="360" spans="1:6" ht="15" x14ac:dyDescent="0.25">
      <c r="A360" s="32"/>
      <c r="B360" s="42" t="s">
        <v>6</v>
      </c>
      <c r="C360" s="23">
        <v>464.16240000000005</v>
      </c>
      <c r="D360" s="23">
        <v>464.16239999999999</v>
      </c>
      <c r="E360" s="23"/>
      <c r="F360" s="23">
        <v>464.16239999999999</v>
      </c>
    </row>
    <row r="361" spans="1:6" ht="15" x14ac:dyDescent="0.25">
      <c r="A361" s="32"/>
      <c r="B361" s="42" t="s">
        <v>7</v>
      </c>
      <c r="C361" s="23">
        <v>0</v>
      </c>
      <c r="D361" s="23">
        <v>0</v>
      </c>
      <c r="E361" s="23"/>
      <c r="F361" s="23">
        <v>0</v>
      </c>
    </row>
    <row r="362" spans="1:6" ht="25.5" x14ac:dyDescent="0.25">
      <c r="A362" s="33"/>
      <c r="B362" s="20" t="s">
        <v>113</v>
      </c>
      <c r="C362" s="21">
        <f>(((+C363+C364)))</f>
        <v>501861.6</v>
      </c>
      <c r="D362" s="21">
        <f>(((+D363+D364)))</f>
        <v>426252.80096000002</v>
      </c>
      <c r="E362" s="21"/>
      <c r="F362" s="21">
        <f>(((+F363+F364)))</f>
        <v>407929.77599999995</v>
      </c>
    </row>
    <row r="363" spans="1:6" ht="15" x14ac:dyDescent="0.25">
      <c r="A363" s="32"/>
      <c r="B363" s="42" t="s">
        <v>6</v>
      </c>
      <c r="C363" s="23">
        <v>110853.6</v>
      </c>
      <c r="D363" s="23">
        <v>110098.56936000001</v>
      </c>
      <c r="E363" s="23"/>
      <c r="F363" s="23">
        <v>109090.52499999999</v>
      </c>
    </row>
    <row r="364" spans="1:6" ht="15" x14ac:dyDescent="0.25">
      <c r="A364" s="32"/>
      <c r="B364" s="42" t="s">
        <v>7</v>
      </c>
      <c r="C364" s="23">
        <v>391008</v>
      </c>
      <c r="D364" s="23">
        <v>316154.2316</v>
      </c>
      <c r="E364" s="23"/>
      <c r="F364" s="23">
        <v>298839.25099999999</v>
      </c>
    </row>
    <row r="365" spans="1:6" ht="15" x14ac:dyDescent="0.25">
      <c r="A365" s="33"/>
      <c r="B365" s="20" t="s">
        <v>114</v>
      </c>
      <c r="C365" s="21">
        <f>(((+C366+C367)))</f>
        <v>672535.1</v>
      </c>
      <c r="D365" s="21">
        <f>(((+D366+D367)))</f>
        <v>554384.076</v>
      </c>
      <c r="E365" s="21"/>
      <c r="F365" s="21">
        <f>(((+F366+F367)))</f>
        <v>531051.85207999998</v>
      </c>
    </row>
    <row r="366" spans="1:6" ht="15" x14ac:dyDescent="0.25">
      <c r="A366" s="32"/>
      <c r="B366" s="42" t="s">
        <v>6</v>
      </c>
      <c r="C366" s="23">
        <v>206535.1</v>
      </c>
      <c r="D366" s="23">
        <v>202929.35153000001</v>
      </c>
      <c r="E366" s="23"/>
      <c r="F366" s="23">
        <v>186512.63887999998</v>
      </c>
    </row>
    <row r="367" spans="1:6" ht="15" x14ac:dyDescent="0.25">
      <c r="A367" s="32"/>
      <c r="B367" s="42" t="s">
        <v>7</v>
      </c>
      <c r="C367" s="23">
        <v>466000</v>
      </c>
      <c r="D367" s="23">
        <v>351454.72447000002</v>
      </c>
      <c r="E367" s="23"/>
      <c r="F367" s="23">
        <v>344539.2132</v>
      </c>
    </row>
    <row r="368" spans="1:6" ht="15" x14ac:dyDescent="0.25">
      <c r="A368" s="33"/>
      <c r="B368" s="20" t="s">
        <v>115</v>
      </c>
      <c r="C368" s="21">
        <f>(((+C369+C370)))</f>
        <v>447256.2</v>
      </c>
      <c r="D368" s="21">
        <f>(((+D369+D370)))</f>
        <v>657298.14193000016</v>
      </c>
      <c r="E368" s="21"/>
      <c r="F368" s="21">
        <f>(((+F369+F370)))</f>
        <v>631187.14957000024</v>
      </c>
    </row>
    <row r="369" spans="1:6" ht="15" x14ac:dyDescent="0.25">
      <c r="A369" s="32"/>
      <c r="B369" s="42" t="s">
        <v>6</v>
      </c>
      <c r="C369" s="23">
        <v>447256.2</v>
      </c>
      <c r="D369" s="23">
        <v>657298.14193000016</v>
      </c>
      <c r="E369" s="23"/>
      <c r="F369" s="23">
        <v>631187.14957000024</v>
      </c>
    </row>
    <row r="370" spans="1:6" ht="15" x14ac:dyDescent="0.25">
      <c r="A370" s="32"/>
      <c r="B370" s="42" t="s">
        <v>7</v>
      </c>
      <c r="C370" s="23">
        <v>0</v>
      </c>
      <c r="D370" s="23">
        <v>0</v>
      </c>
      <c r="E370" s="23"/>
      <c r="F370" s="23">
        <v>0</v>
      </c>
    </row>
    <row r="371" spans="1:6" ht="15" x14ac:dyDescent="0.25">
      <c r="A371" s="33"/>
      <c r="B371" s="20" t="s">
        <v>116</v>
      </c>
      <c r="C371" s="21">
        <f>(((+C372+C373)))</f>
        <v>113939</v>
      </c>
      <c r="D371" s="21">
        <f>(((+D372+D373)))</f>
        <v>113939.024</v>
      </c>
      <c r="E371" s="21"/>
      <c r="F371" s="21">
        <f>(((+F372+F373)))</f>
        <v>93988.274999999994</v>
      </c>
    </row>
    <row r="372" spans="1:6" ht="15" x14ac:dyDescent="0.25">
      <c r="A372" s="32"/>
      <c r="B372" s="42" t="s">
        <v>6</v>
      </c>
      <c r="C372" s="23">
        <v>113939</v>
      </c>
      <c r="D372" s="23">
        <v>113939.024</v>
      </c>
      <c r="E372" s="23"/>
      <c r="F372" s="23">
        <v>93988.274999999994</v>
      </c>
    </row>
    <row r="373" spans="1:6" ht="15" x14ac:dyDescent="0.25">
      <c r="A373" s="32"/>
      <c r="B373" s="42" t="s">
        <v>7</v>
      </c>
      <c r="C373" s="23">
        <v>0</v>
      </c>
      <c r="D373" s="23">
        <v>0</v>
      </c>
      <c r="E373" s="23"/>
      <c r="F373" s="23">
        <v>0</v>
      </c>
    </row>
    <row r="374" spans="1:6" ht="25.5" x14ac:dyDescent="0.25">
      <c r="A374" s="33"/>
      <c r="B374" s="20" t="s">
        <v>117</v>
      </c>
      <c r="C374" s="21">
        <f>(((+C375+C376)))</f>
        <v>45365.786</v>
      </c>
      <c r="D374" s="21">
        <f>(((+D375+D376)))</f>
        <v>45365.785680000001</v>
      </c>
      <c r="E374" s="21"/>
      <c r="F374" s="21">
        <f>(((+F375+F376)))</f>
        <v>45365.785680000001</v>
      </c>
    </row>
    <row r="375" spans="1:6" ht="15" x14ac:dyDescent="0.25">
      <c r="A375" s="32"/>
      <c r="B375" s="42" t="s">
        <v>6</v>
      </c>
      <c r="C375" s="23">
        <v>45365.786</v>
      </c>
      <c r="D375" s="46">
        <v>45365.785680000001</v>
      </c>
      <c r="E375" s="46"/>
      <c r="F375" s="46">
        <v>45365.785680000001</v>
      </c>
    </row>
    <row r="376" spans="1:6" ht="15" x14ac:dyDescent="0.25">
      <c r="A376" s="32"/>
      <c r="B376" s="42" t="s">
        <v>7</v>
      </c>
      <c r="C376" s="23">
        <v>0</v>
      </c>
      <c r="D376" s="28">
        <v>0</v>
      </c>
      <c r="E376" s="28"/>
      <c r="F376" s="28">
        <v>0</v>
      </c>
    </row>
    <row r="377" spans="1:6" ht="15" x14ac:dyDescent="0.25">
      <c r="A377" s="33"/>
      <c r="B377" s="20" t="s">
        <v>118</v>
      </c>
      <c r="C377" s="21">
        <f>(((+C378+C379)))</f>
        <v>20593</v>
      </c>
      <c r="D377" s="21">
        <f>(((+D378+D379)))</f>
        <v>20593</v>
      </c>
      <c r="E377" s="21"/>
      <c r="F377" s="21">
        <f>(((+F378+F379)))</f>
        <v>18265</v>
      </c>
    </row>
    <row r="378" spans="1:6" ht="15" x14ac:dyDescent="0.25">
      <c r="A378" s="32"/>
      <c r="B378" s="42" t="s">
        <v>6</v>
      </c>
      <c r="C378" s="23">
        <v>20593</v>
      </c>
      <c r="D378" s="23">
        <v>20593</v>
      </c>
      <c r="E378" s="23"/>
      <c r="F378" s="23">
        <v>18265</v>
      </c>
    </row>
    <row r="379" spans="1:6" ht="15" x14ac:dyDescent="0.25">
      <c r="A379" s="32"/>
      <c r="B379" s="42" t="s">
        <v>7</v>
      </c>
      <c r="C379" s="23">
        <v>0</v>
      </c>
      <c r="D379" s="23">
        <v>0</v>
      </c>
      <c r="E379" s="23"/>
      <c r="F379" s="23">
        <v>0</v>
      </c>
    </row>
    <row r="380" spans="1:6" ht="15" x14ac:dyDescent="0.25">
      <c r="A380" s="33"/>
      <c r="B380" s="20" t="s">
        <v>119</v>
      </c>
      <c r="C380" s="21">
        <f>(((+C381+C382)))</f>
        <v>146677.31454999998</v>
      </c>
      <c r="D380" s="21">
        <f>(((+D381+D382)))</f>
        <v>146677.31454999998</v>
      </c>
      <c r="E380" s="21"/>
      <c r="F380" s="21">
        <f>(((+F381+F382)))</f>
        <v>104165.96051999998</v>
      </c>
    </row>
    <row r="381" spans="1:6" ht="15" x14ac:dyDescent="0.25">
      <c r="A381" s="32"/>
      <c r="B381" s="42" t="s">
        <v>6</v>
      </c>
      <c r="C381" s="35">
        <v>95780.291919999989</v>
      </c>
      <c r="D381" s="35">
        <v>95780.291919999989</v>
      </c>
      <c r="E381" s="47"/>
      <c r="F381" s="35">
        <v>82150.661269999982</v>
      </c>
    </row>
    <row r="382" spans="1:6" ht="15" x14ac:dyDescent="0.25">
      <c r="A382" s="32"/>
      <c r="B382" s="42" t="s">
        <v>7</v>
      </c>
      <c r="C382" s="47">
        <v>50897.022629999999</v>
      </c>
      <c r="D382" s="47">
        <v>50897.022629999999</v>
      </c>
      <c r="E382" s="47"/>
      <c r="F382" s="47">
        <v>22015.29925</v>
      </c>
    </row>
    <row r="383" spans="1:6" ht="15" x14ac:dyDescent="0.25">
      <c r="A383" s="33"/>
      <c r="B383" s="20" t="s">
        <v>120</v>
      </c>
      <c r="C383" s="21">
        <f>(((+C384+C385)))</f>
        <v>3054.9139300000002</v>
      </c>
      <c r="D383" s="21">
        <f>(((+D384+D385)))</f>
        <v>3054.9139300000002</v>
      </c>
      <c r="E383" s="21"/>
      <c r="F383" s="21">
        <f>(((+F384+F385)))</f>
        <v>3054.9139300000002</v>
      </c>
    </row>
    <row r="384" spans="1:6" ht="15" x14ac:dyDescent="0.25">
      <c r="A384" s="32"/>
      <c r="B384" s="42" t="s">
        <v>6</v>
      </c>
      <c r="C384" s="23">
        <v>3054.9139300000002</v>
      </c>
      <c r="D384" s="23">
        <v>3054.9139300000002</v>
      </c>
      <c r="E384" s="23"/>
      <c r="F384" s="23">
        <v>3054.9139300000002</v>
      </c>
    </row>
    <row r="385" spans="1:6" ht="15" x14ac:dyDescent="0.25">
      <c r="A385" s="32"/>
      <c r="B385" s="42" t="s">
        <v>7</v>
      </c>
      <c r="C385" s="23">
        <v>0</v>
      </c>
      <c r="D385" s="23">
        <v>0</v>
      </c>
      <c r="E385" s="23"/>
      <c r="F385" s="23">
        <v>0</v>
      </c>
    </row>
    <row r="386" spans="1:6" ht="25.5" x14ac:dyDescent="0.25">
      <c r="A386" s="33"/>
      <c r="B386" s="20" t="s">
        <v>121</v>
      </c>
      <c r="C386" s="21">
        <f>(((+C387+C388)))</f>
        <v>2443.1999999999998</v>
      </c>
      <c r="D386" s="21">
        <f>(((+D387+D388)))</f>
        <v>1832.433</v>
      </c>
      <c r="E386" s="21"/>
      <c r="F386" s="21">
        <f>(((+F387+F388)))</f>
        <v>1832.433</v>
      </c>
    </row>
    <row r="387" spans="1:6" ht="15" x14ac:dyDescent="0.25">
      <c r="A387" s="32"/>
      <c r="B387" s="42" t="s">
        <v>6</v>
      </c>
      <c r="C387" s="23">
        <v>2443.1999999999998</v>
      </c>
      <c r="D387" s="23">
        <v>1832.433</v>
      </c>
      <c r="E387" s="23"/>
      <c r="F387" s="23">
        <v>1832.433</v>
      </c>
    </row>
    <row r="388" spans="1:6" ht="15" x14ac:dyDescent="0.25">
      <c r="A388" s="32"/>
      <c r="B388" s="42" t="s">
        <v>7</v>
      </c>
      <c r="C388" s="23">
        <v>0</v>
      </c>
      <c r="D388" s="23">
        <v>0</v>
      </c>
      <c r="E388" s="23"/>
      <c r="F388" s="23">
        <v>0</v>
      </c>
    </row>
    <row r="389" spans="1:6" ht="15" x14ac:dyDescent="0.25">
      <c r="A389" s="33"/>
      <c r="B389" s="20" t="s">
        <v>122</v>
      </c>
      <c r="C389" s="21">
        <f>(((+C390+C391)))</f>
        <v>288750</v>
      </c>
      <c r="D389" s="21">
        <f>(((+D390+D391)))</f>
        <v>217123.71495999998</v>
      </c>
      <c r="E389" s="21"/>
      <c r="F389" s="21">
        <f>(((+F390+F391)))</f>
        <v>207524.33564999996</v>
      </c>
    </row>
    <row r="390" spans="1:6" ht="15" x14ac:dyDescent="0.25">
      <c r="A390" s="32"/>
      <c r="B390" s="42" t="s">
        <v>6</v>
      </c>
      <c r="C390" s="23">
        <v>288750</v>
      </c>
      <c r="D390" s="23">
        <v>217123.71495999998</v>
      </c>
      <c r="E390" s="23"/>
      <c r="F390" s="23">
        <v>207524.33564999996</v>
      </c>
    </row>
    <row r="391" spans="1:6" ht="15" x14ac:dyDescent="0.25">
      <c r="A391" s="32"/>
      <c r="B391" s="42" t="s">
        <v>7</v>
      </c>
      <c r="C391" s="23">
        <v>0</v>
      </c>
      <c r="D391" s="23">
        <v>0</v>
      </c>
      <c r="E391" s="23"/>
      <c r="F391" s="23">
        <v>0</v>
      </c>
    </row>
    <row r="392" spans="1:6" ht="15" x14ac:dyDescent="0.25">
      <c r="A392" s="33"/>
      <c r="B392" s="20" t="s">
        <v>123</v>
      </c>
      <c r="C392" s="21">
        <f>(((+C393+C394)))</f>
        <v>240277.7</v>
      </c>
      <c r="D392" s="21">
        <f>(((+D393+D394)))</f>
        <v>215700</v>
      </c>
      <c r="E392" s="21"/>
      <c r="F392" s="21">
        <f>(((+F393+F394)))</f>
        <v>215700</v>
      </c>
    </row>
    <row r="393" spans="1:6" ht="15" x14ac:dyDescent="0.25">
      <c r="A393" s="32"/>
      <c r="B393" s="42" t="s">
        <v>6</v>
      </c>
      <c r="C393" s="23">
        <v>240277.7</v>
      </c>
      <c r="D393" s="23">
        <v>215700</v>
      </c>
      <c r="E393" s="23"/>
      <c r="F393" s="23">
        <v>215700</v>
      </c>
    </row>
    <row r="394" spans="1:6" ht="15" x14ac:dyDescent="0.25">
      <c r="A394" s="32"/>
      <c r="B394" s="42" t="s">
        <v>7</v>
      </c>
      <c r="C394" s="23">
        <v>0</v>
      </c>
      <c r="D394" s="23">
        <v>0</v>
      </c>
      <c r="E394" s="23"/>
      <c r="F394" s="23">
        <v>0</v>
      </c>
    </row>
    <row r="395" spans="1:6" ht="15" x14ac:dyDescent="0.25">
      <c r="A395" s="33"/>
      <c r="B395" s="20" t="s">
        <v>124</v>
      </c>
      <c r="C395" s="21">
        <f>(((+C396+C397)))</f>
        <v>461111.41600000003</v>
      </c>
      <c r="D395" s="21">
        <f>(((+D396+D397)))</f>
        <v>435886.41438999999</v>
      </c>
      <c r="E395" s="21"/>
      <c r="F395" s="21">
        <f>(((+F396+F397)))</f>
        <v>435886.41438999999</v>
      </c>
    </row>
    <row r="396" spans="1:6" ht="15" x14ac:dyDescent="0.25">
      <c r="A396" s="32"/>
      <c r="B396" s="42" t="s">
        <v>6</v>
      </c>
      <c r="C396" s="23">
        <v>362578.86300000001</v>
      </c>
      <c r="D396" s="23">
        <v>355507.95166000002</v>
      </c>
      <c r="E396" s="23"/>
      <c r="F396" s="23">
        <v>355507.95166000002</v>
      </c>
    </row>
    <row r="397" spans="1:6" ht="15" x14ac:dyDescent="0.25">
      <c r="A397" s="32"/>
      <c r="B397" s="42" t="s">
        <v>7</v>
      </c>
      <c r="C397" s="23">
        <v>98532.553</v>
      </c>
      <c r="D397" s="23">
        <v>80378.462729999985</v>
      </c>
      <c r="E397" s="23"/>
      <c r="F397" s="23">
        <v>80378.462729999985</v>
      </c>
    </row>
    <row r="398" spans="1:6" ht="15" x14ac:dyDescent="0.25">
      <c r="A398" s="33"/>
      <c r="B398" s="20" t="s">
        <v>125</v>
      </c>
      <c r="C398" s="21">
        <f>(((+C399+C400)))</f>
        <v>35143.5</v>
      </c>
      <c r="D398" s="21">
        <f>(((+D399+D400)))</f>
        <v>33481.483520000002</v>
      </c>
      <c r="E398" s="21"/>
      <c r="F398" s="21">
        <f>(((+F399+F400)))</f>
        <v>33229.177479999998</v>
      </c>
    </row>
    <row r="399" spans="1:6" ht="15" x14ac:dyDescent="0.25">
      <c r="A399" s="32"/>
      <c r="B399" s="42" t="s">
        <v>6</v>
      </c>
      <c r="C399" s="23">
        <v>35143.5</v>
      </c>
      <c r="D399" s="23">
        <v>33481.483520000002</v>
      </c>
      <c r="E399" s="23"/>
      <c r="F399" s="23">
        <v>33229.177479999998</v>
      </c>
    </row>
    <row r="400" spans="1:6" ht="15" x14ac:dyDescent="0.25">
      <c r="A400" s="32"/>
      <c r="B400" s="42" t="s">
        <v>7</v>
      </c>
      <c r="C400" s="23">
        <v>0</v>
      </c>
      <c r="D400" s="23">
        <v>0</v>
      </c>
      <c r="E400" s="23"/>
      <c r="F400" s="23">
        <v>0</v>
      </c>
    </row>
    <row r="401" spans="1:6" ht="15" x14ac:dyDescent="0.25">
      <c r="A401" s="33"/>
      <c r="B401" s="20" t="s">
        <v>126</v>
      </c>
      <c r="C401" s="21">
        <f>(((+C402+C403)))</f>
        <v>80947.3</v>
      </c>
      <c r="D401" s="21">
        <f>(((+D402+D403)))</f>
        <v>64000</v>
      </c>
      <c r="E401" s="21"/>
      <c r="F401" s="21">
        <f>(((+F402+F403)))</f>
        <v>64000</v>
      </c>
    </row>
    <row r="402" spans="1:6" ht="15" x14ac:dyDescent="0.25">
      <c r="A402" s="32"/>
      <c r="B402" s="42" t="s">
        <v>6</v>
      </c>
      <c r="C402" s="23">
        <v>80947.3</v>
      </c>
      <c r="D402" s="23">
        <v>64000</v>
      </c>
      <c r="E402" s="23"/>
      <c r="F402" s="23">
        <v>64000</v>
      </c>
    </row>
    <row r="403" spans="1:6" ht="15" x14ac:dyDescent="0.25">
      <c r="A403" s="32"/>
      <c r="B403" s="42" t="s">
        <v>7</v>
      </c>
      <c r="C403" s="23">
        <v>0</v>
      </c>
      <c r="D403" s="23">
        <v>0</v>
      </c>
      <c r="E403" s="23"/>
      <c r="F403" s="23">
        <v>0</v>
      </c>
    </row>
    <row r="404" spans="1:6" ht="15" x14ac:dyDescent="0.25">
      <c r="A404" s="34" t="s">
        <v>127</v>
      </c>
      <c r="B404" s="17"/>
      <c r="C404" s="18">
        <f>(+C405)</f>
        <v>1482080.1</v>
      </c>
      <c r="D404" s="18">
        <f>(+D405)</f>
        <v>1458507.0449900001</v>
      </c>
      <c r="E404" s="18"/>
      <c r="F404" s="18">
        <f>(+F405)</f>
        <v>1458507.0449900001</v>
      </c>
    </row>
    <row r="405" spans="1:6" ht="15" x14ac:dyDescent="0.25">
      <c r="A405" s="19"/>
      <c r="B405" s="20" t="s">
        <v>11</v>
      </c>
      <c r="C405" s="21">
        <f>(((+C406+C407)))</f>
        <v>1482080.1</v>
      </c>
      <c r="D405" s="21">
        <f>(((+D406+D407)))</f>
        <v>1458507.0449900001</v>
      </c>
      <c r="E405" s="21"/>
      <c r="F405" s="21">
        <f>(((+F406+F407)))</f>
        <v>1458507.0449900001</v>
      </c>
    </row>
    <row r="406" spans="1:6" ht="15" x14ac:dyDescent="0.25">
      <c r="A406" s="32"/>
      <c r="B406" s="42" t="s">
        <v>6</v>
      </c>
      <c r="C406" s="23">
        <v>13220.3</v>
      </c>
      <c r="D406" s="23">
        <v>12105.535230000001</v>
      </c>
      <c r="E406" s="23"/>
      <c r="F406" s="23">
        <v>12105.535230000001</v>
      </c>
    </row>
    <row r="407" spans="1:6" ht="15" x14ac:dyDescent="0.25">
      <c r="A407" s="32"/>
      <c r="B407" s="42" t="s">
        <v>7</v>
      </c>
      <c r="C407" s="23">
        <v>1468859.8</v>
      </c>
      <c r="D407" s="23">
        <v>1446401.50976</v>
      </c>
      <c r="E407" s="23"/>
      <c r="F407" s="23">
        <v>1446401.50976</v>
      </c>
    </row>
    <row r="408" spans="1:6" ht="15" x14ac:dyDescent="0.25">
      <c r="A408" s="34" t="s">
        <v>128</v>
      </c>
      <c r="B408" s="17"/>
      <c r="C408" s="18">
        <f>(+C409+C412+C415)</f>
        <v>2201144.3676700001</v>
      </c>
      <c r="D408" s="18">
        <f>(+D409+D412+D415)</f>
        <v>2201144.3676700001</v>
      </c>
      <c r="E408" s="18"/>
      <c r="F408" s="18">
        <f>(+F409+F412+F415)</f>
        <v>1891615.0333119999</v>
      </c>
    </row>
    <row r="409" spans="1:6" ht="15" x14ac:dyDescent="0.25">
      <c r="A409" s="33"/>
      <c r="B409" s="20" t="s">
        <v>11</v>
      </c>
      <c r="C409" s="21">
        <f>(((+C410+C411)))</f>
        <v>581657.43882999988</v>
      </c>
      <c r="D409" s="21">
        <f>(((+D410+D411)))</f>
        <v>581657.43882999988</v>
      </c>
      <c r="E409" s="21"/>
      <c r="F409" s="21">
        <f>(((+F410+F411)))</f>
        <v>525406.20154000004</v>
      </c>
    </row>
    <row r="410" spans="1:6" ht="15" x14ac:dyDescent="0.25">
      <c r="A410" s="32"/>
      <c r="B410" s="42" t="s">
        <v>6</v>
      </c>
      <c r="C410" s="23">
        <v>581657.43882999988</v>
      </c>
      <c r="D410" s="23">
        <v>581657.43882999988</v>
      </c>
      <c r="E410" s="23"/>
      <c r="F410" s="23">
        <v>525406.20154000004</v>
      </c>
    </row>
    <row r="411" spans="1:6" ht="15" x14ac:dyDescent="0.25">
      <c r="A411" s="32"/>
      <c r="B411" s="42" t="s">
        <v>7</v>
      </c>
      <c r="C411" s="23">
        <v>0</v>
      </c>
      <c r="D411" s="23">
        <v>0</v>
      </c>
      <c r="E411" s="23"/>
      <c r="F411" s="23">
        <v>0</v>
      </c>
    </row>
    <row r="412" spans="1:6" ht="15" x14ac:dyDescent="0.25">
      <c r="A412" s="33"/>
      <c r="B412" s="20" t="s">
        <v>129</v>
      </c>
      <c r="C412" s="21">
        <f>(((+C413+C414)))</f>
        <v>3258.6545699999997</v>
      </c>
      <c r="D412" s="21">
        <f>(((+D413+D414)))</f>
        <v>3258.6545699999997</v>
      </c>
      <c r="E412" s="21"/>
      <c r="F412" s="21">
        <f>(((+F413+F414)))</f>
        <v>3258.6545699999997</v>
      </c>
    </row>
    <row r="413" spans="1:6" ht="15" x14ac:dyDescent="0.25">
      <c r="A413" s="32"/>
      <c r="B413" s="42" t="s">
        <v>6</v>
      </c>
      <c r="C413" s="23">
        <v>3258.6545699999997</v>
      </c>
      <c r="D413" s="23">
        <v>3258.6545699999997</v>
      </c>
      <c r="E413" s="23"/>
      <c r="F413" s="23">
        <v>3258.6545699999997</v>
      </c>
    </row>
    <row r="414" spans="1:6" ht="15" x14ac:dyDescent="0.25">
      <c r="A414" s="32"/>
      <c r="B414" s="42" t="s">
        <v>7</v>
      </c>
      <c r="C414" s="23">
        <v>0</v>
      </c>
      <c r="D414" s="23">
        <v>0</v>
      </c>
      <c r="E414" s="23"/>
      <c r="F414" s="23">
        <v>0</v>
      </c>
    </row>
    <row r="415" spans="1:6" ht="15" x14ac:dyDescent="0.25">
      <c r="A415" s="33"/>
      <c r="B415" s="20" t="s">
        <v>130</v>
      </c>
      <c r="C415" s="21">
        <f>(((+C416+C417)))</f>
        <v>1616228.2742700002</v>
      </c>
      <c r="D415" s="21">
        <f>(((+D416+D417)))</f>
        <v>1616228.2742700002</v>
      </c>
      <c r="E415" s="21"/>
      <c r="F415" s="21">
        <f>(((+F416+F417)))</f>
        <v>1362950.1772019998</v>
      </c>
    </row>
    <row r="416" spans="1:6" ht="15" x14ac:dyDescent="0.25">
      <c r="A416" s="32"/>
      <c r="B416" s="42" t="s">
        <v>6</v>
      </c>
      <c r="C416" s="23">
        <v>1616228.2742700002</v>
      </c>
      <c r="D416" s="23">
        <v>1616228.2742700002</v>
      </c>
      <c r="E416" s="23"/>
      <c r="F416" s="23">
        <v>1362950.1772019998</v>
      </c>
    </row>
    <row r="417" spans="1:6" ht="15" x14ac:dyDescent="0.25">
      <c r="A417" s="32"/>
      <c r="B417" s="42" t="s">
        <v>7</v>
      </c>
      <c r="C417" s="23">
        <v>0</v>
      </c>
      <c r="D417" s="23">
        <v>0</v>
      </c>
      <c r="E417" s="23"/>
      <c r="F417" s="23">
        <v>0</v>
      </c>
    </row>
    <row r="418" spans="1:6" ht="15" x14ac:dyDescent="0.25">
      <c r="A418" s="34" t="s">
        <v>131</v>
      </c>
      <c r="B418" s="17"/>
      <c r="C418" s="18">
        <f>(+C419+C422+C425+C428)</f>
        <v>338549.03899999999</v>
      </c>
      <c r="D418" s="18">
        <f>(+D419+D422+D425+D428)</f>
        <v>313290.27</v>
      </c>
      <c r="E418" s="18"/>
      <c r="F418" s="18">
        <f>(+F419+F422+F425+F428)</f>
        <v>300791.65700000001</v>
      </c>
    </row>
    <row r="419" spans="1:6" ht="15" x14ac:dyDescent="0.25">
      <c r="A419" s="33"/>
      <c r="B419" s="20" t="s">
        <v>11</v>
      </c>
      <c r="C419" s="21">
        <f>(((+C420+C421)))</f>
        <v>132297.29999999999</v>
      </c>
      <c r="D419" s="21">
        <f>(((+D420+D421)))</f>
        <v>132297.29999999999</v>
      </c>
      <c r="E419" s="21"/>
      <c r="F419" s="21">
        <f>(((+F420+F421)))</f>
        <v>128952.382</v>
      </c>
    </row>
    <row r="420" spans="1:6" ht="15" x14ac:dyDescent="0.25">
      <c r="A420" s="32"/>
      <c r="B420" s="42" t="s">
        <v>6</v>
      </c>
      <c r="C420" s="28">
        <v>132297.29999999999</v>
      </c>
      <c r="D420" s="28">
        <v>132297.29999999999</v>
      </c>
      <c r="E420" s="28"/>
      <c r="F420" s="28">
        <v>128952.382</v>
      </c>
    </row>
    <row r="421" spans="1:6" ht="15" x14ac:dyDescent="0.25">
      <c r="A421" s="32"/>
      <c r="B421" s="42" t="s">
        <v>7</v>
      </c>
      <c r="C421" s="23">
        <v>0</v>
      </c>
      <c r="D421" s="23">
        <v>0</v>
      </c>
      <c r="E421" s="23"/>
      <c r="F421" s="23">
        <v>0</v>
      </c>
    </row>
    <row r="422" spans="1:6" ht="15" x14ac:dyDescent="0.25">
      <c r="A422" s="33"/>
      <c r="B422" s="20" t="s">
        <v>132</v>
      </c>
      <c r="C422" s="21">
        <f>(((+C423+C424)))</f>
        <v>80165.737999999998</v>
      </c>
      <c r="D422" s="21">
        <f>(((+D423+D424)))</f>
        <v>58528.156999999999</v>
      </c>
      <c r="E422" s="21"/>
      <c r="F422" s="21">
        <f>(((+F423+F424)))</f>
        <v>58528.156999999999</v>
      </c>
    </row>
    <row r="423" spans="1:6" ht="15" x14ac:dyDescent="0.25">
      <c r="A423" s="32"/>
      <c r="B423" s="42" t="s">
        <v>6</v>
      </c>
      <c r="C423" s="28">
        <v>80165.737999999998</v>
      </c>
      <c r="D423" s="28">
        <v>58528.156999999999</v>
      </c>
      <c r="E423" s="28"/>
      <c r="F423" s="28">
        <v>58528.156999999999</v>
      </c>
    </row>
    <row r="424" spans="1:6" ht="15" x14ac:dyDescent="0.25">
      <c r="A424" s="32"/>
      <c r="B424" s="42" t="s">
        <v>7</v>
      </c>
      <c r="C424" s="23">
        <v>0</v>
      </c>
      <c r="D424" s="23">
        <v>0</v>
      </c>
      <c r="E424" s="23"/>
      <c r="F424" s="23">
        <v>0</v>
      </c>
    </row>
    <row r="425" spans="1:6" ht="15" x14ac:dyDescent="0.25">
      <c r="A425" s="33"/>
      <c r="B425" s="20" t="s">
        <v>133</v>
      </c>
      <c r="C425" s="21">
        <f>(((+C426+C427)))</f>
        <v>93968.2</v>
      </c>
      <c r="D425" s="21">
        <f>(((+D426+D427)))</f>
        <v>93968.205000000002</v>
      </c>
      <c r="E425" s="21"/>
      <c r="F425" s="21">
        <f>(((+F426+F427)))</f>
        <v>86005.206999999995</v>
      </c>
    </row>
    <row r="426" spans="1:6" ht="15" x14ac:dyDescent="0.25">
      <c r="A426" s="32"/>
      <c r="B426" s="42" t="s">
        <v>6</v>
      </c>
      <c r="C426" s="28">
        <v>93968.2</v>
      </c>
      <c r="D426" s="28">
        <v>93968.205000000002</v>
      </c>
      <c r="E426" s="28"/>
      <c r="F426" s="28">
        <v>86005.206999999995</v>
      </c>
    </row>
    <row r="427" spans="1:6" ht="15" x14ac:dyDescent="0.25">
      <c r="A427" s="32"/>
      <c r="B427" s="42" t="s">
        <v>7</v>
      </c>
      <c r="C427" s="23">
        <v>0</v>
      </c>
      <c r="D427" s="23">
        <v>0</v>
      </c>
      <c r="E427" s="23"/>
      <c r="F427" s="23">
        <v>0</v>
      </c>
    </row>
    <row r="428" spans="1:6" ht="15" x14ac:dyDescent="0.25">
      <c r="A428" s="33"/>
      <c r="B428" s="20" t="s">
        <v>134</v>
      </c>
      <c r="C428" s="21">
        <f>(((+C429+C430)))</f>
        <v>32117.800999999999</v>
      </c>
      <c r="D428" s="21">
        <f>(((+D429+D430)))</f>
        <v>28496.608</v>
      </c>
      <c r="E428" s="21"/>
      <c r="F428" s="21">
        <f>(((+F429+F430)))</f>
        <v>27305.911</v>
      </c>
    </row>
    <row r="429" spans="1:6" ht="15" x14ac:dyDescent="0.25">
      <c r="A429" s="32"/>
      <c r="B429" s="42" t="s">
        <v>6</v>
      </c>
      <c r="C429" s="28">
        <v>32117.800999999999</v>
      </c>
      <c r="D429" s="28">
        <v>28496.608</v>
      </c>
      <c r="E429" s="28"/>
      <c r="F429" s="28">
        <v>27305.911</v>
      </c>
    </row>
    <row r="430" spans="1:6" ht="15" x14ac:dyDescent="0.25">
      <c r="A430" s="32"/>
      <c r="B430" s="42" t="s">
        <v>7</v>
      </c>
      <c r="C430" s="23">
        <v>0</v>
      </c>
      <c r="D430" s="23">
        <v>0</v>
      </c>
      <c r="E430" s="23"/>
      <c r="F430" s="23">
        <v>0</v>
      </c>
    </row>
    <row r="431" spans="1:6" ht="15" x14ac:dyDescent="0.25">
      <c r="A431" s="34" t="s">
        <v>135</v>
      </c>
      <c r="B431" s="17"/>
      <c r="C431" s="18">
        <f>(+C432+C435+C438+C441+C444+C447+C450+C453)</f>
        <v>10434830.912670001</v>
      </c>
      <c r="D431" s="18">
        <f>(+D432+D435+D438+D441+D444+D447+D450+D453)</f>
        <v>10544125.77306</v>
      </c>
      <c r="E431" s="18"/>
      <c r="F431" s="18">
        <f>(+F432+F435+F438+F441+F444+F447+F450+F453)</f>
        <v>8195643.4857499991</v>
      </c>
    </row>
    <row r="432" spans="1:6" ht="15" x14ac:dyDescent="0.25">
      <c r="A432" s="33"/>
      <c r="B432" s="20" t="s">
        <v>11</v>
      </c>
      <c r="C432" s="21">
        <f>(((+C433+C434)))</f>
        <v>320796.84499999997</v>
      </c>
      <c r="D432" s="21">
        <f>(((+D433+D434)))</f>
        <v>490629.22700000001</v>
      </c>
      <c r="E432" s="21"/>
      <c r="F432" s="21">
        <f>(((+F433+F434)))</f>
        <v>413829.86300000001</v>
      </c>
    </row>
    <row r="433" spans="1:6" ht="15" x14ac:dyDescent="0.25">
      <c r="A433" s="32"/>
      <c r="B433" s="42" t="s">
        <v>6</v>
      </c>
      <c r="C433" s="24">
        <v>172908.77900000001</v>
      </c>
      <c r="D433" s="24">
        <v>342741.16100000002</v>
      </c>
      <c r="E433" s="24"/>
      <c r="F433" s="24">
        <v>265941.79700000002</v>
      </c>
    </row>
    <row r="434" spans="1:6" ht="15" x14ac:dyDescent="0.25">
      <c r="A434" s="32"/>
      <c r="B434" s="42" t="s">
        <v>7</v>
      </c>
      <c r="C434" s="24">
        <v>147888.06599999999</v>
      </c>
      <c r="D434" s="24">
        <v>147888.06599999999</v>
      </c>
      <c r="E434" s="24"/>
      <c r="F434" s="24">
        <v>147888.06599999999</v>
      </c>
    </row>
    <row r="435" spans="1:6" ht="15" x14ac:dyDescent="0.25">
      <c r="A435" s="33"/>
      <c r="B435" s="20" t="s">
        <v>136</v>
      </c>
      <c r="C435" s="21">
        <f>(((+C436+C437)))</f>
        <v>9380266.2630000003</v>
      </c>
      <c r="D435" s="21">
        <f>(((+D436+D437)))</f>
        <v>9334848.9220000003</v>
      </c>
      <c r="E435" s="21"/>
      <c r="F435" s="21">
        <f>(((+F436+F437)))</f>
        <v>7159691.8440000005</v>
      </c>
    </row>
    <row r="436" spans="1:6" ht="15" x14ac:dyDescent="0.25">
      <c r="A436" s="32"/>
      <c r="B436" s="42" t="s">
        <v>6</v>
      </c>
      <c r="C436" s="24">
        <v>3230589.9679999999</v>
      </c>
      <c r="D436" s="24">
        <v>3230589.9679999999</v>
      </c>
      <c r="E436" s="24"/>
      <c r="F436" s="24">
        <v>3039303.4139999999</v>
      </c>
    </row>
    <row r="437" spans="1:6" ht="15" x14ac:dyDescent="0.25">
      <c r="A437" s="32"/>
      <c r="B437" s="42" t="s">
        <v>7</v>
      </c>
      <c r="C437" s="24">
        <v>6149676.2949999999</v>
      </c>
      <c r="D437" s="24">
        <v>6104258.9539999999</v>
      </c>
      <c r="E437" s="24"/>
      <c r="F437" s="24">
        <v>4120388.43</v>
      </c>
    </row>
    <row r="438" spans="1:6" ht="15" x14ac:dyDescent="0.25">
      <c r="A438" s="33"/>
      <c r="B438" s="20" t="s">
        <v>137</v>
      </c>
      <c r="C438" s="21">
        <f>(((+C439+C440)))</f>
        <v>59862.506430000001</v>
      </c>
      <c r="D438" s="21">
        <f>(((+D439+D440)))</f>
        <v>44742.326729999993</v>
      </c>
      <c r="E438" s="21"/>
      <c r="F438" s="21">
        <f>(((+F439+F440)))</f>
        <v>41973.497659999994</v>
      </c>
    </row>
    <row r="439" spans="1:6" ht="15" x14ac:dyDescent="0.25">
      <c r="A439" s="32"/>
      <c r="B439" s="42" t="s">
        <v>6</v>
      </c>
      <c r="C439" s="24">
        <v>59862.506430000001</v>
      </c>
      <c r="D439" s="24">
        <v>44742.326729999993</v>
      </c>
      <c r="E439" s="24"/>
      <c r="F439" s="24">
        <v>41973.497659999994</v>
      </c>
    </row>
    <row r="440" spans="1:6" ht="15" x14ac:dyDescent="0.25">
      <c r="A440" s="32"/>
      <c r="B440" s="42" t="s">
        <v>7</v>
      </c>
      <c r="C440" s="24">
        <v>0</v>
      </c>
      <c r="D440" s="24">
        <v>0</v>
      </c>
      <c r="E440" s="24"/>
      <c r="F440" s="24">
        <v>0</v>
      </c>
    </row>
    <row r="441" spans="1:6" ht="15" x14ac:dyDescent="0.25">
      <c r="A441" s="33"/>
      <c r="B441" s="20" t="s">
        <v>138</v>
      </c>
      <c r="C441" s="21">
        <f>(((+C442+C443)))</f>
        <v>188237.18597999998</v>
      </c>
      <c r="D441" s="21">
        <f>(((+D442+D443)))</f>
        <v>188237.18597999998</v>
      </c>
      <c r="E441" s="21"/>
      <c r="F441" s="21">
        <f>(((+F442+F443)))</f>
        <v>188237.18597999998</v>
      </c>
    </row>
    <row r="442" spans="1:6" ht="15" x14ac:dyDescent="0.25">
      <c r="A442" s="32"/>
      <c r="B442" s="42" t="s">
        <v>6</v>
      </c>
      <c r="C442" s="24">
        <v>188237.18597999998</v>
      </c>
      <c r="D442" s="24">
        <v>188237.18597999998</v>
      </c>
      <c r="E442" s="24"/>
      <c r="F442" s="24">
        <v>188237.18597999998</v>
      </c>
    </row>
    <row r="443" spans="1:6" ht="15" x14ac:dyDescent="0.25">
      <c r="A443" s="32"/>
      <c r="B443" s="42" t="s">
        <v>7</v>
      </c>
      <c r="C443" s="24">
        <v>0</v>
      </c>
      <c r="D443" s="24">
        <v>0</v>
      </c>
      <c r="E443" s="24"/>
      <c r="F443" s="24">
        <v>0</v>
      </c>
    </row>
    <row r="444" spans="1:6" ht="15" x14ac:dyDescent="0.25">
      <c r="A444" s="33"/>
      <c r="B444" s="20" t="s">
        <v>139</v>
      </c>
      <c r="C444" s="21">
        <f>(((+C445+C446)))</f>
        <v>31972.528259999999</v>
      </c>
      <c r="D444" s="21">
        <f>(((+D445+D446)))</f>
        <v>31972.528259999999</v>
      </c>
      <c r="E444" s="21"/>
      <c r="F444" s="21">
        <f>(((+F445+F446)))</f>
        <v>31967.572530000001</v>
      </c>
    </row>
    <row r="445" spans="1:6" ht="15" x14ac:dyDescent="0.25">
      <c r="A445" s="32"/>
      <c r="B445" s="42" t="s">
        <v>6</v>
      </c>
      <c r="C445" s="24">
        <v>31972.528259999999</v>
      </c>
      <c r="D445" s="24">
        <v>31972.528259999999</v>
      </c>
      <c r="E445" s="24"/>
      <c r="F445" s="24">
        <v>31967.572530000001</v>
      </c>
    </row>
    <row r="446" spans="1:6" ht="15" x14ac:dyDescent="0.25">
      <c r="A446" s="32"/>
      <c r="B446" s="42" t="s">
        <v>7</v>
      </c>
      <c r="C446" s="24">
        <v>0</v>
      </c>
      <c r="D446" s="24">
        <v>0</v>
      </c>
      <c r="E446" s="24"/>
      <c r="F446" s="24">
        <v>0</v>
      </c>
    </row>
    <row r="447" spans="1:6" ht="15" x14ac:dyDescent="0.25">
      <c r="A447" s="33"/>
      <c r="B447" s="20" t="s">
        <v>140</v>
      </c>
      <c r="C447" s="21">
        <f>(((+C448+C449)))</f>
        <v>383948.07</v>
      </c>
      <c r="D447" s="21">
        <f>(((+D448+D449)))</f>
        <v>383948.06945999985</v>
      </c>
      <c r="E447" s="21"/>
      <c r="F447" s="21">
        <f>(((+F448+F449)))</f>
        <v>299279.80022000003</v>
      </c>
    </row>
    <row r="448" spans="1:6" ht="15" x14ac:dyDescent="0.25">
      <c r="A448" s="32"/>
      <c r="B448" s="42" t="s">
        <v>6</v>
      </c>
      <c r="C448" s="24">
        <v>383948.07</v>
      </c>
      <c r="D448" s="24">
        <v>383948.06945999985</v>
      </c>
      <c r="E448" s="24"/>
      <c r="F448" s="24">
        <v>299279.80022000003</v>
      </c>
    </row>
    <row r="449" spans="1:6" ht="15" x14ac:dyDescent="0.25">
      <c r="A449" s="32"/>
      <c r="B449" s="42" t="s">
        <v>7</v>
      </c>
      <c r="C449" s="24">
        <v>0</v>
      </c>
      <c r="D449" s="24">
        <v>0</v>
      </c>
      <c r="E449" s="24"/>
      <c r="F449" s="24">
        <v>0</v>
      </c>
    </row>
    <row r="450" spans="1:6" ht="15" x14ac:dyDescent="0.25">
      <c r="A450" s="33"/>
      <c r="B450" s="20" t="s">
        <v>141</v>
      </c>
      <c r="C450" s="21">
        <f>(((+C451+C452)))</f>
        <v>12047.174999999999</v>
      </c>
      <c r="D450" s="21">
        <f>(((+D451+D452)))</f>
        <v>12047.174999999999</v>
      </c>
      <c r="E450" s="21"/>
      <c r="F450" s="21">
        <f>(((+F451+F452)))</f>
        <v>12047.174999999999</v>
      </c>
    </row>
    <row r="451" spans="1:6" ht="15" x14ac:dyDescent="0.25">
      <c r="A451" s="32"/>
      <c r="B451" s="42" t="s">
        <v>6</v>
      </c>
      <c r="C451" s="24">
        <v>12047.174999999999</v>
      </c>
      <c r="D451" s="24">
        <v>12047.174999999999</v>
      </c>
      <c r="E451" s="24"/>
      <c r="F451" s="24">
        <v>12047.174999999999</v>
      </c>
    </row>
    <row r="452" spans="1:6" ht="15" x14ac:dyDescent="0.25">
      <c r="A452" s="32"/>
      <c r="B452" s="42" t="s">
        <v>7</v>
      </c>
      <c r="C452" s="24">
        <v>0</v>
      </c>
      <c r="D452" s="24">
        <v>0</v>
      </c>
      <c r="E452" s="24"/>
      <c r="F452" s="24">
        <v>0</v>
      </c>
    </row>
    <row r="453" spans="1:6" ht="15" x14ac:dyDescent="0.25">
      <c r="A453" s="33"/>
      <c r="B453" s="20" t="s">
        <v>142</v>
      </c>
      <c r="C453" s="21">
        <f>(((+C454+C455)))</f>
        <v>57700.339</v>
      </c>
      <c r="D453" s="21">
        <f>(((+D454+D455)))</f>
        <v>57700.338629999998</v>
      </c>
      <c r="E453" s="21"/>
      <c r="F453" s="21">
        <f>(((+F454+F455)))</f>
        <v>48616.547360000004</v>
      </c>
    </row>
    <row r="454" spans="1:6" ht="15" x14ac:dyDescent="0.25">
      <c r="A454" s="32"/>
      <c r="B454" s="42" t="s">
        <v>6</v>
      </c>
      <c r="C454" s="24">
        <v>57700.339</v>
      </c>
      <c r="D454" s="24">
        <v>57700.338629999998</v>
      </c>
      <c r="E454" s="24"/>
      <c r="F454" s="24">
        <v>48616.547360000004</v>
      </c>
    </row>
    <row r="455" spans="1:6" ht="15" x14ac:dyDescent="0.25">
      <c r="A455" s="32"/>
      <c r="B455" s="42" t="s">
        <v>7</v>
      </c>
      <c r="C455" s="24">
        <v>0</v>
      </c>
      <c r="D455" s="24">
        <v>0</v>
      </c>
      <c r="E455" s="24"/>
      <c r="F455" s="24">
        <v>0</v>
      </c>
    </row>
    <row r="456" spans="1:6" ht="15" x14ac:dyDescent="0.25">
      <c r="A456" s="34" t="s">
        <v>143</v>
      </c>
      <c r="B456" s="17"/>
      <c r="C456" s="18">
        <f>(+C457+C460)</f>
        <v>1515940.8767900004</v>
      </c>
      <c r="D456" s="18">
        <f>(+D457+D460)</f>
        <v>1565593.1713399999</v>
      </c>
      <c r="E456" s="18"/>
      <c r="F456" s="18">
        <f>(+F457+F460)</f>
        <v>1404582.77844</v>
      </c>
    </row>
    <row r="457" spans="1:6" ht="15" x14ac:dyDescent="0.25">
      <c r="A457" s="33"/>
      <c r="B457" s="20" t="s">
        <v>11</v>
      </c>
      <c r="C457" s="21">
        <f>(((+C458+C459)))</f>
        <v>1509947.0416200003</v>
      </c>
      <c r="D457" s="21">
        <f>(((+D458+D459)))</f>
        <v>1558926.48575</v>
      </c>
      <c r="E457" s="21"/>
      <c r="F457" s="21">
        <f>(((+F458+F459)))</f>
        <v>1397916.0928500001</v>
      </c>
    </row>
    <row r="458" spans="1:6" ht="15" x14ac:dyDescent="0.25">
      <c r="A458" s="32"/>
      <c r="B458" s="42" t="s">
        <v>6</v>
      </c>
      <c r="C458" s="23">
        <v>1452898.0293200002</v>
      </c>
      <c r="D458" s="23">
        <v>1509354.4540500001</v>
      </c>
      <c r="E458" s="23"/>
      <c r="F458" s="23">
        <v>1348344.0611500002</v>
      </c>
    </row>
    <row r="459" spans="1:6" ht="15" x14ac:dyDescent="0.25">
      <c r="A459" s="32"/>
      <c r="B459" s="42" t="s">
        <v>7</v>
      </c>
      <c r="C459" s="23">
        <v>57049.012300000002</v>
      </c>
      <c r="D459" s="23">
        <v>49572.0317</v>
      </c>
      <c r="E459" s="23"/>
      <c r="F459" s="23">
        <v>49572.0317</v>
      </c>
    </row>
    <row r="460" spans="1:6" ht="15" x14ac:dyDescent="0.25">
      <c r="A460" s="33"/>
      <c r="B460" s="20" t="s">
        <v>144</v>
      </c>
      <c r="C460" s="21">
        <f>(((+C461+C462)))</f>
        <v>5993.8351700000012</v>
      </c>
      <c r="D460" s="21">
        <f>(((+D461+D462)))</f>
        <v>6666.6855899999991</v>
      </c>
      <c r="E460" s="21"/>
      <c r="F460" s="21">
        <f>(((+F461+F462)))</f>
        <v>6666.6855899999991</v>
      </c>
    </row>
    <row r="461" spans="1:6" ht="15" x14ac:dyDescent="0.25">
      <c r="A461" s="32"/>
      <c r="B461" s="42" t="s">
        <v>6</v>
      </c>
      <c r="C461" s="23">
        <v>5993.8351700000012</v>
      </c>
      <c r="D461" s="23">
        <v>6666.6855899999991</v>
      </c>
      <c r="E461" s="23"/>
      <c r="F461" s="23">
        <v>6666.6855899999991</v>
      </c>
    </row>
    <row r="462" spans="1:6" ht="15" x14ac:dyDescent="0.25">
      <c r="A462" s="32"/>
      <c r="B462" s="42" t="s">
        <v>7</v>
      </c>
      <c r="C462" s="23">
        <v>0</v>
      </c>
      <c r="D462" s="23">
        <v>0</v>
      </c>
      <c r="E462" s="23"/>
      <c r="F462" s="23">
        <v>0</v>
      </c>
    </row>
    <row r="463" spans="1:6" ht="15" x14ac:dyDescent="0.25">
      <c r="A463" s="34" t="s">
        <v>145</v>
      </c>
      <c r="B463" s="17"/>
      <c r="C463" s="18">
        <f>(+C464+C467+C470+C473+C476+C479+C482+C485+C488)</f>
        <v>3405359.6634</v>
      </c>
      <c r="D463" s="18">
        <f>(+D464+D467+D470+D473+D476+D479+D482+D485+D488)</f>
        <v>3286046.8099799999</v>
      </c>
      <c r="E463" s="18"/>
      <c r="F463" s="18">
        <f>(+F464+F467+F470+F473+F476+F479+F482+F485+F488)</f>
        <v>1717271.03798</v>
      </c>
    </row>
    <row r="464" spans="1:6" ht="15" x14ac:dyDescent="0.25">
      <c r="A464" s="33"/>
      <c r="B464" s="20" t="s">
        <v>11</v>
      </c>
      <c r="C464" s="21">
        <f>(((+C465+C466)))</f>
        <v>43401.212030000002</v>
      </c>
      <c r="D464" s="21">
        <f>(((+D465+D466)))</f>
        <v>39580.184200000003</v>
      </c>
      <c r="E464" s="21"/>
      <c r="F464" s="21">
        <f>(((+F465+F466)))</f>
        <v>39410.927510000009</v>
      </c>
    </row>
    <row r="465" spans="1:6" ht="15" x14ac:dyDescent="0.25">
      <c r="A465" s="32"/>
      <c r="B465" s="42" t="s">
        <v>6</v>
      </c>
      <c r="C465" s="23">
        <v>43401.212030000002</v>
      </c>
      <c r="D465" s="23">
        <v>39580.184200000003</v>
      </c>
      <c r="E465" s="23"/>
      <c r="F465" s="23">
        <v>39410.927510000009</v>
      </c>
    </row>
    <row r="466" spans="1:6" ht="15" x14ac:dyDescent="0.25">
      <c r="A466" s="32"/>
      <c r="B466" s="42" t="s">
        <v>7</v>
      </c>
      <c r="C466" s="23">
        <v>0</v>
      </c>
      <c r="D466" s="23">
        <v>0</v>
      </c>
      <c r="E466" s="23"/>
      <c r="F466" s="23">
        <v>0</v>
      </c>
    </row>
    <row r="467" spans="1:6" ht="15" x14ac:dyDescent="0.25">
      <c r="A467" s="33"/>
      <c r="B467" s="20" t="s">
        <v>146</v>
      </c>
      <c r="C467" s="21">
        <f>(((+C468+C469)))</f>
        <v>15323.7</v>
      </c>
      <c r="D467" s="21">
        <f>(((+D468+D469)))</f>
        <v>15265.08541</v>
      </c>
      <c r="E467" s="21"/>
      <c r="F467" s="21">
        <f>(((+F468+F469)))</f>
        <v>15142.02751</v>
      </c>
    </row>
    <row r="468" spans="1:6" ht="15" x14ac:dyDescent="0.25">
      <c r="A468" s="32"/>
      <c r="B468" s="42" t="s">
        <v>6</v>
      </c>
      <c r="C468" s="24">
        <v>15323.7</v>
      </c>
      <c r="D468" s="23">
        <v>15265.08541</v>
      </c>
      <c r="E468" s="23"/>
      <c r="F468" s="23">
        <v>15142.02751</v>
      </c>
    </row>
    <row r="469" spans="1:6" ht="15" x14ac:dyDescent="0.25">
      <c r="A469" s="32"/>
      <c r="B469" s="42" t="s">
        <v>7</v>
      </c>
      <c r="C469" s="23">
        <v>0</v>
      </c>
      <c r="D469" s="23">
        <v>0</v>
      </c>
      <c r="E469" s="23"/>
      <c r="F469" s="23">
        <v>0</v>
      </c>
    </row>
    <row r="470" spans="1:6" ht="15" x14ac:dyDescent="0.25">
      <c r="A470" s="33"/>
      <c r="B470" s="20" t="s">
        <v>147</v>
      </c>
      <c r="C470" s="21">
        <f>(((+C471+C472)))</f>
        <v>13709.4</v>
      </c>
      <c r="D470" s="21">
        <f>(((+D471+D472)))</f>
        <v>13709.4</v>
      </c>
      <c r="E470" s="21"/>
      <c r="F470" s="21">
        <f>(((+F471+F472)))</f>
        <v>12535.330220000002</v>
      </c>
    </row>
    <row r="471" spans="1:6" ht="15" x14ac:dyDescent="0.25">
      <c r="A471" s="32"/>
      <c r="B471" s="42" t="s">
        <v>6</v>
      </c>
      <c r="C471" s="23">
        <v>13709.4</v>
      </c>
      <c r="D471" s="23">
        <v>13709.4</v>
      </c>
      <c r="E471" s="23"/>
      <c r="F471" s="23">
        <v>12535.330220000002</v>
      </c>
    </row>
    <row r="472" spans="1:6" ht="15" x14ac:dyDescent="0.25">
      <c r="A472" s="32"/>
      <c r="B472" s="42" t="s">
        <v>7</v>
      </c>
      <c r="C472" s="23">
        <v>0</v>
      </c>
      <c r="D472" s="23">
        <v>0</v>
      </c>
      <c r="E472" s="23"/>
      <c r="F472" s="23">
        <v>0</v>
      </c>
    </row>
    <row r="473" spans="1:6" ht="15" x14ac:dyDescent="0.25">
      <c r="A473" s="33"/>
      <c r="B473" s="20" t="s">
        <v>148</v>
      </c>
      <c r="C473" s="21">
        <f>(((+C474+C475)))</f>
        <v>127417.05136999999</v>
      </c>
      <c r="D473" s="21">
        <f>(((+D474+D475)))</f>
        <v>127417.05136999999</v>
      </c>
      <c r="E473" s="21"/>
      <c r="F473" s="21">
        <f>(((+F474+F475)))</f>
        <v>82589.399329999971</v>
      </c>
    </row>
    <row r="474" spans="1:6" ht="15" x14ac:dyDescent="0.25">
      <c r="A474" s="32"/>
      <c r="B474" s="42" t="s">
        <v>6</v>
      </c>
      <c r="C474" s="23">
        <v>127417.05136999999</v>
      </c>
      <c r="D474" s="23">
        <v>127417.05136999999</v>
      </c>
      <c r="E474" s="23"/>
      <c r="F474" s="23">
        <v>82589.399329999971</v>
      </c>
    </row>
    <row r="475" spans="1:6" ht="15" x14ac:dyDescent="0.25">
      <c r="A475" s="32"/>
      <c r="B475" s="42" t="s">
        <v>7</v>
      </c>
      <c r="C475" s="23">
        <v>0</v>
      </c>
      <c r="D475" s="23">
        <v>0</v>
      </c>
      <c r="E475" s="23"/>
      <c r="F475" s="23">
        <v>0</v>
      </c>
    </row>
    <row r="476" spans="1:6" ht="15" x14ac:dyDescent="0.25">
      <c r="A476" s="33"/>
      <c r="B476" s="20" t="s">
        <v>149</v>
      </c>
      <c r="C476" s="21">
        <f>(((+C477+C478)))</f>
        <v>148236.6</v>
      </c>
      <c r="D476" s="21">
        <f>(((+D477+D478)))</f>
        <v>148236.6</v>
      </c>
      <c r="E476" s="21"/>
      <c r="F476" s="21">
        <f>(((+F477+F478)))</f>
        <v>87597.965409999975</v>
      </c>
    </row>
    <row r="477" spans="1:6" ht="15" x14ac:dyDescent="0.25">
      <c r="A477" s="32"/>
      <c r="B477" s="42" t="s">
        <v>6</v>
      </c>
      <c r="C477" s="23">
        <v>148236.6</v>
      </c>
      <c r="D477" s="23">
        <v>148236.6</v>
      </c>
      <c r="E477" s="23"/>
      <c r="F477" s="23">
        <v>87597.965409999975</v>
      </c>
    </row>
    <row r="478" spans="1:6" ht="15" x14ac:dyDescent="0.25">
      <c r="A478" s="32"/>
      <c r="B478" s="42" t="s">
        <v>7</v>
      </c>
      <c r="C478" s="23">
        <v>0</v>
      </c>
      <c r="D478" s="23">
        <v>0</v>
      </c>
      <c r="E478" s="23"/>
      <c r="F478" s="23">
        <v>0</v>
      </c>
    </row>
    <row r="479" spans="1:6" ht="15" x14ac:dyDescent="0.25">
      <c r="A479" s="33"/>
      <c r="B479" s="20" t="s">
        <v>150</v>
      </c>
      <c r="C479" s="21">
        <f>(((+C480+C481)))</f>
        <v>152421.6</v>
      </c>
      <c r="D479" s="21">
        <f>(((+D480+D481)))</f>
        <v>36988.389000000003</v>
      </c>
      <c r="E479" s="21"/>
      <c r="F479" s="21">
        <f>(((+F480+F481)))</f>
        <v>36988.389000000003</v>
      </c>
    </row>
    <row r="480" spans="1:6" ht="15" x14ac:dyDescent="0.25">
      <c r="A480" s="32"/>
      <c r="B480" s="42" t="s">
        <v>6</v>
      </c>
      <c r="C480" s="23">
        <v>152421.6</v>
      </c>
      <c r="D480" s="23">
        <v>36988.389000000003</v>
      </c>
      <c r="E480" s="23"/>
      <c r="F480" s="23">
        <v>36988.389000000003</v>
      </c>
    </row>
    <row r="481" spans="1:6" ht="15" x14ac:dyDescent="0.25">
      <c r="A481" s="32"/>
      <c r="B481" s="42" t="s">
        <v>7</v>
      </c>
      <c r="C481" s="23">
        <v>0</v>
      </c>
      <c r="D481" s="23">
        <v>0</v>
      </c>
      <c r="E481" s="23"/>
      <c r="F481" s="23">
        <v>0</v>
      </c>
    </row>
    <row r="482" spans="1:6" ht="15" x14ac:dyDescent="0.25">
      <c r="A482" s="33"/>
      <c r="B482" s="20" t="s">
        <v>151</v>
      </c>
      <c r="C482" s="21">
        <f>(((+C483+C484)))</f>
        <v>3522.6</v>
      </c>
      <c r="D482" s="21">
        <f>(((+D483+D484)))</f>
        <v>3522.6</v>
      </c>
      <c r="E482" s="21"/>
      <c r="F482" s="21">
        <f>(((+F483+F484)))</f>
        <v>3476.3629999999998</v>
      </c>
    </row>
    <row r="483" spans="1:6" ht="15" x14ac:dyDescent="0.25">
      <c r="A483" s="32"/>
      <c r="B483" s="42" t="s">
        <v>6</v>
      </c>
      <c r="C483" s="23">
        <v>3522.6</v>
      </c>
      <c r="D483" s="23">
        <v>3522.6</v>
      </c>
      <c r="E483" s="23"/>
      <c r="F483" s="23">
        <v>3476.3629999999998</v>
      </c>
    </row>
    <row r="484" spans="1:6" ht="15" x14ac:dyDescent="0.25">
      <c r="A484" s="32"/>
      <c r="B484" s="42" t="s">
        <v>7</v>
      </c>
      <c r="C484" s="23">
        <v>0</v>
      </c>
      <c r="D484" s="23">
        <v>0</v>
      </c>
      <c r="E484" s="23"/>
      <c r="F484" s="23">
        <v>0</v>
      </c>
    </row>
    <row r="485" spans="1:6" ht="15" x14ac:dyDescent="0.25">
      <c r="A485" s="33"/>
      <c r="B485" s="20" t="s">
        <v>152</v>
      </c>
      <c r="C485" s="21">
        <f>(((+C486+C487)))</f>
        <v>1638078.7000000002</v>
      </c>
      <c r="D485" s="21">
        <f>(((+D486+D487)))</f>
        <v>1638078.7000000002</v>
      </c>
      <c r="E485" s="21"/>
      <c r="F485" s="21">
        <f>(((+F486+F487)))</f>
        <v>711115.39400000009</v>
      </c>
    </row>
    <row r="486" spans="1:6" ht="15" x14ac:dyDescent="0.25">
      <c r="A486" s="32"/>
      <c r="B486" s="42" t="s">
        <v>6</v>
      </c>
      <c r="C486" s="23">
        <v>1252774.3</v>
      </c>
      <c r="D486" s="23">
        <v>1252774.3</v>
      </c>
      <c r="E486" s="23"/>
      <c r="F486" s="23">
        <v>509852.99300000002</v>
      </c>
    </row>
    <row r="487" spans="1:6" ht="15" x14ac:dyDescent="0.25">
      <c r="A487" s="32"/>
      <c r="B487" s="42" t="s">
        <v>7</v>
      </c>
      <c r="C487" s="23">
        <v>385304.4</v>
      </c>
      <c r="D487" s="23">
        <v>385304.4</v>
      </c>
      <c r="E487" s="23"/>
      <c r="F487" s="23">
        <v>201262.40100000001</v>
      </c>
    </row>
    <row r="488" spans="1:6" ht="15" x14ac:dyDescent="0.25">
      <c r="A488" s="33"/>
      <c r="B488" s="20" t="s">
        <v>153</v>
      </c>
      <c r="C488" s="21">
        <f>(((+C489+C490)))</f>
        <v>1263248.7999999998</v>
      </c>
      <c r="D488" s="21">
        <f>(((+D489+D490)))</f>
        <v>1263248.7999999998</v>
      </c>
      <c r="E488" s="21"/>
      <c r="F488" s="21">
        <f>(((+F489+F490)))</f>
        <v>728415.24200000009</v>
      </c>
    </row>
    <row r="489" spans="1:6" ht="15" x14ac:dyDescent="0.25">
      <c r="A489" s="32"/>
      <c r="B489" s="42" t="s">
        <v>6</v>
      </c>
      <c r="C489" s="23">
        <v>761544.7</v>
      </c>
      <c r="D489" s="23">
        <v>761544.7</v>
      </c>
      <c r="E489" s="23"/>
      <c r="F489" s="23">
        <v>426221.74900000001</v>
      </c>
    </row>
    <row r="490" spans="1:6" ht="15" x14ac:dyDescent="0.25">
      <c r="A490" s="32"/>
      <c r="B490" s="42" t="s">
        <v>7</v>
      </c>
      <c r="C490" s="23">
        <v>501704.1</v>
      </c>
      <c r="D490" s="23">
        <v>501704.1</v>
      </c>
      <c r="E490" s="23"/>
      <c r="F490" s="23">
        <v>302193.49300000002</v>
      </c>
    </row>
    <row r="491" spans="1:6" ht="15" x14ac:dyDescent="0.25">
      <c r="A491" s="34" t="s">
        <v>154</v>
      </c>
      <c r="B491" s="17"/>
      <c r="C491" s="18">
        <f>(+C492+C495+C498+C501+C504+C507+C510+C513+C516+C522+C519)</f>
        <v>2331488.4380000001</v>
      </c>
      <c r="D491" s="18">
        <f>(+D492+D495+D498+D501+D504+D507+D510+D513+D516+D522+D519)</f>
        <v>2263951.6001299997</v>
      </c>
      <c r="E491" s="18"/>
      <c r="F491" s="18">
        <f>(+F492+F495+F498+F501+F504+F507+F510+F513+F516+F522+F519)</f>
        <v>2057852.40267</v>
      </c>
    </row>
    <row r="492" spans="1:6" ht="15" x14ac:dyDescent="0.25">
      <c r="A492" s="33"/>
      <c r="B492" s="20" t="s">
        <v>11</v>
      </c>
      <c r="C492" s="21">
        <f>(((+C493+C494)))</f>
        <v>962608.99</v>
      </c>
      <c r="D492" s="21">
        <f>(((+D493+D494)))</f>
        <v>950836.00599999994</v>
      </c>
      <c r="E492" s="21"/>
      <c r="F492" s="21">
        <f>(((+F493+F494)))</f>
        <v>849528.33100000001</v>
      </c>
    </row>
    <row r="493" spans="1:6" ht="15" x14ac:dyDescent="0.25">
      <c r="A493" s="32"/>
      <c r="B493" s="42" t="s">
        <v>6</v>
      </c>
      <c r="C493" s="23">
        <v>900410.14300000004</v>
      </c>
      <c r="D493" s="23">
        <v>888637.15899999999</v>
      </c>
      <c r="E493" s="23"/>
      <c r="F493" s="23">
        <v>788718.92299999995</v>
      </c>
    </row>
    <row r="494" spans="1:6" ht="15" x14ac:dyDescent="0.25">
      <c r="A494" s="32"/>
      <c r="B494" s="42" t="s">
        <v>7</v>
      </c>
      <c r="C494" s="23">
        <v>62198.847000000002</v>
      </c>
      <c r="D494" s="23">
        <v>62198.847000000002</v>
      </c>
      <c r="E494" s="23"/>
      <c r="F494" s="23">
        <v>60809.408000000003</v>
      </c>
    </row>
    <row r="495" spans="1:6" ht="15" x14ac:dyDescent="0.25">
      <c r="A495" s="33"/>
      <c r="B495" s="20" t="s">
        <v>155</v>
      </c>
      <c r="C495" s="21">
        <f>(((+C496+C497)))</f>
        <v>396048.51299999998</v>
      </c>
      <c r="D495" s="21">
        <f>(((+D496+D497)))</f>
        <v>397787.97099999996</v>
      </c>
      <c r="E495" s="21"/>
      <c r="F495" s="21">
        <f>(((+F496+F497)))</f>
        <v>364498.20699999999</v>
      </c>
    </row>
    <row r="496" spans="1:6" ht="15" x14ac:dyDescent="0.25">
      <c r="A496" s="32"/>
      <c r="B496" s="42" t="s">
        <v>6</v>
      </c>
      <c r="C496" s="23">
        <v>380998.51299999998</v>
      </c>
      <c r="D496" s="23">
        <v>380998.51299999998</v>
      </c>
      <c r="E496" s="23"/>
      <c r="F496" s="23">
        <v>347708.74900000001</v>
      </c>
    </row>
    <row r="497" spans="1:6" ht="15" x14ac:dyDescent="0.25">
      <c r="A497" s="32"/>
      <c r="B497" s="42" t="s">
        <v>7</v>
      </c>
      <c r="C497" s="23">
        <v>15050</v>
      </c>
      <c r="D497" s="23">
        <v>16789.457999999999</v>
      </c>
      <c r="E497" s="23"/>
      <c r="F497" s="23">
        <v>16789.457999999999</v>
      </c>
    </row>
    <row r="498" spans="1:6" ht="15" x14ac:dyDescent="0.25">
      <c r="A498" s="33"/>
      <c r="B498" s="20" t="s">
        <v>156</v>
      </c>
      <c r="C498" s="21">
        <f>(((+C499+C500)))</f>
        <v>6125.35</v>
      </c>
      <c r="D498" s="21">
        <f>(((+D499+D500)))</f>
        <v>6125.35</v>
      </c>
      <c r="E498" s="21"/>
      <c r="F498" s="21">
        <f>(((+F499+F500)))</f>
        <v>5635.0159999999996</v>
      </c>
    </row>
    <row r="499" spans="1:6" ht="15" x14ac:dyDescent="0.25">
      <c r="A499" s="32"/>
      <c r="B499" s="42" t="s">
        <v>6</v>
      </c>
      <c r="C499" s="23">
        <v>6125.35</v>
      </c>
      <c r="D499" s="23">
        <v>6125.35</v>
      </c>
      <c r="E499" s="23"/>
      <c r="F499" s="23">
        <v>5635.0159999999996</v>
      </c>
    </row>
    <row r="500" spans="1:6" ht="15" x14ac:dyDescent="0.25">
      <c r="A500" s="32"/>
      <c r="B500" s="42" t="s">
        <v>7</v>
      </c>
      <c r="C500" s="23">
        <v>0</v>
      </c>
      <c r="D500" s="23">
        <v>0</v>
      </c>
      <c r="E500" s="23"/>
      <c r="F500" s="23">
        <v>0</v>
      </c>
    </row>
    <row r="501" spans="1:6" ht="15" x14ac:dyDescent="0.25">
      <c r="A501" s="33"/>
      <c r="B501" s="20" t="s">
        <v>157</v>
      </c>
      <c r="C501" s="21">
        <f>(((+C502+C503)))</f>
        <v>37965.451000000001</v>
      </c>
      <c r="D501" s="21">
        <f>(((+D502+D503)))</f>
        <v>37965.451000000001</v>
      </c>
      <c r="E501" s="21"/>
      <c r="F501" s="21">
        <f>(((+F502+F503)))</f>
        <v>20680.677</v>
      </c>
    </row>
    <row r="502" spans="1:6" ht="15" x14ac:dyDescent="0.25">
      <c r="A502" s="32"/>
      <c r="B502" s="42" t="s">
        <v>6</v>
      </c>
      <c r="C502" s="23">
        <v>37965.451000000001</v>
      </c>
      <c r="D502" s="23">
        <v>37965.451000000001</v>
      </c>
      <c r="E502" s="23"/>
      <c r="F502" s="23">
        <v>20680.677</v>
      </c>
    </row>
    <row r="503" spans="1:6" ht="15" x14ac:dyDescent="0.25">
      <c r="A503" s="32"/>
      <c r="B503" s="42" t="s">
        <v>7</v>
      </c>
      <c r="C503" s="23">
        <v>0</v>
      </c>
      <c r="D503" s="23">
        <v>0</v>
      </c>
      <c r="E503" s="23"/>
      <c r="F503" s="23">
        <v>0</v>
      </c>
    </row>
    <row r="504" spans="1:6" ht="15" x14ac:dyDescent="0.25">
      <c r="A504" s="33"/>
      <c r="B504" s="20" t="s">
        <v>158</v>
      </c>
      <c r="C504" s="21">
        <f>(((+C505+C506)))</f>
        <v>156333.16</v>
      </c>
      <c r="D504" s="21">
        <f>(((+D505+D506)))</f>
        <v>155448.24100000001</v>
      </c>
      <c r="E504" s="21"/>
      <c r="F504" s="21">
        <f>(((+F505+F506)))</f>
        <v>155448.24100000001</v>
      </c>
    </row>
    <row r="505" spans="1:6" ht="15" x14ac:dyDescent="0.25">
      <c r="A505" s="32"/>
      <c r="B505" s="42" t="s">
        <v>6</v>
      </c>
      <c r="C505" s="23">
        <v>156333.16</v>
      </c>
      <c r="D505" s="23">
        <v>155448.24100000001</v>
      </c>
      <c r="E505" s="23"/>
      <c r="F505" s="23">
        <v>155448.24100000001</v>
      </c>
    </row>
    <row r="506" spans="1:6" ht="15" x14ac:dyDescent="0.25">
      <c r="A506" s="32"/>
      <c r="B506" s="42" t="s">
        <v>7</v>
      </c>
      <c r="C506" s="23">
        <v>0</v>
      </c>
      <c r="D506" s="23">
        <v>0</v>
      </c>
      <c r="E506" s="23"/>
      <c r="F506" s="23">
        <v>0</v>
      </c>
    </row>
    <row r="507" spans="1:6" ht="15" x14ac:dyDescent="0.25">
      <c r="A507" s="33"/>
      <c r="B507" s="20" t="s">
        <v>159</v>
      </c>
      <c r="C507" s="21">
        <f>(((+C508+C509)))</f>
        <v>528813.69900000002</v>
      </c>
      <c r="D507" s="21">
        <f>(((+D508+D509)))</f>
        <v>528480.679</v>
      </c>
      <c r="E507" s="21"/>
      <c r="F507" s="21">
        <f>(((+F508+F509)))</f>
        <v>481868.2</v>
      </c>
    </row>
    <row r="508" spans="1:6" ht="15" x14ac:dyDescent="0.25">
      <c r="A508" s="32"/>
      <c r="B508" s="42" t="s">
        <v>6</v>
      </c>
      <c r="C508" s="23">
        <v>528813.69900000002</v>
      </c>
      <c r="D508" s="23">
        <v>528480.679</v>
      </c>
      <c r="E508" s="23"/>
      <c r="F508" s="23">
        <v>481868.2</v>
      </c>
    </row>
    <row r="509" spans="1:6" ht="15" x14ac:dyDescent="0.25">
      <c r="A509" s="32"/>
      <c r="B509" s="42" t="s">
        <v>7</v>
      </c>
      <c r="C509" s="23">
        <v>0</v>
      </c>
      <c r="D509" s="23">
        <v>0</v>
      </c>
      <c r="E509" s="23"/>
      <c r="F509" s="23">
        <v>0</v>
      </c>
    </row>
    <row r="510" spans="1:6" ht="15" x14ac:dyDescent="0.25">
      <c r="A510" s="33"/>
      <c r="B510" s="20" t="s">
        <v>160</v>
      </c>
      <c r="C510" s="21">
        <f>(((+C511+C512)))</f>
        <v>133858.179</v>
      </c>
      <c r="D510" s="21">
        <f>(((+D511+D512)))</f>
        <v>123896.84</v>
      </c>
      <c r="E510" s="21"/>
      <c r="F510" s="21">
        <f>(((+F511+F512)))</f>
        <v>123666.70699999999</v>
      </c>
    </row>
    <row r="511" spans="1:6" ht="15" x14ac:dyDescent="0.25">
      <c r="A511" s="32"/>
      <c r="B511" s="42" t="s">
        <v>6</v>
      </c>
      <c r="C511" s="23">
        <v>133858.179</v>
      </c>
      <c r="D511" s="23">
        <v>123896.84</v>
      </c>
      <c r="E511" s="23"/>
      <c r="F511" s="23">
        <v>123666.70699999999</v>
      </c>
    </row>
    <row r="512" spans="1:6" ht="15" x14ac:dyDescent="0.25">
      <c r="A512" s="32"/>
      <c r="B512" s="42" t="s">
        <v>7</v>
      </c>
      <c r="C512" s="23">
        <v>0</v>
      </c>
      <c r="D512" s="23">
        <v>0</v>
      </c>
      <c r="E512" s="23"/>
      <c r="F512" s="23">
        <v>0</v>
      </c>
    </row>
    <row r="513" spans="1:6" ht="15" x14ac:dyDescent="0.25">
      <c r="A513" s="33"/>
      <c r="B513" s="20" t="s">
        <v>161</v>
      </c>
      <c r="C513" s="21">
        <f>(((+C514+C515)))</f>
        <v>23840.483</v>
      </c>
      <c r="D513" s="21">
        <f>(((+D514+D515)))</f>
        <v>19709.708129999999</v>
      </c>
      <c r="E513" s="21"/>
      <c r="F513" s="21">
        <f>(((+F514+F515)))</f>
        <v>14307.18867</v>
      </c>
    </row>
    <row r="514" spans="1:6" ht="15" x14ac:dyDescent="0.25">
      <c r="A514" s="32"/>
      <c r="B514" s="42" t="s">
        <v>6</v>
      </c>
      <c r="C514" s="23">
        <v>23840.483</v>
      </c>
      <c r="D514" s="23">
        <v>19709.708129999999</v>
      </c>
      <c r="E514" s="23"/>
      <c r="F514" s="23">
        <v>14307.18867</v>
      </c>
    </row>
    <row r="515" spans="1:6" ht="15" x14ac:dyDescent="0.25">
      <c r="A515" s="32"/>
      <c r="B515" s="42" t="s">
        <v>7</v>
      </c>
      <c r="C515" s="23">
        <v>0</v>
      </c>
      <c r="D515" s="23">
        <v>0</v>
      </c>
      <c r="E515" s="23"/>
      <c r="F515" s="23">
        <v>0</v>
      </c>
    </row>
    <row r="516" spans="1:6" ht="25.5" x14ac:dyDescent="0.25">
      <c r="A516" s="33"/>
      <c r="B516" s="20" t="s">
        <v>162</v>
      </c>
      <c r="C516" s="21">
        <f>(((+C517+C518)))</f>
        <v>6503.5309999999999</v>
      </c>
      <c r="D516" s="21">
        <f>(((+D517+D518)))</f>
        <v>6503.5309999999999</v>
      </c>
      <c r="E516" s="21"/>
      <c r="F516" s="21">
        <f>(((+F517+F518)))</f>
        <v>5190.8710000000001</v>
      </c>
    </row>
    <row r="517" spans="1:6" ht="15" x14ac:dyDescent="0.25">
      <c r="A517" s="32"/>
      <c r="B517" s="42" t="s">
        <v>6</v>
      </c>
      <c r="C517" s="23">
        <v>6503.5309999999999</v>
      </c>
      <c r="D517" s="23">
        <v>6503.5309999999999</v>
      </c>
      <c r="E517" s="23"/>
      <c r="F517" s="23">
        <v>5190.8710000000001</v>
      </c>
    </row>
    <row r="518" spans="1:6" ht="15" x14ac:dyDescent="0.25">
      <c r="A518" s="32"/>
      <c r="B518" s="42" t="s">
        <v>7</v>
      </c>
      <c r="C518" s="23">
        <v>0</v>
      </c>
      <c r="D518" s="23">
        <v>0</v>
      </c>
      <c r="E518" s="23"/>
      <c r="F518" s="23">
        <v>0</v>
      </c>
    </row>
    <row r="519" spans="1:6" ht="15" x14ac:dyDescent="0.25">
      <c r="A519" s="33"/>
      <c r="B519" s="20" t="s">
        <v>233</v>
      </c>
      <c r="C519" s="21">
        <f>(((+C520+C521)))</f>
        <v>36438.659</v>
      </c>
      <c r="D519" s="21">
        <f>(((+D520+D521)))</f>
        <v>23837.78</v>
      </c>
      <c r="E519" s="21"/>
      <c r="F519" s="21">
        <f>(((+F520+F521)))</f>
        <v>23668.920999999998</v>
      </c>
    </row>
    <row r="520" spans="1:6" ht="15" x14ac:dyDescent="0.25">
      <c r="A520" s="32"/>
      <c r="B520" s="42" t="s">
        <v>6</v>
      </c>
      <c r="C520" s="23">
        <v>36438.659</v>
      </c>
      <c r="D520" s="23">
        <v>23837.78</v>
      </c>
      <c r="E520" s="23"/>
      <c r="F520" s="23">
        <v>23668.920999999998</v>
      </c>
    </row>
    <row r="521" spans="1:6" ht="15" x14ac:dyDescent="0.25">
      <c r="A521" s="32"/>
      <c r="B521" s="42" t="s">
        <v>7</v>
      </c>
      <c r="C521" s="23">
        <v>0</v>
      </c>
      <c r="D521" s="23">
        <v>0</v>
      </c>
      <c r="E521" s="23"/>
      <c r="F521" s="23">
        <v>0</v>
      </c>
    </row>
    <row r="522" spans="1:6" ht="15" x14ac:dyDescent="0.25">
      <c r="A522" s="33"/>
      <c r="B522" s="20" t="s">
        <v>244</v>
      </c>
      <c r="C522" s="21">
        <f>(((+C523+C524)))</f>
        <v>42952.423000000003</v>
      </c>
      <c r="D522" s="21">
        <f>(((+D523+D524)))</f>
        <v>13360.043</v>
      </c>
      <c r="E522" s="21"/>
      <c r="F522" s="21">
        <f>(((+F523+F524)))</f>
        <v>13360.043</v>
      </c>
    </row>
    <row r="523" spans="1:6" ht="15" x14ac:dyDescent="0.25">
      <c r="A523" s="32"/>
      <c r="B523" s="42" t="s">
        <v>6</v>
      </c>
      <c r="C523" s="23">
        <v>42952.423000000003</v>
      </c>
      <c r="D523" s="23">
        <v>13360.043</v>
      </c>
      <c r="E523" s="23"/>
      <c r="F523" s="23">
        <v>13360.043</v>
      </c>
    </row>
    <row r="524" spans="1:6" ht="15" x14ac:dyDescent="0.25">
      <c r="A524" s="32"/>
      <c r="B524" s="42" t="s">
        <v>7</v>
      </c>
      <c r="C524" s="23">
        <v>0</v>
      </c>
      <c r="D524" s="23">
        <v>0</v>
      </c>
      <c r="E524" s="23"/>
      <c r="F524" s="23">
        <v>0</v>
      </c>
    </row>
    <row r="525" spans="1:6" ht="15" x14ac:dyDescent="0.25">
      <c r="A525" s="34" t="s">
        <v>163</v>
      </c>
      <c r="B525" s="17"/>
      <c r="C525" s="18">
        <f>(+C526+C529+C532+C535+C538+C541)</f>
        <v>3413705.4226699998</v>
      </c>
      <c r="D525" s="18">
        <f>(+D526+D529+D532+D535+D538+D541)</f>
        <v>3411307.3326699995</v>
      </c>
      <c r="E525" s="18"/>
      <c r="F525" s="18">
        <f>(+F526+F529+F532+F535+F538+F541)</f>
        <v>3408707.9208981269</v>
      </c>
    </row>
    <row r="526" spans="1:6" ht="15" x14ac:dyDescent="0.25">
      <c r="A526" s="33"/>
      <c r="B526" s="20" t="s">
        <v>11</v>
      </c>
      <c r="C526" s="21">
        <f>(((+C527+C528)))</f>
        <v>12193.5</v>
      </c>
      <c r="D526" s="21">
        <f>(((+D527+D528)))</f>
        <v>11723.01</v>
      </c>
      <c r="E526" s="21"/>
      <c r="F526" s="21">
        <f>(((+F527+F528)))</f>
        <v>11337.205</v>
      </c>
    </row>
    <row r="527" spans="1:6" ht="15" x14ac:dyDescent="0.25">
      <c r="A527" s="32"/>
      <c r="B527" s="42" t="s">
        <v>6</v>
      </c>
      <c r="C527" s="24">
        <v>12193.5</v>
      </c>
      <c r="D527" s="24">
        <v>11723.01</v>
      </c>
      <c r="E527" s="24"/>
      <c r="F527" s="24">
        <v>11337.205</v>
      </c>
    </row>
    <row r="528" spans="1:6" ht="15" x14ac:dyDescent="0.25">
      <c r="A528" s="32"/>
      <c r="B528" s="42" t="s">
        <v>7</v>
      </c>
      <c r="C528" s="24">
        <v>0</v>
      </c>
      <c r="D528" s="24">
        <v>0</v>
      </c>
      <c r="E528" s="24"/>
      <c r="F528" s="24">
        <v>0</v>
      </c>
    </row>
    <row r="529" spans="1:6" ht="15" x14ac:dyDescent="0.25">
      <c r="A529" s="33"/>
      <c r="B529" s="20" t="s">
        <v>164</v>
      </c>
      <c r="C529" s="21">
        <f>(((+C530+C531)))</f>
        <v>729</v>
      </c>
      <c r="D529" s="21">
        <f>(((+D530+D531)))</f>
        <v>729</v>
      </c>
      <c r="E529" s="21"/>
      <c r="F529" s="21">
        <f>(((+F530+F531)))</f>
        <v>310.66199999999998</v>
      </c>
    </row>
    <row r="530" spans="1:6" ht="15" x14ac:dyDescent="0.25">
      <c r="A530" s="32"/>
      <c r="B530" s="42" t="s">
        <v>6</v>
      </c>
      <c r="C530" s="24">
        <v>729</v>
      </c>
      <c r="D530" s="24">
        <v>729</v>
      </c>
      <c r="E530" s="24"/>
      <c r="F530" s="24">
        <v>310.66199999999998</v>
      </c>
    </row>
    <row r="531" spans="1:6" ht="15" x14ac:dyDescent="0.25">
      <c r="A531" s="32"/>
      <c r="B531" s="42" t="s">
        <v>7</v>
      </c>
      <c r="C531" s="24">
        <v>0</v>
      </c>
      <c r="D531" s="24">
        <v>0</v>
      </c>
      <c r="E531" s="24"/>
      <c r="F531" s="24">
        <v>0</v>
      </c>
    </row>
    <row r="532" spans="1:6" ht="15" x14ac:dyDescent="0.25">
      <c r="A532" s="33"/>
      <c r="B532" s="20" t="s">
        <v>165</v>
      </c>
      <c r="C532" s="21">
        <f>(((+C533+C534)))</f>
        <v>3239503.62267</v>
      </c>
      <c r="D532" s="21">
        <f>(((+D533+D534)))</f>
        <v>3239503.62267</v>
      </c>
      <c r="E532" s="21"/>
      <c r="F532" s="21">
        <f>(((+F533+F534)))</f>
        <v>3238299.0538981268</v>
      </c>
    </row>
    <row r="533" spans="1:6" ht="15" x14ac:dyDescent="0.25">
      <c r="A533" s="32"/>
      <c r="B533" s="42" t="s">
        <v>6</v>
      </c>
      <c r="C533" s="24">
        <v>3239503.62267</v>
      </c>
      <c r="D533" s="24">
        <v>3239503.62267</v>
      </c>
      <c r="E533" s="24"/>
      <c r="F533" s="24">
        <v>3238299.0538981268</v>
      </c>
    </row>
    <row r="534" spans="1:6" ht="15" x14ac:dyDescent="0.25">
      <c r="A534" s="32"/>
      <c r="B534" s="42" t="s">
        <v>7</v>
      </c>
      <c r="C534" s="24">
        <v>0</v>
      </c>
      <c r="D534" s="24">
        <v>0</v>
      </c>
      <c r="E534" s="24"/>
      <c r="F534" s="24">
        <v>0</v>
      </c>
    </row>
    <row r="535" spans="1:6" ht="15" x14ac:dyDescent="0.25">
      <c r="A535" s="33"/>
      <c r="B535" s="20" t="s">
        <v>166</v>
      </c>
      <c r="C535" s="21">
        <f>(((+C536+C537)))</f>
        <v>153716</v>
      </c>
      <c r="D535" s="21">
        <f>(((+D536+D537)))</f>
        <v>151925.4</v>
      </c>
      <c r="E535" s="21"/>
      <c r="F535" s="21">
        <f>(((+F536+F537)))</f>
        <v>151356.70000000001</v>
      </c>
    </row>
    <row r="536" spans="1:6" ht="15" x14ac:dyDescent="0.25">
      <c r="A536" s="32"/>
      <c r="B536" s="42" t="s">
        <v>6</v>
      </c>
      <c r="C536" s="24">
        <v>153716</v>
      </c>
      <c r="D536" s="24">
        <v>151925.4</v>
      </c>
      <c r="E536" s="24"/>
      <c r="F536" s="24">
        <v>151356.70000000001</v>
      </c>
    </row>
    <row r="537" spans="1:6" ht="15" x14ac:dyDescent="0.25">
      <c r="A537" s="32"/>
      <c r="B537" s="42" t="s">
        <v>7</v>
      </c>
      <c r="C537" s="24">
        <v>0</v>
      </c>
      <c r="D537" s="24">
        <v>0</v>
      </c>
      <c r="E537" s="24"/>
      <c r="F537" s="24">
        <v>0</v>
      </c>
    </row>
    <row r="538" spans="1:6" ht="15" x14ac:dyDescent="0.25">
      <c r="A538" s="33"/>
      <c r="B538" s="20" t="s">
        <v>167</v>
      </c>
      <c r="C538" s="21">
        <f>(((+C539+C540)))</f>
        <v>1987</v>
      </c>
      <c r="D538" s="21">
        <f>(((+D539+D540)))</f>
        <v>1987</v>
      </c>
      <c r="E538" s="21"/>
      <c r="F538" s="21">
        <f>(((+F539+F540)))</f>
        <v>1987</v>
      </c>
    </row>
    <row r="539" spans="1:6" ht="15" x14ac:dyDescent="0.25">
      <c r="A539" s="32"/>
      <c r="B539" s="42" t="s">
        <v>6</v>
      </c>
      <c r="C539" s="24">
        <v>1987</v>
      </c>
      <c r="D539" s="24">
        <v>1987</v>
      </c>
      <c r="E539" s="24"/>
      <c r="F539" s="24">
        <v>1987</v>
      </c>
    </row>
    <row r="540" spans="1:6" ht="15" x14ac:dyDescent="0.25">
      <c r="A540" s="32"/>
      <c r="B540" s="42" t="s">
        <v>7</v>
      </c>
      <c r="C540" s="24">
        <v>0</v>
      </c>
      <c r="D540" s="24">
        <v>0</v>
      </c>
      <c r="E540" s="24"/>
      <c r="F540" s="24">
        <v>0</v>
      </c>
    </row>
    <row r="541" spans="1:6" ht="15" x14ac:dyDescent="0.25">
      <c r="A541" s="33"/>
      <c r="B541" s="20" t="s">
        <v>168</v>
      </c>
      <c r="C541" s="21">
        <f>(((+C542+C543)))</f>
        <v>5576.3</v>
      </c>
      <c r="D541" s="21">
        <f>(((+D542+D543)))</f>
        <v>5439.3</v>
      </c>
      <c r="E541" s="21"/>
      <c r="F541" s="21">
        <f>(((+F542+F543)))</f>
        <v>5417.3</v>
      </c>
    </row>
    <row r="542" spans="1:6" ht="15" x14ac:dyDescent="0.25">
      <c r="A542" s="32"/>
      <c r="B542" s="42" t="s">
        <v>6</v>
      </c>
      <c r="C542" s="24">
        <v>5576.3</v>
      </c>
      <c r="D542" s="24">
        <v>5439.3</v>
      </c>
      <c r="E542" s="24"/>
      <c r="F542" s="24">
        <v>5417.3</v>
      </c>
    </row>
    <row r="543" spans="1:6" ht="15" x14ac:dyDescent="0.25">
      <c r="A543" s="32"/>
      <c r="B543" s="42" t="s">
        <v>7</v>
      </c>
      <c r="C543" s="24">
        <v>0</v>
      </c>
      <c r="D543" s="24">
        <v>0</v>
      </c>
      <c r="E543" s="24"/>
      <c r="F543" s="24">
        <v>0</v>
      </c>
    </row>
    <row r="544" spans="1:6" ht="15" x14ac:dyDescent="0.25">
      <c r="A544" s="34" t="s">
        <v>169</v>
      </c>
      <c r="B544" s="17"/>
      <c r="C544" s="18">
        <f>(+C545)</f>
        <v>1624293.398</v>
      </c>
      <c r="D544" s="18">
        <f>(+D545)</f>
        <v>1616771.037</v>
      </c>
      <c r="E544" s="18"/>
      <c r="F544" s="18">
        <f>(+F545)</f>
        <v>1565806.5959999999</v>
      </c>
    </row>
    <row r="545" spans="1:6" ht="15" x14ac:dyDescent="0.25">
      <c r="A545" s="33"/>
      <c r="B545" s="20" t="s">
        <v>11</v>
      </c>
      <c r="C545" s="21">
        <f>(((+C546+C547)))</f>
        <v>1624293.398</v>
      </c>
      <c r="D545" s="21">
        <f>(((+D546+D547)))</f>
        <v>1616771.037</v>
      </c>
      <c r="E545" s="21"/>
      <c r="F545" s="21">
        <f>(((+F546+F547)))</f>
        <v>1565806.5959999999</v>
      </c>
    </row>
    <row r="546" spans="1:6" ht="15" x14ac:dyDescent="0.25">
      <c r="A546" s="32"/>
      <c r="B546" s="42" t="s">
        <v>6</v>
      </c>
      <c r="C546" s="23">
        <v>1624293.398</v>
      </c>
      <c r="D546" s="23">
        <v>1616771.037</v>
      </c>
      <c r="E546" s="23"/>
      <c r="F546" s="23">
        <v>1565806.5959999999</v>
      </c>
    </row>
    <row r="547" spans="1:6" ht="15" x14ac:dyDescent="0.25">
      <c r="A547" s="32"/>
      <c r="B547" s="42" t="s">
        <v>7</v>
      </c>
      <c r="C547" s="23">
        <v>0</v>
      </c>
      <c r="D547" s="23">
        <v>0</v>
      </c>
      <c r="E547" s="23"/>
      <c r="F547" s="23">
        <v>0</v>
      </c>
    </row>
    <row r="548" spans="1:6" ht="28.5" customHeight="1" x14ac:dyDescent="0.25">
      <c r="A548" s="59" t="s">
        <v>170</v>
      </c>
      <c r="B548" s="59"/>
      <c r="C548" s="21">
        <f>(+C549)</f>
        <v>570514.17490999994</v>
      </c>
      <c r="D548" s="21">
        <f>(+D549)</f>
        <v>570514.17490999994</v>
      </c>
      <c r="E548" s="21"/>
      <c r="F548" s="21">
        <f>(+F549)</f>
        <v>412101.59314999997</v>
      </c>
    </row>
    <row r="549" spans="1:6" ht="15" x14ac:dyDescent="0.25">
      <c r="A549" s="33"/>
      <c r="B549" s="20" t="s">
        <v>11</v>
      </c>
      <c r="C549" s="21">
        <f>(((+C550+C551)))</f>
        <v>570514.17490999994</v>
      </c>
      <c r="D549" s="21">
        <f>(((+D550+D551)))</f>
        <v>570514.17490999994</v>
      </c>
      <c r="E549" s="21"/>
      <c r="F549" s="21">
        <f>(((+F550+F551)))</f>
        <v>412101.59314999997</v>
      </c>
    </row>
    <row r="550" spans="1:6" ht="15" customHeight="1" x14ac:dyDescent="0.25">
      <c r="A550" s="32"/>
      <c r="B550" s="42" t="s">
        <v>6</v>
      </c>
      <c r="C550" s="23">
        <v>570514.17490999994</v>
      </c>
      <c r="D550" s="23">
        <v>570514.17490999994</v>
      </c>
      <c r="E550" s="23"/>
      <c r="F550" s="23">
        <v>412101.59314999997</v>
      </c>
    </row>
    <row r="551" spans="1:6" ht="15" x14ac:dyDescent="0.25">
      <c r="A551" s="32"/>
      <c r="B551" s="42" t="s">
        <v>7</v>
      </c>
      <c r="C551" s="23">
        <v>0</v>
      </c>
      <c r="D551" s="23">
        <v>0</v>
      </c>
      <c r="E551" s="23"/>
      <c r="F551" s="23">
        <v>0</v>
      </c>
    </row>
    <row r="552" spans="1:6" ht="15" x14ac:dyDescent="0.25">
      <c r="A552" s="33" t="s">
        <v>171</v>
      </c>
      <c r="B552" s="20"/>
      <c r="C552" s="21">
        <f>(+C553)</f>
        <v>138670.84065</v>
      </c>
      <c r="D552" s="21">
        <f>(+D553)</f>
        <v>138670.84065</v>
      </c>
      <c r="E552" s="21"/>
      <c r="F552" s="21">
        <f>(+F553)</f>
        <v>126542.071876</v>
      </c>
    </row>
    <row r="553" spans="1:6" ht="15" x14ac:dyDescent="0.25">
      <c r="A553" s="33"/>
      <c r="B553" s="20" t="s">
        <v>11</v>
      </c>
      <c r="C553" s="21">
        <f>(((+C554+C555)))</f>
        <v>138670.84065</v>
      </c>
      <c r="D553" s="21">
        <f>(((+D554+D555)))</f>
        <v>138670.84065</v>
      </c>
      <c r="E553" s="21"/>
      <c r="F553" s="21">
        <f>(((+F554+F555)))</f>
        <v>126542.071876</v>
      </c>
    </row>
    <row r="554" spans="1:6" ht="15" x14ac:dyDescent="0.25">
      <c r="A554" s="32"/>
      <c r="B554" s="42" t="s">
        <v>6</v>
      </c>
      <c r="C554" s="23">
        <v>130622.29665</v>
      </c>
      <c r="D554" s="23">
        <v>130622.29665</v>
      </c>
      <c r="E554" s="23"/>
      <c r="F554" s="23">
        <v>118493.52787600001</v>
      </c>
    </row>
    <row r="555" spans="1:6" ht="15" x14ac:dyDescent="0.25">
      <c r="A555" s="32"/>
      <c r="B555" s="42" t="s">
        <v>7</v>
      </c>
      <c r="C555" s="23">
        <v>8048.5439999999999</v>
      </c>
      <c r="D555" s="23">
        <v>8048.5439999999999</v>
      </c>
      <c r="E555" s="23"/>
      <c r="F555" s="23">
        <v>8048.5439999999999</v>
      </c>
    </row>
    <row r="556" spans="1:6" ht="15" x14ac:dyDescent="0.25">
      <c r="A556" s="34" t="s">
        <v>172</v>
      </c>
      <c r="B556" s="17"/>
      <c r="C556" s="18">
        <f>(+C557)</f>
        <v>31790.9</v>
      </c>
      <c r="D556" s="18">
        <f>(+D557)</f>
        <v>31790.9</v>
      </c>
      <c r="E556" s="18"/>
      <c r="F556" s="18">
        <f>(+F557)</f>
        <v>25507.258090000003</v>
      </c>
    </row>
    <row r="557" spans="1:6" ht="15" x14ac:dyDescent="0.25">
      <c r="A557" s="33"/>
      <c r="B557" s="20" t="s">
        <v>11</v>
      </c>
      <c r="C557" s="21">
        <f>(((+C558+C559)))</f>
        <v>31790.9</v>
      </c>
      <c r="D557" s="21">
        <f>(((+D558+D559)))</f>
        <v>31790.9</v>
      </c>
      <c r="E557" s="21"/>
      <c r="F557" s="21">
        <f>(((+F558+F559)))</f>
        <v>25507.258090000003</v>
      </c>
    </row>
    <row r="558" spans="1:6" ht="15" x14ac:dyDescent="0.25">
      <c r="A558" s="32"/>
      <c r="B558" s="42" t="s">
        <v>6</v>
      </c>
      <c r="C558" s="23">
        <v>31790.9</v>
      </c>
      <c r="D558" s="23">
        <v>31790.9</v>
      </c>
      <c r="E558" s="23"/>
      <c r="F558" s="23">
        <v>25507.258090000003</v>
      </c>
    </row>
    <row r="559" spans="1:6" ht="15" x14ac:dyDescent="0.25">
      <c r="A559" s="32"/>
      <c r="B559" s="42" t="s">
        <v>7</v>
      </c>
      <c r="C559" s="23">
        <v>0</v>
      </c>
      <c r="D559" s="23">
        <v>0</v>
      </c>
      <c r="E559" s="23"/>
      <c r="F559" s="23">
        <v>0</v>
      </c>
    </row>
    <row r="560" spans="1:6" ht="15" x14ac:dyDescent="0.25">
      <c r="A560" s="34" t="s">
        <v>173</v>
      </c>
      <c r="B560" s="17"/>
      <c r="C560" s="18">
        <f>(+C561)</f>
        <v>197495.11996999994</v>
      </c>
      <c r="D560" s="18">
        <f>(+D561)</f>
        <v>197495.11996999994</v>
      </c>
      <c r="E560" s="18"/>
      <c r="F560" s="18">
        <f>(+F561)</f>
        <v>138352.28799999991</v>
      </c>
    </row>
    <row r="561" spans="1:6" ht="15" x14ac:dyDescent="0.25">
      <c r="A561" s="33"/>
      <c r="B561" s="20" t="s">
        <v>11</v>
      </c>
      <c r="C561" s="21">
        <f>(((+C562+C563)))</f>
        <v>197495.11996999994</v>
      </c>
      <c r="D561" s="21">
        <f>(((+D562+D563)))</f>
        <v>197495.11996999994</v>
      </c>
      <c r="E561" s="21"/>
      <c r="F561" s="21">
        <f>(((+F562+F563)))</f>
        <v>138352.28799999991</v>
      </c>
    </row>
    <row r="562" spans="1:6" ht="15" x14ac:dyDescent="0.25">
      <c r="A562" s="32"/>
      <c r="B562" s="42" t="s">
        <v>6</v>
      </c>
      <c r="C562" s="23">
        <v>187489.84256999995</v>
      </c>
      <c r="D562" s="23">
        <v>187489.84256999995</v>
      </c>
      <c r="E562" s="23"/>
      <c r="F562" s="23">
        <v>128956.1425999999</v>
      </c>
    </row>
    <row r="563" spans="1:6" ht="15" x14ac:dyDescent="0.25">
      <c r="A563" s="32"/>
      <c r="B563" s="42" t="s">
        <v>7</v>
      </c>
      <c r="C563" s="23">
        <v>10005.277400000001</v>
      </c>
      <c r="D563" s="23">
        <v>10005.277400000001</v>
      </c>
      <c r="E563" s="23"/>
      <c r="F563" s="23">
        <v>9396.1454000000012</v>
      </c>
    </row>
    <row r="564" spans="1:6" ht="15" x14ac:dyDescent="0.25">
      <c r="A564" s="33" t="s">
        <v>174</v>
      </c>
      <c r="B564" s="20"/>
      <c r="C564" s="21">
        <f>(+C565)</f>
        <v>123935.09600000001</v>
      </c>
      <c r="D564" s="21">
        <f>(+D565)</f>
        <v>103670.63099999999</v>
      </c>
      <c r="E564" s="21"/>
      <c r="F564" s="21">
        <f>(+F565)</f>
        <v>103670.63099999999</v>
      </c>
    </row>
    <row r="565" spans="1:6" ht="15" x14ac:dyDescent="0.25">
      <c r="A565" s="33"/>
      <c r="B565" s="20" t="s">
        <v>11</v>
      </c>
      <c r="C565" s="21">
        <f>(((+C566+C567)))</f>
        <v>123935.09600000001</v>
      </c>
      <c r="D565" s="21">
        <f>(((+D566+D567)))</f>
        <v>103670.63099999999</v>
      </c>
      <c r="E565" s="21"/>
      <c r="F565" s="21">
        <f>(((+F566+F567)))</f>
        <v>103670.63099999999</v>
      </c>
    </row>
    <row r="566" spans="1:6" ht="15" x14ac:dyDescent="0.25">
      <c r="A566" s="32"/>
      <c r="B566" s="42" t="s">
        <v>6</v>
      </c>
      <c r="C566" s="23">
        <v>123935.09600000001</v>
      </c>
      <c r="D566" s="23">
        <v>103670.63099999999</v>
      </c>
      <c r="E566" s="23"/>
      <c r="F566" s="23">
        <v>103670.63099999999</v>
      </c>
    </row>
    <row r="567" spans="1:6" ht="15" x14ac:dyDescent="0.25">
      <c r="A567" s="32"/>
      <c r="B567" s="42" t="s">
        <v>7</v>
      </c>
      <c r="C567" s="23">
        <v>0</v>
      </c>
      <c r="D567" s="23">
        <v>0</v>
      </c>
      <c r="E567" s="23"/>
      <c r="F567" s="23">
        <v>0</v>
      </c>
    </row>
    <row r="568" spans="1:6" ht="15" x14ac:dyDescent="0.25">
      <c r="A568" s="33" t="s">
        <v>175</v>
      </c>
      <c r="B568" s="20"/>
      <c r="C568" s="21">
        <f>(+C569)</f>
        <v>9978.2999999999993</v>
      </c>
      <c r="D568" s="21">
        <f>(+D569)</f>
        <v>9456.188954166666</v>
      </c>
      <c r="E568" s="21"/>
      <c r="F568" s="21">
        <f>(+F569)</f>
        <v>8894.6281400000007</v>
      </c>
    </row>
    <row r="569" spans="1:6" ht="15" x14ac:dyDescent="0.25">
      <c r="A569" s="33"/>
      <c r="B569" s="20" t="s">
        <v>11</v>
      </c>
      <c r="C569" s="21">
        <f>(((+C570+C571)))</f>
        <v>9978.2999999999993</v>
      </c>
      <c r="D569" s="21">
        <f>(((+D570+D571)))</f>
        <v>9456.188954166666</v>
      </c>
      <c r="E569" s="21"/>
      <c r="F569" s="21">
        <f>(((+F570+F571)))</f>
        <v>8894.6281400000007</v>
      </c>
    </row>
    <row r="570" spans="1:6" ht="15" x14ac:dyDescent="0.25">
      <c r="A570" s="32"/>
      <c r="B570" s="42" t="s">
        <v>6</v>
      </c>
      <c r="C570" s="23">
        <v>9978.2999999999993</v>
      </c>
      <c r="D570" s="23">
        <v>9456.188954166666</v>
      </c>
      <c r="E570" s="23"/>
      <c r="F570" s="23">
        <v>8894.6281400000007</v>
      </c>
    </row>
    <row r="571" spans="1:6" ht="15" x14ac:dyDescent="0.25">
      <c r="A571" s="32"/>
      <c r="B571" s="42" t="s">
        <v>7</v>
      </c>
      <c r="C571" s="23">
        <v>0</v>
      </c>
      <c r="D571" s="23">
        <v>0</v>
      </c>
      <c r="E571" s="23"/>
      <c r="F571" s="23">
        <v>0</v>
      </c>
    </row>
    <row r="572" spans="1:6" ht="15" x14ac:dyDescent="0.25">
      <c r="A572" s="34" t="s">
        <v>176</v>
      </c>
      <c r="B572" s="17"/>
      <c r="C572" s="18">
        <f>(+C573+C576+C579+C582+C585+C588+C591+C594+C597+C600+C603+C606+C609+C612+C615+C618+C621+C624+C627+C630+C633+C636+C639+C645+C642)</f>
        <v>815517.09610931075</v>
      </c>
      <c r="D572" s="18">
        <f>(+D573+D576+D579+D582+D585+D588+D591+D594+D597+D600+D603+D606+D609+D612+D615+D618+D621+D624+D627+D630+D633+D636+D639+D645+D642)</f>
        <v>764320.3046590474</v>
      </c>
      <c r="E572" s="18"/>
      <c r="F572" s="18">
        <f>(+F573+F576+F579+F582+F585+F588+F591+F594+F597+F600+F603+F606+F609+F612+F615+F618+F621+F624+F627+F630+F633+F636+F639+F645+F642)</f>
        <v>610003.22081960004</v>
      </c>
    </row>
    <row r="573" spans="1:6" ht="15" x14ac:dyDescent="0.25">
      <c r="A573" s="33"/>
      <c r="B573" s="20" t="s">
        <v>177</v>
      </c>
      <c r="C573" s="21">
        <f>(((+C574+C575)))</f>
        <v>2070.8086499999999</v>
      </c>
      <c r="D573" s="21">
        <f>(((+D574+D575)))</f>
        <v>2070.8086499999999</v>
      </c>
      <c r="E573" s="21"/>
      <c r="F573" s="21">
        <f>(((+F574+F575)))</f>
        <v>1912.6058799999998</v>
      </c>
    </row>
    <row r="574" spans="1:6" ht="15" x14ac:dyDescent="0.25">
      <c r="A574" s="32"/>
      <c r="B574" s="42" t="s">
        <v>6</v>
      </c>
      <c r="C574" s="23">
        <v>2070.8086499999999</v>
      </c>
      <c r="D574" s="23">
        <v>2070.8086499999999</v>
      </c>
      <c r="E574" s="23"/>
      <c r="F574" s="23">
        <v>1912.6058799999998</v>
      </c>
    </row>
    <row r="575" spans="1:6" ht="15" x14ac:dyDescent="0.25">
      <c r="A575" s="32"/>
      <c r="B575" s="42" t="s">
        <v>7</v>
      </c>
      <c r="C575" s="23">
        <v>0</v>
      </c>
      <c r="D575" s="23">
        <v>0</v>
      </c>
      <c r="E575" s="23"/>
      <c r="F575" s="23">
        <v>0</v>
      </c>
    </row>
    <row r="576" spans="1:6" ht="25.5" x14ac:dyDescent="0.25">
      <c r="A576" s="33"/>
      <c r="B576" s="20" t="s">
        <v>178</v>
      </c>
      <c r="C576" s="21">
        <f>(((+C577+C578)))</f>
        <v>20537.914369599999</v>
      </c>
      <c r="D576" s="21">
        <f>(((+D577+D578)))</f>
        <v>20537.914369599999</v>
      </c>
      <c r="E576" s="21"/>
      <c r="F576" s="21">
        <f>(((+F577+F578)))</f>
        <v>20537.914369599999</v>
      </c>
    </row>
    <row r="577" spans="1:6" ht="15" x14ac:dyDescent="0.25">
      <c r="A577" s="32"/>
      <c r="B577" s="42" t="s">
        <v>6</v>
      </c>
      <c r="C577" s="23">
        <v>20537.914369599999</v>
      </c>
      <c r="D577" s="23">
        <v>20537.914369599999</v>
      </c>
      <c r="E577" s="23"/>
      <c r="F577" s="23">
        <v>20537.914369599999</v>
      </c>
    </row>
    <row r="578" spans="1:6" ht="15" x14ac:dyDescent="0.25">
      <c r="A578" s="32"/>
      <c r="B578" s="42" t="s">
        <v>7</v>
      </c>
      <c r="C578" s="23">
        <v>0</v>
      </c>
      <c r="D578" s="23">
        <v>0</v>
      </c>
      <c r="E578" s="23"/>
      <c r="F578" s="23">
        <v>0</v>
      </c>
    </row>
    <row r="579" spans="1:6" ht="15" x14ac:dyDescent="0.25">
      <c r="A579" s="33"/>
      <c r="B579" s="20" t="s">
        <v>179</v>
      </c>
      <c r="C579" s="21">
        <f>(((+C580+C581)))</f>
        <v>129601.039</v>
      </c>
      <c r="D579" s="21">
        <f>(((+D580+D581)))</f>
        <v>129601.039</v>
      </c>
      <c r="E579" s="21"/>
      <c r="F579" s="21">
        <f>(((+F580+F581)))</f>
        <v>147547.89000000001</v>
      </c>
    </row>
    <row r="580" spans="1:6" ht="15" x14ac:dyDescent="0.25">
      <c r="A580" s="32"/>
      <c r="B580" s="42" t="s">
        <v>6</v>
      </c>
      <c r="C580" s="23">
        <v>129601.039</v>
      </c>
      <c r="D580" s="23">
        <v>129601.039</v>
      </c>
      <c r="E580" s="23"/>
      <c r="F580" s="23">
        <v>147547.89000000001</v>
      </c>
    </row>
    <row r="581" spans="1:6" ht="15" x14ac:dyDescent="0.25">
      <c r="A581" s="32"/>
      <c r="B581" s="42" t="s">
        <v>7</v>
      </c>
      <c r="C581" s="23">
        <v>0</v>
      </c>
      <c r="D581" s="23">
        <v>0</v>
      </c>
      <c r="E581" s="23"/>
      <c r="F581" s="23">
        <v>0</v>
      </c>
    </row>
    <row r="582" spans="1:6" ht="15" x14ac:dyDescent="0.25">
      <c r="A582" s="33"/>
      <c r="B582" s="20" t="s">
        <v>180</v>
      </c>
      <c r="C582" s="21">
        <f>(((+C583+C584)))</f>
        <v>514.20387000000005</v>
      </c>
      <c r="D582" s="21">
        <f>(((+D583+D584)))</f>
        <v>514.20387000000005</v>
      </c>
      <c r="E582" s="21"/>
      <c r="F582" s="21">
        <f>(((+F583+F584)))</f>
        <v>512.17490999999995</v>
      </c>
    </row>
    <row r="583" spans="1:6" ht="15" x14ac:dyDescent="0.25">
      <c r="A583" s="32"/>
      <c r="B583" s="42" t="s">
        <v>6</v>
      </c>
      <c r="C583" s="23">
        <v>514.20387000000005</v>
      </c>
      <c r="D583" s="23">
        <v>514.20387000000005</v>
      </c>
      <c r="E583" s="23"/>
      <c r="F583" s="23">
        <v>512.17490999999995</v>
      </c>
    </row>
    <row r="584" spans="1:6" ht="15" x14ac:dyDescent="0.25">
      <c r="A584" s="32"/>
      <c r="B584" s="42" t="s">
        <v>7</v>
      </c>
      <c r="C584" s="23">
        <v>0</v>
      </c>
      <c r="D584" s="23">
        <v>0</v>
      </c>
      <c r="E584" s="23"/>
      <c r="F584" s="23">
        <v>0</v>
      </c>
    </row>
    <row r="585" spans="1:6" ht="15" x14ac:dyDescent="0.25">
      <c r="A585" s="33"/>
      <c r="B585" s="20" t="s">
        <v>181</v>
      </c>
      <c r="C585" s="21">
        <f>(((+C586+C587)))</f>
        <v>19005.880989999998</v>
      </c>
      <c r="D585" s="21">
        <f>(((+D586+D587)))</f>
        <v>19005.880989999998</v>
      </c>
      <c r="E585" s="21"/>
      <c r="F585" s="21">
        <f>(((+F586+F587)))</f>
        <v>16013.930279999999</v>
      </c>
    </row>
    <row r="586" spans="1:6" ht="15" x14ac:dyDescent="0.25">
      <c r="A586" s="32"/>
      <c r="B586" s="42" t="s">
        <v>6</v>
      </c>
      <c r="C586" s="23">
        <v>19005.880989999998</v>
      </c>
      <c r="D586" s="23">
        <v>19005.880989999998</v>
      </c>
      <c r="E586" s="23"/>
      <c r="F586" s="23">
        <v>16013.930279999999</v>
      </c>
    </row>
    <row r="587" spans="1:6" ht="15" x14ac:dyDescent="0.25">
      <c r="A587" s="32"/>
      <c r="B587" s="42" t="s">
        <v>7</v>
      </c>
      <c r="C587" s="23">
        <v>0</v>
      </c>
      <c r="D587" s="23">
        <v>0</v>
      </c>
      <c r="E587" s="23"/>
      <c r="F587" s="23">
        <v>0</v>
      </c>
    </row>
    <row r="588" spans="1:6" ht="15" x14ac:dyDescent="0.25">
      <c r="A588" s="33"/>
      <c r="B588" s="20" t="s">
        <v>182</v>
      </c>
      <c r="C588" s="21">
        <f>(((+C589+C590)))</f>
        <v>19671.797399999999</v>
      </c>
      <c r="D588" s="21">
        <f>(((+D589+D590)))</f>
        <v>19671.797399999999</v>
      </c>
      <c r="E588" s="21"/>
      <c r="F588" s="21">
        <f>(((+F589+F590)))</f>
        <v>19671.797399999999</v>
      </c>
    </row>
    <row r="589" spans="1:6" ht="15" x14ac:dyDescent="0.25">
      <c r="A589" s="32"/>
      <c r="B589" s="42" t="s">
        <v>6</v>
      </c>
      <c r="C589" s="23">
        <v>19671.797399999999</v>
      </c>
      <c r="D589" s="23">
        <v>19671.797399999999</v>
      </c>
      <c r="E589" s="23"/>
      <c r="F589" s="23">
        <v>19671.797399999999</v>
      </c>
    </row>
    <row r="590" spans="1:6" ht="15" x14ac:dyDescent="0.25">
      <c r="A590" s="32"/>
      <c r="B590" s="42" t="s">
        <v>7</v>
      </c>
      <c r="C590" s="23">
        <v>0</v>
      </c>
      <c r="D590" s="23">
        <v>0</v>
      </c>
      <c r="E590" s="23"/>
      <c r="F590" s="23">
        <v>0</v>
      </c>
    </row>
    <row r="591" spans="1:6" ht="15" x14ac:dyDescent="0.25">
      <c r="A591" s="33"/>
      <c r="B591" s="20" t="s">
        <v>183</v>
      </c>
      <c r="C591" s="21">
        <f>(((+C592+C593)))</f>
        <v>315.31890000000016</v>
      </c>
      <c r="D591" s="21">
        <f>(((+D592+D593)))</f>
        <v>315.31890000000016</v>
      </c>
      <c r="E591" s="21"/>
      <c r="F591" s="21">
        <f>(((+F592+F593)))</f>
        <v>315.31890000000016</v>
      </c>
    </row>
    <row r="592" spans="1:6" ht="15" x14ac:dyDescent="0.25">
      <c r="A592" s="32"/>
      <c r="B592" s="42" t="s">
        <v>6</v>
      </c>
      <c r="C592" s="23">
        <v>315.31890000000016</v>
      </c>
      <c r="D592" s="23">
        <v>315.31890000000016</v>
      </c>
      <c r="E592" s="23"/>
      <c r="F592" s="23">
        <v>315.31890000000016</v>
      </c>
    </row>
    <row r="593" spans="1:6" ht="15" x14ac:dyDescent="0.25">
      <c r="A593" s="32"/>
      <c r="B593" s="42" t="s">
        <v>7</v>
      </c>
      <c r="C593" s="23">
        <v>0</v>
      </c>
      <c r="D593" s="23">
        <v>0</v>
      </c>
      <c r="E593" s="23"/>
      <c r="F593" s="23">
        <v>0</v>
      </c>
    </row>
    <row r="594" spans="1:6" ht="25.5" x14ac:dyDescent="0.25">
      <c r="A594" s="33"/>
      <c r="B594" s="20" t="s">
        <v>184</v>
      </c>
      <c r="C594" s="21">
        <f>(((+C595+C596)))</f>
        <v>77800.678739999988</v>
      </c>
      <c r="D594" s="21">
        <f>(((+D595+D596)))</f>
        <v>37172.355939999994</v>
      </c>
      <c r="E594" s="21"/>
      <c r="F594" s="21">
        <f>(((+F595+F596)))</f>
        <v>34761.36161</v>
      </c>
    </row>
    <row r="595" spans="1:6" ht="15" x14ac:dyDescent="0.25">
      <c r="A595" s="32"/>
      <c r="B595" s="42" t="s">
        <v>6</v>
      </c>
      <c r="C595" s="23">
        <v>77800.678739999988</v>
      </c>
      <c r="D595" s="23">
        <v>37172.355939999994</v>
      </c>
      <c r="E595" s="23"/>
      <c r="F595" s="23">
        <v>34761.36161</v>
      </c>
    </row>
    <row r="596" spans="1:6" ht="15" x14ac:dyDescent="0.25">
      <c r="A596" s="32"/>
      <c r="B596" s="42" t="s">
        <v>7</v>
      </c>
      <c r="C596" s="23">
        <v>0</v>
      </c>
      <c r="D596" s="23">
        <v>0</v>
      </c>
      <c r="E596" s="23"/>
      <c r="F596" s="23">
        <v>0</v>
      </c>
    </row>
    <row r="597" spans="1:6" ht="15" x14ac:dyDescent="0.25">
      <c r="A597" s="33"/>
      <c r="B597" s="20" t="s">
        <v>185</v>
      </c>
      <c r="C597" s="21">
        <f>(((+C598+C599)))</f>
        <v>6721.7433118631316</v>
      </c>
      <c r="D597" s="21">
        <f>(((+D598+D599)))</f>
        <v>6721.7430000000004</v>
      </c>
      <c r="E597" s="21"/>
      <c r="F597" s="21">
        <f>(((+F598+F599)))</f>
        <v>6721.7430000000004</v>
      </c>
    </row>
    <row r="598" spans="1:6" ht="15" x14ac:dyDescent="0.25">
      <c r="A598" s="32"/>
      <c r="B598" s="42" t="s">
        <v>6</v>
      </c>
      <c r="C598" s="23">
        <v>6721.7433118631316</v>
      </c>
      <c r="D598" s="23">
        <v>6721.7430000000004</v>
      </c>
      <c r="E598" s="23"/>
      <c r="F598" s="23">
        <v>6721.7430000000004</v>
      </c>
    </row>
    <row r="599" spans="1:6" ht="15" x14ac:dyDescent="0.25">
      <c r="A599" s="32"/>
      <c r="B599" s="42" t="s">
        <v>7</v>
      </c>
      <c r="C599" s="23">
        <v>0</v>
      </c>
      <c r="D599" s="23">
        <v>0</v>
      </c>
      <c r="E599" s="23"/>
      <c r="F599" s="23">
        <v>0</v>
      </c>
    </row>
    <row r="600" spans="1:6" ht="25.5" x14ac:dyDescent="0.25">
      <c r="A600" s="33"/>
      <c r="B600" s="20" t="s">
        <v>186</v>
      </c>
      <c r="C600" s="21">
        <f>(((+C601+C602)))</f>
        <v>11896.340679999999</v>
      </c>
      <c r="D600" s="21">
        <f>(((+D601+D602)))</f>
        <v>11896.340681599999</v>
      </c>
      <c r="E600" s="21"/>
      <c r="F600" s="21">
        <f>(((+F601+F602)))</f>
        <v>10144.112419999999</v>
      </c>
    </row>
    <row r="601" spans="1:6" ht="15" x14ac:dyDescent="0.25">
      <c r="A601" s="32"/>
      <c r="B601" s="42" t="s">
        <v>6</v>
      </c>
      <c r="C601" s="23">
        <v>11896.340679999999</v>
      </c>
      <c r="D601" s="23">
        <v>11896.340681599999</v>
      </c>
      <c r="E601" s="23"/>
      <c r="F601" s="23">
        <v>10144.112419999999</v>
      </c>
    </row>
    <row r="602" spans="1:6" ht="15" x14ac:dyDescent="0.25">
      <c r="A602" s="32"/>
      <c r="B602" s="42" t="s">
        <v>7</v>
      </c>
      <c r="C602" s="23">
        <v>0</v>
      </c>
      <c r="D602" s="23">
        <v>0</v>
      </c>
      <c r="E602" s="23"/>
      <c r="F602" s="23">
        <v>0</v>
      </c>
    </row>
    <row r="603" spans="1:6" ht="15" x14ac:dyDescent="0.25">
      <c r="A603" s="33"/>
      <c r="B603" s="20" t="s">
        <v>187</v>
      </c>
      <c r="C603" s="21">
        <f>(((+C604+C605)))</f>
        <v>30508.3</v>
      </c>
      <c r="D603" s="21">
        <f>(((+D604+D605)))</f>
        <v>21502.803250000001</v>
      </c>
      <c r="E603" s="21"/>
      <c r="F603" s="21">
        <f>(((+F604+F605)))</f>
        <v>20449.374889999999</v>
      </c>
    </row>
    <row r="604" spans="1:6" ht="15" x14ac:dyDescent="0.25">
      <c r="A604" s="32"/>
      <c r="B604" s="42" t="s">
        <v>6</v>
      </c>
      <c r="C604" s="23">
        <v>30508.3</v>
      </c>
      <c r="D604" s="23">
        <v>21502.803250000001</v>
      </c>
      <c r="E604" s="23"/>
      <c r="F604" s="23">
        <v>20449.374889999999</v>
      </c>
    </row>
    <row r="605" spans="1:6" ht="15" x14ac:dyDescent="0.25">
      <c r="A605" s="32"/>
      <c r="B605" s="42" t="s">
        <v>7</v>
      </c>
      <c r="C605" s="23">
        <v>0</v>
      </c>
      <c r="D605" s="23">
        <v>0</v>
      </c>
      <c r="E605" s="23"/>
      <c r="F605" s="23">
        <v>0</v>
      </c>
    </row>
    <row r="606" spans="1:6" ht="15" x14ac:dyDescent="0.25">
      <c r="A606" s="33"/>
      <c r="B606" s="20" t="s">
        <v>188</v>
      </c>
      <c r="C606" s="21">
        <f>(((+C607+C608)))</f>
        <v>8948.8520000000008</v>
      </c>
      <c r="D606" s="21">
        <f>(((+D607+D608)))</f>
        <v>8948.851560000001</v>
      </c>
      <c r="E606" s="21"/>
      <c r="F606" s="21">
        <f>(((+F607+F608)))</f>
        <v>8948.851560000001</v>
      </c>
    </row>
    <row r="607" spans="1:6" ht="15" x14ac:dyDescent="0.25">
      <c r="A607" s="32"/>
      <c r="B607" s="42" t="s">
        <v>6</v>
      </c>
      <c r="C607" s="23">
        <v>8948.8520000000008</v>
      </c>
      <c r="D607" s="23">
        <v>8948.851560000001</v>
      </c>
      <c r="E607" s="23"/>
      <c r="F607" s="23">
        <v>8948.851560000001</v>
      </c>
    </row>
    <row r="608" spans="1:6" ht="15" x14ac:dyDescent="0.25">
      <c r="A608" s="32"/>
      <c r="B608" s="42" t="s">
        <v>7</v>
      </c>
      <c r="C608" s="23">
        <v>0</v>
      </c>
      <c r="D608" s="23">
        <v>0</v>
      </c>
      <c r="E608" s="23"/>
      <c r="F608" s="23">
        <v>0</v>
      </c>
    </row>
    <row r="609" spans="1:6" ht="15" x14ac:dyDescent="0.25">
      <c r="A609" s="33"/>
      <c r="B609" s="20" t="s">
        <v>189</v>
      </c>
      <c r="C609" s="21">
        <f>(((+C610+C611)))</f>
        <v>12630.69555</v>
      </c>
      <c r="D609" s="21">
        <f>(((+D610+D611)))</f>
        <v>12630.69555</v>
      </c>
      <c r="E609" s="21"/>
      <c r="F609" s="21">
        <f>(((+F610+F611)))</f>
        <v>11710.81805</v>
      </c>
    </row>
    <row r="610" spans="1:6" x14ac:dyDescent="0.25">
      <c r="A610" s="32"/>
      <c r="B610" s="42" t="s">
        <v>6</v>
      </c>
      <c r="C610" s="23">
        <v>12630.69555</v>
      </c>
      <c r="D610" s="23">
        <v>12630.69555</v>
      </c>
      <c r="E610" s="36"/>
      <c r="F610" s="23">
        <v>11710.81805</v>
      </c>
    </row>
    <row r="611" spans="1:6" ht="15" x14ac:dyDescent="0.25">
      <c r="A611" s="32"/>
      <c r="B611" s="42" t="s">
        <v>7</v>
      </c>
      <c r="C611" s="23">
        <v>0</v>
      </c>
      <c r="D611" s="23">
        <v>0</v>
      </c>
      <c r="E611" s="23"/>
      <c r="F611" s="23">
        <v>0</v>
      </c>
    </row>
    <row r="612" spans="1:6" ht="15" x14ac:dyDescent="0.25">
      <c r="A612" s="33"/>
      <c r="B612" s="20" t="s">
        <v>190</v>
      </c>
      <c r="C612" s="21">
        <f>(((+C613+C614)))</f>
        <v>3830.56259</v>
      </c>
      <c r="D612" s="21">
        <f>(((+D613+D614)))</f>
        <v>3830.56259</v>
      </c>
      <c r="E612" s="21"/>
      <c r="F612" s="21">
        <f>(((+F613+F614)))</f>
        <v>3079.2565199999999</v>
      </c>
    </row>
    <row r="613" spans="1:6" ht="15" x14ac:dyDescent="0.25">
      <c r="A613" s="32"/>
      <c r="B613" s="42" t="s">
        <v>6</v>
      </c>
      <c r="C613" s="23">
        <v>3830.56259</v>
      </c>
      <c r="D613" s="23">
        <v>3830.56259</v>
      </c>
      <c r="E613" s="23"/>
      <c r="F613" s="23">
        <v>3079.2565199999999</v>
      </c>
    </row>
    <row r="614" spans="1:6" ht="15" x14ac:dyDescent="0.25">
      <c r="A614" s="32"/>
      <c r="B614" s="42" t="s">
        <v>7</v>
      </c>
      <c r="C614" s="23">
        <v>0</v>
      </c>
      <c r="D614" s="23">
        <v>0</v>
      </c>
      <c r="E614" s="23"/>
      <c r="F614" s="23">
        <v>0</v>
      </c>
    </row>
    <row r="615" spans="1:6" ht="15" x14ac:dyDescent="0.25">
      <c r="A615" s="33"/>
      <c r="B615" s="20" t="s">
        <v>191</v>
      </c>
      <c r="C615" s="21">
        <f>(((+C616+C617)))</f>
        <v>119387.96250524757</v>
      </c>
      <c r="D615" s="21">
        <f>(((+D616+D617)))</f>
        <v>119387.96250524757</v>
      </c>
      <c r="E615" s="21"/>
      <c r="F615" s="21">
        <f>(((+F616+F617)))</f>
        <v>82427.947360000006</v>
      </c>
    </row>
    <row r="616" spans="1:6" ht="15" x14ac:dyDescent="0.25">
      <c r="A616" s="32"/>
      <c r="B616" s="42" t="s">
        <v>6</v>
      </c>
      <c r="C616" s="23">
        <v>119387.96250524757</v>
      </c>
      <c r="D616" s="23">
        <v>119387.96250524757</v>
      </c>
      <c r="E616" s="23"/>
      <c r="F616" s="23">
        <v>82427.947360000006</v>
      </c>
    </row>
    <row r="617" spans="1:6" ht="15" x14ac:dyDescent="0.25">
      <c r="A617" s="32"/>
      <c r="B617" s="42" t="s">
        <v>7</v>
      </c>
      <c r="C617" s="23">
        <v>0</v>
      </c>
      <c r="D617" s="23">
        <v>0</v>
      </c>
      <c r="E617" s="23"/>
      <c r="F617" s="23">
        <v>0</v>
      </c>
    </row>
    <row r="618" spans="1:6" ht="15" x14ac:dyDescent="0.25">
      <c r="A618" s="33"/>
      <c r="B618" s="20" t="s">
        <v>192</v>
      </c>
      <c r="C618" s="21">
        <f>(((+C619+C620)))</f>
        <v>1902.4469999999999</v>
      </c>
      <c r="D618" s="21">
        <f>(((+D619+D620)))</f>
        <v>1816.3969999999999</v>
      </c>
      <c r="E618" s="21"/>
      <c r="F618" s="21">
        <f>(((+F619+F620)))</f>
        <v>1816.3969999999999</v>
      </c>
    </row>
    <row r="619" spans="1:6" ht="15" x14ac:dyDescent="0.25">
      <c r="A619" s="32"/>
      <c r="B619" s="42" t="s">
        <v>6</v>
      </c>
      <c r="C619" s="23">
        <v>1902.4469999999999</v>
      </c>
      <c r="D619" s="23">
        <v>1816.3969999999999</v>
      </c>
      <c r="E619" s="23"/>
      <c r="F619" s="23">
        <v>1816.3969999999999</v>
      </c>
    </row>
    <row r="620" spans="1:6" ht="15" x14ac:dyDescent="0.25">
      <c r="A620" s="32"/>
      <c r="B620" s="42" t="s">
        <v>7</v>
      </c>
      <c r="C620" s="23">
        <v>0</v>
      </c>
      <c r="D620" s="23">
        <v>0</v>
      </c>
      <c r="E620" s="23"/>
      <c r="F620" s="23">
        <v>0</v>
      </c>
    </row>
    <row r="621" spans="1:6" ht="15" x14ac:dyDescent="0.25">
      <c r="A621" s="33"/>
      <c r="B621" s="20" t="s">
        <v>193</v>
      </c>
      <c r="C621" s="21">
        <f>(((+C622+C623)))</f>
        <v>726.31537000000003</v>
      </c>
      <c r="D621" s="21">
        <f>(((+D622+D623)))</f>
        <v>517.59021999999993</v>
      </c>
      <c r="E621" s="21"/>
      <c r="F621" s="21">
        <f>(((+F622+F623)))</f>
        <v>517.59021999999993</v>
      </c>
    </row>
    <row r="622" spans="1:6" ht="15" x14ac:dyDescent="0.25">
      <c r="A622" s="32"/>
      <c r="B622" s="42" t="s">
        <v>6</v>
      </c>
      <c r="C622" s="23">
        <v>726.31537000000003</v>
      </c>
      <c r="D622" s="23">
        <v>517.59021999999993</v>
      </c>
      <c r="E622" s="23"/>
      <c r="F622" s="23">
        <v>517.59021999999993</v>
      </c>
    </row>
    <row r="623" spans="1:6" ht="15" x14ac:dyDescent="0.25">
      <c r="A623" s="32"/>
      <c r="B623" s="42" t="s">
        <v>7</v>
      </c>
      <c r="C623" s="23">
        <v>0</v>
      </c>
      <c r="D623" s="23">
        <v>0</v>
      </c>
      <c r="E623" s="23"/>
      <c r="F623" s="23">
        <v>0</v>
      </c>
    </row>
    <row r="624" spans="1:6" ht="15" x14ac:dyDescent="0.25">
      <c r="A624" s="33"/>
      <c r="B624" s="20" t="s">
        <v>194</v>
      </c>
      <c r="C624" s="21">
        <f>(((+C625+C626)))</f>
        <v>4309.4466700000003</v>
      </c>
      <c r="D624" s="21">
        <f>(((+D625+D626)))</f>
        <v>4309.4466700000003</v>
      </c>
      <c r="E624" s="21"/>
      <c r="F624" s="21">
        <f>(((+F625+F626)))</f>
        <v>4309.4466700000003</v>
      </c>
    </row>
    <row r="625" spans="1:6" ht="15" x14ac:dyDescent="0.25">
      <c r="A625" s="32"/>
      <c r="B625" s="42" t="s">
        <v>6</v>
      </c>
      <c r="C625" s="23">
        <v>4309.4466700000003</v>
      </c>
      <c r="D625" s="23">
        <v>4309.4466700000003</v>
      </c>
      <c r="E625" s="23"/>
      <c r="F625" s="23">
        <v>4309.4466700000003</v>
      </c>
    </row>
    <row r="626" spans="1:6" ht="15" x14ac:dyDescent="0.25">
      <c r="A626" s="32"/>
      <c r="B626" s="42" t="s">
        <v>7</v>
      </c>
      <c r="C626" s="23">
        <v>0</v>
      </c>
      <c r="D626" s="23">
        <v>0</v>
      </c>
      <c r="E626" s="23"/>
      <c r="F626" s="23">
        <v>0</v>
      </c>
    </row>
    <row r="627" spans="1:6" ht="15" x14ac:dyDescent="0.25">
      <c r="A627" s="33"/>
      <c r="B627" s="20" t="s">
        <v>195</v>
      </c>
      <c r="C627" s="21">
        <f>(((+C628+C629)))</f>
        <v>12904.300080000003</v>
      </c>
      <c r="D627" s="21">
        <f>(((+D628+D629)))</f>
        <v>11865.913180000001</v>
      </c>
      <c r="E627" s="21"/>
      <c r="F627" s="21">
        <f>(((+F628+F629)))</f>
        <v>11521.936360000002</v>
      </c>
    </row>
    <row r="628" spans="1:6" ht="15" x14ac:dyDescent="0.25">
      <c r="A628" s="32"/>
      <c r="B628" s="42" t="s">
        <v>6</v>
      </c>
      <c r="C628" s="23">
        <v>12904.300080000003</v>
      </c>
      <c r="D628" s="23">
        <v>11865.913180000001</v>
      </c>
      <c r="E628" s="23"/>
      <c r="F628" s="23">
        <v>11521.936360000002</v>
      </c>
    </row>
    <row r="629" spans="1:6" ht="15" x14ac:dyDescent="0.25">
      <c r="A629" s="32"/>
      <c r="B629" s="42" t="s">
        <v>7</v>
      </c>
      <c r="C629" s="23">
        <v>0</v>
      </c>
      <c r="D629" s="23">
        <v>0</v>
      </c>
      <c r="E629" s="23"/>
      <c r="F629" s="23">
        <v>0</v>
      </c>
    </row>
    <row r="630" spans="1:6" ht="15" x14ac:dyDescent="0.25">
      <c r="A630" s="33"/>
      <c r="B630" s="20" t="s">
        <v>196</v>
      </c>
      <c r="C630" s="21">
        <f>(((+C631+C632)))</f>
        <v>1144.80952</v>
      </c>
      <c r="D630" s="21">
        <f>(((+D631+D632)))</f>
        <v>1144.80952</v>
      </c>
      <c r="E630" s="21"/>
      <c r="F630" s="21">
        <f>(((+F631+F632)))</f>
        <v>844.52958999999998</v>
      </c>
    </row>
    <row r="631" spans="1:6" ht="15" x14ac:dyDescent="0.25">
      <c r="A631" s="32"/>
      <c r="B631" s="42" t="s">
        <v>6</v>
      </c>
      <c r="C631" s="23">
        <v>1144.80952</v>
      </c>
      <c r="D631" s="23">
        <v>1144.80952</v>
      </c>
      <c r="E631" s="23"/>
      <c r="F631" s="23">
        <v>844.52958999999998</v>
      </c>
    </row>
    <row r="632" spans="1:6" ht="15" x14ac:dyDescent="0.25">
      <c r="A632" s="32"/>
      <c r="B632" s="42" t="s">
        <v>7</v>
      </c>
      <c r="C632" s="23">
        <v>0</v>
      </c>
      <c r="D632" s="23">
        <v>0</v>
      </c>
      <c r="E632" s="23"/>
      <c r="F632" s="23">
        <v>0</v>
      </c>
    </row>
    <row r="633" spans="1:6" ht="15" x14ac:dyDescent="0.25">
      <c r="A633" s="33"/>
      <c r="B633" s="20" t="s">
        <v>197</v>
      </c>
      <c r="C633" s="21">
        <f>(((+C634+C635)))</f>
        <v>3656.4206899999999</v>
      </c>
      <c r="D633" s="21">
        <f>(((+D634+D635)))</f>
        <v>3656.4206900000004</v>
      </c>
      <c r="E633" s="21"/>
      <c r="F633" s="21">
        <f>(((+F634+F635)))</f>
        <v>3656.4206900000004</v>
      </c>
    </row>
    <row r="634" spans="1:6" ht="15" x14ac:dyDescent="0.25">
      <c r="A634" s="32"/>
      <c r="B634" s="42" t="s">
        <v>6</v>
      </c>
      <c r="C634" s="23">
        <v>3656.4206899999999</v>
      </c>
      <c r="D634" s="23">
        <v>3656.4206900000004</v>
      </c>
      <c r="E634" s="23"/>
      <c r="F634" s="23">
        <v>3656.4206900000004</v>
      </c>
    </row>
    <row r="635" spans="1:6" ht="15" x14ac:dyDescent="0.25">
      <c r="A635" s="32"/>
      <c r="B635" s="42" t="s">
        <v>7</v>
      </c>
      <c r="C635" s="23">
        <v>0</v>
      </c>
      <c r="D635" s="23">
        <v>0</v>
      </c>
      <c r="E635" s="23"/>
      <c r="F635" s="23">
        <v>0</v>
      </c>
    </row>
    <row r="636" spans="1:6" ht="15" x14ac:dyDescent="0.25">
      <c r="A636" s="33"/>
      <c r="B636" s="20" t="s">
        <v>198</v>
      </c>
      <c r="C636" s="21">
        <f>(((+C637+C638)))</f>
        <v>359.35988000000003</v>
      </c>
      <c r="D636" s="21">
        <f>(((+D637+D638)))</f>
        <v>262.67097999999999</v>
      </c>
      <c r="E636" s="21"/>
      <c r="F636" s="21">
        <f>(((+F637+F638)))</f>
        <v>262.67097999999999</v>
      </c>
    </row>
    <row r="637" spans="1:6" ht="15" x14ac:dyDescent="0.25">
      <c r="A637" s="32"/>
      <c r="B637" s="42" t="s">
        <v>6</v>
      </c>
      <c r="C637" s="23">
        <v>359.35988000000003</v>
      </c>
      <c r="D637" s="23">
        <v>262.67097999999999</v>
      </c>
      <c r="E637" s="23"/>
      <c r="F637" s="23">
        <v>262.67097999999999</v>
      </c>
    </row>
    <row r="638" spans="1:6" ht="15" x14ac:dyDescent="0.25">
      <c r="A638" s="32"/>
      <c r="B638" s="42" t="s">
        <v>7</v>
      </c>
      <c r="C638" s="23">
        <v>0</v>
      </c>
      <c r="D638" s="23">
        <v>0</v>
      </c>
      <c r="E638" s="23"/>
      <c r="F638" s="23">
        <v>0</v>
      </c>
    </row>
    <row r="639" spans="1:6" ht="25.5" x14ac:dyDescent="0.25">
      <c r="A639" s="33"/>
      <c r="B639" s="20" t="s">
        <v>199</v>
      </c>
      <c r="C639" s="21">
        <f>(((+C640+C641)))</f>
        <v>326224.58610259992</v>
      </c>
      <c r="D639" s="21">
        <f>(((+D640+D641)))</f>
        <v>326224.58610259992</v>
      </c>
      <c r="E639" s="21"/>
      <c r="F639" s="21">
        <f>(((+F640+F641)))</f>
        <v>201627.14819000001</v>
      </c>
    </row>
    <row r="640" spans="1:6" ht="15" x14ac:dyDescent="0.25">
      <c r="A640" s="32"/>
      <c r="B640" s="42" t="s">
        <v>6</v>
      </c>
      <c r="C640" s="23">
        <v>326224.58610259992</v>
      </c>
      <c r="D640" s="23">
        <v>326224.58610259992</v>
      </c>
      <c r="E640" s="23"/>
      <c r="F640" s="23">
        <v>201627.14819000001</v>
      </c>
    </row>
    <row r="641" spans="1:6" ht="15" x14ac:dyDescent="0.25">
      <c r="A641" s="32"/>
      <c r="B641" s="42" t="s">
        <v>7</v>
      </c>
      <c r="C641" s="23">
        <v>0</v>
      </c>
      <c r="D641" s="23">
        <v>0</v>
      </c>
      <c r="E641" s="23"/>
      <c r="F641" s="23">
        <v>0</v>
      </c>
    </row>
    <row r="642" spans="1:6" ht="15" x14ac:dyDescent="0.25">
      <c r="A642" s="33"/>
      <c r="B642" s="20" t="s">
        <v>237</v>
      </c>
      <c r="C642" s="21">
        <f>(((+C643+C644)))</f>
        <v>486.71</v>
      </c>
      <c r="D642" s="21">
        <f>(((+D643+D644)))</f>
        <v>486.70959999999997</v>
      </c>
      <c r="E642" s="21"/>
      <c r="F642" s="21">
        <f>(((+F643+F644)))</f>
        <v>464.50153</v>
      </c>
    </row>
    <row r="643" spans="1:6" ht="15" x14ac:dyDescent="0.25">
      <c r="A643" s="32"/>
      <c r="B643" s="42" t="s">
        <v>6</v>
      </c>
      <c r="C643" s="23">
        <v>486.71</v>
      </c>
      <c r="D643" s="23">
        <v>486.70959999999997</v>
      </c>
      <c r="E643" s="23"/>
      <c r="F643" s="23">
        <v>464.50153</v>
      </c>
    </row>
    <row r="644" spans="1:6" ht="15" x14ac:dyDescent="0.25">
      <c r="A644" s="32"/>
      <c r="B644" s="42" t="s">
        <v>7</v>
      </c>
      <c r="C644" s="23">
        <v>0</v>
      </c>
      <c r="D644" s="23">
        <v>0</v>
      </c>
      <c r="E644" s="23"/>
      <c r="F644" s="23">
        <v>0</v>
      </c>
    </row>
    <row r="645" spans="1:6" ht="25.5" x14ac:dyDescent="0.25">
      <c r="A645" s="33"/>
      <c r="B645" s="20" t="s">
        <v>243</v>
      </c>
      <c r="C645" s="21">
        <f>(((+C646+C647)))</f>
        <v>360.60223999999999</v>
      </c>
      <c r="D645" s="21">
        <f>(((+D646+D647)))</f>
        <v>227.48244</v>
      </c>
      <c r="E645" s="21"/>
      <c r="F645" s="21">
        <f>(((+F646+F647)))</f>
        <v>227.48244</v>
      </c>
    </row>
    <row r="646" spans="1:6" ht="15" x14ac:dyDescent="0.25">
      <c r="A646" s="32"/>
      <c r="B646" s="42" t="s">
        <v>6</v>
      </c>
      <c r="C646" s="23">
        <v>360.60223999999999</v>
      </c>
      <c r="D646" s="23">
        <v>227.48244</v>
      </c>
      <c r="E646" s="23"/>
      <c r="F646" s="23">
        <v>227.48244</v>
      </c>
    </row>
    <row r="647" spans="1:6" ht="15" x14ac:dyDescent="0.25">
      <c r="A647" s="32"/>
      <c r="B647" s="42" t="s">
        <v>7</v>
      </c>
      <c r="C647" s="23">
        <v>0</v>
      </c>
      <c r="D647" s="23">
        <v>0</v>
      </c>
      <c r="E647" s="23"/>
      <c r="F647" s="23">
        <v>0</v>
      </c>
    </row>
    <row r="648" spans="1:6" ht="15" x14ac:dyDescent="0.25">
      <c r="A648" s="33" t="s">
        <v>200</v>
      </c>
      <c r="B648" s="20"/>
      <c r="C648" s="21">
        <f>(+C649)</f>
        <v>64300.525740000012</v>
      </c>
      <c r="D648" s="21">
        <f>(+D649)</f>
        <v>64300.525740000012</v>
      </c>
      <c r="E648" s="21"/>
      <c r="F648" s="21">
        <f>(+F649)</f>
        <v>49086.400020000008</v>
      </c>
    </row>
    <row r="649" spans="1:6" ht="15" x14ac:dyDescent="0.25">
      <c r="A649" s="33"/>
      <c r="B649" s="20" t="s">
        <v>11</v>
      </c>
      <c r="C649" s="21">
        <f>(((+C650+C651)))</f>
        <v>64300.525740000012</v>
      </c>
      <c r="D649" s="21">
        <f>(((+D650+D651)))</f>
        <v>64300.525740000012</v>
      </c>
      <c r="E649" s="21"/>
      <c r="F649" s="21">
        <f>(((+F650+F651)))</f>
        <v>49086.400020000008</v>
      </c>
    </row>
    <row r="650" spans="1:6" ht="15" x14ac:dyDescent="0.25">
      <c r="A650" s="32"/>
      <c r="B650" s="42" t="s">
        <v>6</v>
      </c>
      <c r="C650" s="23">
        <v>64300.525740000012</v>
      </c>
      <c r="D650" s="23">
        <v>64300.525740000012</v>
      </c>
      <c r="E650" s="23"/>
      <c r="F650" s="23">
        <v>49086.400020000008</v>
      </c>
    </row>
    <row r="651" spans="1:6" ht="15" x14ac:dyDescent="0.25">
      <c r="A651" s="32"/>
      <c r="B651" s="42" t="s">
        <v>7</v>
      </c>
      <c r="C651" s="23">
        <v>0</v>
      </c>
      <c r="D651" s="23">
        <v>0</v>
      </c>
      <c r="E651" s="23"/>
      <c r="F651" s="23">
        <v>0</v>
      </c>
    </row>
    <row r="652" spans="1:6" ht="15" x14ac:dyDescent="0.25">
      <c r="A652" s="34" t="s">
        <v>201</v>
      </c>
      <c r="B652" s="17"/>
      <c r="C652" s="18">
        <f>(+C653)</f>
        <v>185033.01300000001</v>
      </c>
      <c r="D652" s="18">
        <f>(+D653)</f>
        <v>185033.01300000001</v>
      </c>
      <c r="E652" s="18"/>
      <c r="F652" s="18">
        <f>(+F653)</f>
        <v>178457.25399999999</v>
      </c>
    </row>
    <row r="653" spans="1:6" ht="15" x14ac:dyDescent="0.25">
      <c r="A653" s="33"/>
      <c r="B653" s="20" t="s">
        <v>11</v>
      </c>
      <c r="C653" s="21">
        <f>(((+C654+C655)))</f>
        <v>185033.01300000001</v>
      </c>
      <c r="D653" s="21">
        <f>(((+D654+D655)))</f>
        <v>185033.01300000001</v>
      </c>
      <c r="E653" s="21"/>
      <c r="F653" s="21">
        <f>(((+F654+F655)))</f>
        <v>178457.25399999999</v>
      </c>
    </row>
    <row r="654" spans="1:6" ht="15" x14ac:dyDescent="0.25">
      <c r="A654" s="32"/>
      <c r="B654" s="42" t="s">
        <v>6</v>
      </c>
      <c r="C654" s="23">
        <v>185033.01300000001</v>
      </c>
      <c r="D654" s="23">
        <v>185033.01300000001</v>
      </c>
      <c r="E654" s="23"/>
      <c r="F654" s="23">
        <v>178457.25399999999</v>
      </c>
    </row>
    <row r="655" spans="1:6" ht="15" x14ac:dyDescent="0.25">
      <c r="A655" s="32"/>
      <c r="B655" s="42" t="s">
        <v>7</v>
      </c>
      <c r="C655" s="23">
        <v>0</v>
      </c>
      <c r="D655" s="23">
        <v>0</v>
      </c>
      <c r="E655" s="23"/>
      <c r="F655" s="23">
        <v>0</v>
      </c>
    </row>
    <row r="656" spans="1:6" ht="15" x14ac:dyDescent="0.25">
      <c r="A656" s="34" t="s">
        <v>202</v>
      </c>
      <c r="B656" s="17"/>
      <c r="C656" s="18">
        <f>(+C657)</f>
        <v>575783.54075199994</v>
      </c>
      <c r="D656" s="18">
        <f>(+D657)</f>
        <v>429096.83587999991</v>
      </c>
      <c r="E656" s="18"/>
      <c r="F656" s="18">
        <f>(+F657)</f>
        <v>429096.83587999991</v>
      </c>
    </row>
    <row r="657" spans="1:6" ht="15" x14ac:dyDescent="0.25">
      <c r="A657" s="33"/>
      <c r="B657" s="20" t="s">
        <v>11</v>
      </c>
      <c r="C657" s="21">
        <f>(((+C658+C659)))</f>
        <v>575783.54075199994</v>
      </c>
      <c r="D657" s="21">
        <f>(((+D658+D659)))</f>
        <v>429096.83587999991</v>
      </c>
      <c r="E657" s="21"/>
      <c r="F657" s="21">
        <f>(((+F658+F659)))</f>
        <v>429096.83587999991</v>
      </c>
    </row>
    <row r="658" spans="1:6" ht="15" x14ac:dyDescent="0.25">
      <c r="A658" s="32"/>
      <c r="B658" s="42" t="s">
        <v>6</v>
      </c>
      <c r="C658" s="23">
        <v>575783.54075199994</v>
      </c>
      <c r="D658" s="23">
        <v>429096.83587999991</v>
      </c>
      <c r="E658" s="23"/>
      <c r="F658" s="23">
        <v>429096.83587999991</v>
      </c>
    </row>
    <row r="659" spans="1:6" ht="15" x14ac:dyDescent="0.25">
      <c r="A659" s="32"/>
      <c r="B659" s="42" t="s">
        <v>7</v>
      </c>
      <c r="C659" s="23">
        <v>0</v>
      </c>
      <c r="D659" s="23">
        <v>0</v>
      </c>
      <c r="E659" s="23"/>
      <c r="F659" s="23">
        <v>0</v>
      </c>
    </row>
    <row r="660" spans="1:6" ht="24" customHeight="1" x14ac:dyDescent="0.25">
      <c r="A660" s="60" t="s">
        <v>203</v>
      </c>
      <c r="B660" s="60"/>
      <c r="C660" s="18">
        <f>(+C661)</f>
        <v>113081.99424999999</v>
      </c>
      <c r="D660" s="18">
        <f>(+D661)</f>
        <v>113081.99424999999</v>
      </c>
      <c r="E660" s="18"/>
      <c r="F660" s="18">
        <f>(+F661)</f>
        <v>113081.99424</v>
      </c>
    </row>
    <row r="661" spans="1:6" ht="15" x14ac:dyDescent="0.25">
      <c r="A661" s="33"/>
      <c r="B661" s="20" t="s">
        <v>11</v>
      </c>
      <c r="C661" s="21">
        <f>(((+C662+C663)))</f>
        <v>113081.99424999999</v>
      </c>
      <c r="D661" s="21">
        <f>(((+D662+D663)))</f>
        <v>113081.99424999999</v>
      </c>
      <c r="E661" s="21"/>
      <c r="F661" s="21">
        <f>(((+F662+F663)))</f>
        <v>113081.99424</v>
      </c>
    </row>
    <row r="662" spans="1:6" ht="15" x14ac:dyDescent="0.25">
      <c r="A662" s="32"/>
      <c r="B662" s="42" t="s">
        <v>6</v>
      </c>
      <c r="C662" s="23">
        <v>39382.212319999999</v>
      </c>
      <c r="D662" s="23">
        <v>39382.212319999999</v>
      </c>
      <c r="E662" s="23"/>
      <c r="F662" s="23">
        <v>39382.212319999999</v>
      </c>
    </row>
    <row r="663" spans="1:6" ht="15" x14ac:dyDescent="0.25">
      <c r="A663" s="32"/>
      <c r="B663" s="42" t="s">
        <v>7</v>
      </c>
      <c r="C663" s="23">
        <v>73699.781929999997</v>
      </c>
      <c r="D663" s="23">
        <v>73699.781929999997</v>
      </c>
      <c r="E663" s="23"/>
      <c r="F663" s="23">
        <v>73699.781920000009</v>
      </c>
    </row>
    <row r="664" spans="1:6" ht="15" x14ac:dyDescent="0.25">
      <c r="A664" s="34" t="s">
        <v>204</v>
      </c>
      <c r="B664" s="17"/>
      <c r="C664" s="18">
        <f>(+C665)</f>
        <v>281522.54486000002</v>
      </c>
      <c r="D664" s="18">
        <f>(+D665)</f>
        <v>259683.04465500001</v>
      </c>
      <c r="E664" s="18"/>
      <c r="F664" s="18">
        <f>(+F665)</f>
        <v>259476.51807999998</v>
      </c>
    </row>
    <row r="665" spans="1:6" ht="15" x14ac:dyDescent="0.25">
      <c r="A665" s="33"/>
      <c r="B665" s="20" t="s">
        <v>11</v>
      </c>
      <c r="C665" s="21">
        <f>(((+C666+C667)))</f>
        <v>281522.54486000002</v>
      </c>
      <c r="D665" s="21">
        <f>(((+D666+D667)))</f>
        <v>259683.04465500001</v>
      </c>
      <c r="E665" s="21"/>
      <c r="F665" s="21">
        <f>(((+F666+F667)))</f>
        <v>259476.51807999998</v>
      </c>
    </row>
    <row r="666" spans="1:6" ht="15" x14ac:dyDescent="0.25">
      <c r="A666" s="32"/>
      <c r="B666" s="42" t="s">
        <v>6</v>
      </c>
      <c r="C666" s="23">
        <v>281522.54486000002</v>
      </c>
      <c r="D666" s="23">
        <v>259683.04465500001</v>
      </c>
      <c r="E666" s="23"/>
      <c r="F666" s="23">
        <v>259476.51807999998</v>
      </c>
    </row>
    <row r="667" spans="1:6" ht="15" x14ac:dyDescent="0.25">
      <c r="A667" s="32"/>
      <c r="B667" s="42" t="s">
        <v>7</v>
      </c>
      <c r="C667" s="23">
        <v>0</v>
      </c>
      <c r="D667" s="23">
        <v>0</v>
      </c>
      <c r="E667" s="23"/>
      <c r="F667" s="23">
        <v>0</v>
      </c>
    </row>
    <row r="668" spans="1:6" ht="15" x14ac:dyDescent="0.25">
      <c r="A668" s="34" t="s">
        <v>205</v>
      </c>
      <c r="B668" s="17"/>
      <c r="C668" s="18">
        <f>(+C669)</f>
        <v>382275.87599999999</v>
      </c>
      <c r="D668" s="18">
        <f>(+D669)</f>
        <v>314374.89980000001</v>
      </c>
      <c r="E668" s="18"/>
      <c r="F668" s="18">
        <f>(+F669)</f>
        <v>306195.27339999995</v>
      </c>
    </row>
    <row r="669" spans="1:6" ht="15" x14ac:dyDescent="0.25">
      <c r="A669" s="33"/>
      <c r="B669" s="20" t="s">
        <v>11</v>
      </c>
      <c r="C669" s="21">
        <f>(((+C670+C671)))</f>
        <v>382275.87599999999</v>
      </c>
      <c r="D669" s="21">
        <f>(((+D670+D671)))</f>
        <v>314374.89980000001</v>
      </c>
      <c r="E669" s="21"/>
      <c r="F669" s="21">
        <f>(((+F670+F671)))</f>
        <v>306195.27339999995</v>
      </c>
    </row>
    <row r="670" spans="1:6" ht="15" x14ac:dyDescent="0.25">
      <c r="A670" s="32"/>
      <c r="B670" s="42" t="s">
        <v>6</v>
      </c>
      <c r="C670" s="23">
        <v>382275.87599999999</v>
      </c>
      <c r="D670" s="23">
        <v>314374.89980000001</v>
      </c>
      <c r="E670" s="23"/>
      <c r="F670" s="23">
        <v>306195.27339999995</v>
      </c>
    </row>
    <row r="671" spans="1:6" ht="15" x14ac:dyDescent="0.25">
      <c r="A671" s="32"/>
      <c r="B671" s="42" t="s">
        <v>7</v>
      </c>
      <c r="C671" s="23">
        <v>0</v>
      </c>
      <c r="D671" s="23">
        <v>0</v>
      </c>
      <c r="E671" s="23"/>
      <c r="F671" s="23">
        <v>0</v>
      </c>
    </row>
    <row r="672" spans="1:6" ht="15" x14ac:dyDescent="0.25">
      <c r="A672" s="34" t="s">
        <v>206</v>
      </c>
      <c r="B672" s="20"/>
      <c r="C672" s="21">
        <f>(+C673+C676+C679+C682+C685+C688+C691)</f>
        <v>507074.73200000002</v>
      </c>
      <c r="D672" s="21">
        <f>(+D673+D676+D679+D682+D685+D688+D691)</f>
        <v>494239.96196999995</v>
      </c>
      <c r="E672" s="21"/>
      <c r="F672" s="21">
        <f>(+F673+F676+F679+F682+F685+F688+F691)</f>
        <v>479454.94206705689</v>
      </c>
    </row>
    <row r="673" spans="1:6" ht="15" x14ac:dyDescent="0.25">
      <c r="A673" s="33"/>
      <c r="B673" s="20" t="s">
        <v>207</v>
      </c>
      <c r="C673" s="21">
        <f>(((+C674+C675)))</f>
        <v>111848.124</v>
      </c>
      <c r="D673" s="21">
        <f>(((+D674+D675)))</f>
        <v>111848.124</v>
      </c>
      <c r="E673" s="21"/>
      <c r="F673" s="21">
        <f>(((+F674+F675)))</f>
        <v>111734.405</v>
      </c>
    </row>
    <row r="674" spans="1:6" ht="15" x14ac:dyDescent="0.25">
      <c r="A674" s="32"/>
      <c r="B674" s="42" t="s">
        <v>6</v>
      </c>
      <c r="C674" s="23">
        <v>111848.124</v>
      </c>
      <c r="D674" s="23">
        <v>111848.124</v>
      </c>
      <c r="E674" s="23"/>
      <c r="F674" s="23">
        <v>111734.405</v>
      </c>
    </row>
    <row r="675" spans="1:6" ht="15" x14ac:dyDescent="0.25">
      <c r="A675" s="32"/>
      <c r="B675" s="42" t="s">
        <v>7</v>
      </c>
      <c r="C675" s="23">
        <v>0</v>
      </c>
      <c r="D675" s="23">
        <v>0</v>
      </c>
      <c r="E675" s="23"/>
      <c r="F675" s="23">
        <v>0</v>
      </c>
    </row>
    <row r="676" spans="1:6" ht="15" x14ac:dyDescent="0.25">
      <c r="A676" s="33"/>
      <c r="B676" s="20" t="s">
        <v>208</v>
      </c>
      <c r="C676" s="21">
        <f>(((+C677+C678)))</f>
        <v>46425.3</v>
      </c>
      <c r="D676" s="21">
        <f>(((+D677+D678)))</f>
        <v>46425.3</v>
      </c>
      <c r="E676" s="21"/>
      <c r="F676" s="21">
        <f>(((+F677+F678)))</f>
        <v>44492.768469999995</v>
      </c>
    </row>
    <row r="677" spans="1:6" ht="15" x14ac:dyDescent="0.25">
      <c r="A677" s="32"/>
      <c r="B677" s="42" t="s">
        <v>6</v>
      </c>
      <c r="C677" s="23">
        <v>46425.3</v>
      </c>
      <c r="D677" s="23">
        <v>46425.3</v>
      </c>
      <c r="E677" s="23"/>
      <c r="F677" s="23">
        <v>44492.768469999995</v>
      </c>
    </row>
    <row r="678" spans="1:6" ht="15" x14ac:dyDescent="0.25">
      <c r="A678" s="32"/>
      <c r="B678" s="42" t="s">
        <v>7</v>
      </c>
      <c r="C678" s="23">
        <v>0</v>
      </c>
      <c r="D678" s="23">
        <v>0</v>
      </c>
      <c r="E678" s="23"/>
      <c r="F678" s="23">
        <v>0</v>
      </c>
    </row>
    <row r="679" spans="1:6" ht="15" x14ac:dyDescent="0.25">
      <c r="A679" s="33"/>
      <c r="B679" s="20" t="s">
        <v>209</v>
      </c>
      <c r="C679" s="21">
        <f>(((+C680+C681)))</f>
        <v>257321.5</v>
      </c>
      <c r="D679" s="21">
        <f>(((+D680+D681)))</f>
        <v>244486.77408</v>
      </c>
      <c r="E679" s="21"/>
      <c r="F679" s="21">
        <f>(((+F680+F681)))</f>
        <v>235106.25256999998</v>
      </c>
    </row>
    <row r="680" spans="1:6" ht="15" x14ac:dyDescent="0.25">
      <c r="A680" s="32"/>
      <c r="B680" s="42" t="s">
        <v>6</v>
      </c>
      <c r="C680" s="23">
        <v>257321.5</v>
      </c>
      <c r="D680" s="23">
        <v>244486.77408</v>
      </c>
      <c r="E680" s="23"/>
      <c r="F680" s="23">
        <v>235106.25256999998</v>
      </c>
    </row>
    <row r="681" spans="1:6" ht="15" x14ac:dyDescent="0.25">
      <c r="A681" s="32"/>
      <c r="B681" s="42" t="s">
        <v>7</v>
      </c>
      <c r="C681" s="23">
        <v>0</v>
      </c>
      <c r="D681" s="23">
        <v>0</v>
      </c>
      <c r="E681" s="23"/>
      <c r="F681" s="23">
        <v>0</v>
      </c>
    </row>
    <row r="682" spans="1:6" ht="15" x14ac:dyDescent="0.25">
      <c r="A682" s="33"/>
      <c r="B682" s="20" t="s">
        <v>210</v>
      </c>
      <c r="C682" s="21">
        <f>(((+C683+C684)))</f>
        <v>58541.9</v>
      </c>
      <c r="D682" s="21">
        <f>(((+D683+D684)))</f>
        <v>58541.874889999992</v>
      </c>
      <c r="E682" s="21"/>
      <c r="F682" s="21">
        <f>(((+F683+F684)))</f>
        <v>55183.627027057002</v>
      </c>
    </row>
    <row r="683" spans="1:6" ht="15" x14ac:dyDescent="0.25">
      <c r="A683" s="32"/>
      <c r="B683" s="42" t="s">
        <v>6</v>
      </c>
      <c r="C683" s="23">
        <v>58541.9</v>
      </c>
      <c r="D683" s="23">
        <v>58541.874889999992</v>
      </c>
      <c r="E683" s="23"/>
      <c r="F683" s="23">
        <v>55183.627027057002</v>
      </c>
    </row>
    <row r="684" spans="1:6" ht="15" x14ac:dyDescent="0.25">
      <c r="A684" s="32"/>
      <c r="B684" s="42" t="s">
        <v>7</v>
      </c>
      <c r="C684" s="23">
        <v>0</v>
      </c>
      <c r="D684" s="23">
        <v>0</v>
      </c>
      <c r="E684" s="23"/>
      <c r="F684" s="23">
        <v>0</v>
      </c>
    </row>
    <row r="685" spans="1:6" ht="15" x14ac:dyDescent="0.25">
      <c r="A685" s="33"/>
      <c r="B685" s="20" t="s">
        <v>211</v>
      </c>
      <c r="C685" s="21">
        <f>(((+C686+C687)))</f>
        <v>855.4</v>
      </c>
      <c r="D685" s="21">
        <f>(((+D686+D687)))</f>
        <v>855.38099999999997</v>
      </c>
      <c r="E685" s="21"/>
      <c r="F685" s="21">
        <f>(((+F686+F687)))</f>
        <v>855.38099999999997</v>
      </c>
    </row>
    <row r="686" spans="1:6" ht="15" x14ac:dyDescent="0.25">
      <c r="A686" s="32"/>
      <c r="B686" s="42" t="s">
        <v>6</v>
      </c>
      <c r="C686" s="23">
        <v>855.4</v>
      </c>
      <c r="D686" s="23">
        <v>855.38099999999997</v>
      </c>
      <c r="E686" s="23"/>
      <c r="F686" s="23">
        <v>855.38099999999997</v>
      </c>
    </row>
    <row r="687" spans="1:6" ht="15" x14ac:dyDescent="0.25">
      <c r="A687" s="32"/>
      <c r="B687" s="42" t="s">
        <v>7</v>
      </c>
      <c r="C687" s="23">
        <v>0</v>
      </c>
      <c r="D687" s="23">
        <v>0</v>
      </c>
      <c r="E687" s="23"/>
      <c r="F687" s="23">
        <v>0</v>
      </c>
    </row>
    <row r="688" spans="1:6" ht="15" x14ac:dyDescent="0.25">
      <c r="A688" s="33"/>
      <c r="B688" s="20" t="s">
        <v>212</v>
      </c>
      <c r="C688" s="21">
        <f>(((+C689+C690)))</f>
        <v>22760.207999999999</v>
      </c>
      <c r="D688" s="21">
        <f>(((+D689+D690)))</f>
        <v>22760.207999999999</v>
      </c>
      <c r="E688" s="21"/>
      <c r="F688" s="21">
        <f>(((+F689+F690)))</f>
        <v>22760.207999999999</v>
      </c>
    </row>
    <row r="689" spans="1:6" ht="15" x14ac:dyDescent="0.25">
      <c r="A689" s="32"/>
      <c r="B689" s="42" t="s">
        <v>6</v>
      </c>
      <c r="C689" s="23">
        <v>22760.207999999999</v>
      </c>
      <c r="D689" s="23">
        <v>22760.207999999999</v>
      </c>
      <c r="E689" s="23"/>
      <c r="F689" s="23">
        <v>22760.207999999999</v>
      </c>
    </row>
    <row r="690" spans="1:6" ht="15" x14ac:dyDescent="0.25">
      <c r="A690" s="32"/>
      <c r="B690" s="42" t="s">
        <v>7</v>
      </c>
      <c r="C690" s="23">
        <v>0</v>
      </c>
      <c r="D690" s="23">
        <v>0</v>
      </c>
      <c r="E690" s="23"/>
      <c r="F690" s="23">
        <v>0</v>
      </c>
    </row>
    <row r="691" spans="1:6" ht="15" x14ac:dyDescent="0.25">
      <c r="A691" s="33"/>
      <c r="B691" s="20" t="s">
        <v>213</v>
      </c>
      <c r="C691" s="21">
        <f>(((+C692+C693)))</f>
        <v>9322.2999999999993</v>
      </c>
      <c r="D691" s="21">
        <f>(((+D692+D693)))</f>
        <v>9322.2999999999993</v>
      </c>
      <c r="E691" s="21"/>
      <c r="F691" s="21">
        <f>(((+F692+F693)))</f>
        <v>9322.2999999999993</v>
      </c>
    </row>
    <row r="692" spans="1:6" ht="15" x14ac:dyDescent="0.25">
      <c r="A692" s="32"/>
      <c r="B692" s="42" t="s">
        <v>6</v>
      </c>
      <c r="C692" s="23">
        <v>9322.2999999999993</v>
      </c>
      <c r="D692" s="23">
        <v>9322.2999999999993</v>
      </c>
      <c r="E692" s="23"/>
      <c r="F692" s="23">
        <v>9322.2999999999993</v>
      </c>
    </row>
    <row r="693" spans="1:6" ht="15" x14ac:dyDescent="0.25">
      <c r="A693" s="32"/>
      <c r="B693" s="42" t="s">
        <v>7</v>
      </c>
      <c r="C693" s="23">
        <v>0</v>
      </c>
      <c r="D693" s="23">
        <v>0</v>
      </c>
      <c r="E693" s="23"/>
      <c r="F693" s="23">
        <v>0</v>
      </c>
    </row>
    <row r="694" spans="1:6" ht="15" x14ac:dyDescent="0.25">
      <c r="A694" s="34" t="s">
        <v>214</v>
      </c>
      <c r="B694" s="20"/>
      <c r="C694" s="21">
        <f>(+C695+C698+C701+C704+C707+C710+C713+C716+C719+C722+C725)</f>
        <v>364815.36032999994</v>
      </c>
      <c r="D694" s="21">
        <f>(+D695+D698+D701+D704+D707+D710+D713+D716+D719+D722+D725)</f>
        <v>368502.87032999995</v>
      </c>
      <c r="E694" s="21"/>
      <c r="F694" s="21">
        <f>(+F695+F698+F701+F704+F707+F710+F713+F716+F719+F722+F725)</f>
        <v>271826.17956999998</v>
      </c>
    </row>
    <row r="695" spans="1:6" ht="15" x14ac:dyDescent="0.25">
      <c r="A695" s="33"/>
      <c r="B695" s="20" t="s">
        <v>11</v>
      </c>
      <c r="C695" s="21">
        <f>(((+C696+C697)))</f>
        <v>78000</v>
      </c>
      <c r="D695" s="21">
        <f>(((+D696+D697)))</f>
        <v>78000</v>
      </c>
      <c r="E695" s="21"/>
      <c r="F695" s="21">
        <f>(((+F696+F697)))</f>
        <v>71974.980219999998</v>
      </c>
    </row>
    <row r="696" spans="1:6" ht="15" x14ac:dyDescent="0.25">
      <c r="A696" s="32"/>
      <c r="B696" s="42" t="s">
        <v>6</v>
      </c>
      <c r="C696" s="23">
        <v>78000</v>
      </c>
      <c r="D696" s="23">
        <v>78000</v>
      </c>
      <c r="E696" s="23"/>
      <c r="F696" s="23">
        <v>71974.980219999998</v>
      </c>
    </row>
    <row r="697" spans="1:6" ht="15" x14ac:dyDescent="0.25">
      <c r="A697" s="32"/>
      <c r="B697" s="42" t="s">
        <v>7</v>
      </c>
      <c r="C697" s="23">
        <v>0</v>
      </c>
      <c r="D697" s="23">
        <v>0</v>
      </c>
      <c r="E697" s="23"/>
      <c r="F697" s="23">
        <v>0</v>
      </c>
    </row>
    <row r="698" spans="1:6" ht="15" x14ac:dyDescent="0.25">
      <c r="A698" s="33"/>
      <c r="B698" s="20" t="s">
        <v>234</v>
      </c>
      <c r="C698" s="21">
        <f>(((+C699+C700)))</f>
        <v>142460.03709</v>
      </c>
      <c r="D698" s="21">
        <f>(((+D699+D700)))</f>
        <v>142460.03709</v>
      </c>
      <c r="E698" s="21"/>
      <c r="F698" s="21">
        <f>(((+F699+F700)))</f>
        <v>85234.346000000005</v>
      </c>
    </row>
    <row r="699" spans="1:6" ht="15" x14ac:dyDescent="0.25">
      <c r="A699" s="32"/>
      <c r="B699" s="42" t="s">
        <v>6</v>
      </c>
      <c r="C699" s="23">
        <v>142460.03709</v>
      </c>
      <c r="D699" s="23">
        <v>142460.03709</v>
      </c>
      <c r="E699" s="23"/>
      <c r="F699" s="23">
        <v>85234.346000000005</v>
      </c>
    </row>
    <row r="700" spans="1:6" ht="15" x14ac:dyDescent="0.25">
      <c r="A700" s="32"/>
      <c r="B700" s="42" t="s">
        <v>7</v>
      </c>
      <c r="C700" s="23">
        <v>0</v>
      </c>
      <c r="D700" s="23">
        <v>0</v>
      </c>
      <c r="E700" s="23"/>
      <c r="F700" s="23">
        <v>0</v>
      </c>
    </row>
    <row r="701" spans="1:6" ht="15" x14ac:dyDescent="0.25">
      <c r="A701" s="33"/>
      <c r="B701" s="20" t="s">
        <v>215</v>
      </c>
      <c r="C701" s="21">
        <f>(((+C702+C703)))</f>
        <v>100264.18093999999</v>
      </c>
      <c r="D701" s="21">
        <f>(((+D702+D703)))</f>
        <v>100264.18093999999</v>
      </c>
      <c r="E701" s="21"/>
      <c r="F701" s="21">
        <f>(((+F702+F703)))</f>
        <v>72338.770999999993</v>
      </c>
    </row>
    <row r="702" spans="1:6" ht="15" x14ac:dyDescent="0.25">
      <c r="A702" s="32"/>
      <c r="B702" s="42" t="s">
        <v>6</v>
      </c>
      <c r="C702" s="23">
        <v>100264.18093999999</v>
      </c>
      <c r="D702" s="23">
        <v>100264.18093999999</v>
      </c>
      <c r="E702" s="23"/>
      <c r="F702" s="23">
        <v>72338.770999999993</v>
      </c>
    </row>
    <row r="703" spans="1:6" ht="15" x14ac:dyDescent="0.25">
      <c r="A703" s="32"/>
      <c r="B703" s="42" t="s">
        <v>7</v>
      </c>
      <c r="C703" s="23">
        <v>0</v>
      </c>
      <c r="D703" s="23">
        <v>0</v>
      </c>
      <c r="E703" s="23"/>
      <c r="F703" s="23">
        <v>0</v>
      </c>
    </row>
    <row r="704" spans="1:6" ht="15" x14ac:dyDescent="0.25">
      <c r="A704" s="33"/>
      <c r="B704" s="20" t="s">
        <v>216</v>
      </c>
      <c r="C704" s="21">
        <f>(((+C705+C706)))</f>
        <v>1141.5170000000001</v>
      </c>
      <c r="D704" s="21">
        <f>(((+D705+D706)))</f>
        <v>1141.5170000000001</v>
      </c>
      <c r="E704" s="21"/>
      <c r="F704" s="21">
        <f>(((+F705+F706)))</f>
        <v>830.60050999999999</v>
      </c>
    </row>
    <row r="705" spans="1:6" ht="15" x14ac:dyDescent="0.25">
      <c r="A705" s="32"/>
      <c r="B705" s="42" t="s">
        <v>6</v>
      </c>
      <c r="C705" s="23">
        <v>1141.5170000000001</v>
      </c>
      <c r="D705" s="23">
        <v>1141.5170000000001</v>
      </c>
      <c r="E705" s="23"/>
      <c r="F705" s="23">
        <v>830.60050999999999</v>
      </c>
    </row>
    <row r="706" spans="1:6" ht="15" x14ac:dyDescent="0.25">
      <c r="A706" s="32"/>
      <c r="B706" s="42" t="s">
        <v>7</v>
      </c>
      <c r="C706" s="23">
        <v>0</v>
      </c>
      <c r="D706" s="23">
        <v>0</v>
      </c>
      <c r="E706" s="23"/>
      <c r="F706" s="23">
        <v>0</v>
      </c>
    </row>
    <row r="707" spans="1:6" ht="15" x14ac:dyDescent="0.25">
      <c r="A707" s="33"/>
      <c r="B707" s="20" t="s">
        <v>217</v>
      </c>
      <c r="C707" s="21">
        <f>(((+C708+C709)))</f>
        <v>926.08543999999995</v>
      </c>
      <c r="D707" s="21">
        <f>(((+D708+D709)))</f>
        <v>926.08543999999995</v>
      </c>
      <c r="E707" s="21"/>
      <c r="F707" s="21">
        <f>(((+F708+F709)))</f>
        <v>1129.9512500000001</v>
      </c>
    </row>
    <row r="708" spans="1:6" ht="15" x14ac:dyDescent="0.25">
      <c r="A708" s="32"/>
      <c r="B708" s="42" t="s">
        <v>6</v>
      </c>
      <c r="C708" s="23">
        <v>926.08543999999995</v>
      </c>
      <c r="D708" s="23">
        <v>926.08543999999995</v>
      </c>
      <c r="E708" s="23"/>
      <c r="F708" s="23">
        <v>1129.9512500000001</v>
      </c>
    </row>
    <row r="709" spans="1:6" ht="15" x14ac:dyDescent="0.25">
      <c r="A709" s="32"/>
      <c r="B709" s="42" t="s">
        <v>7</v>
      </c>
      <c r="C709" s="23">
        <v>0</v>
      </c>
      <c r="D709" s="23">
        <v>0</v>
      </c>
      <c r="E709" s="23"/>
      <c r="F709" s="23">
        <v>0</v>
      </c>
    </row>
    <row r="710" spans="1:6" ht="25.5" x14ac:dyDescent="0.25">
      <c r="A710" s="33"/>
      <c r="B710" s="20" t="s">
        <v>218</v>
      </c>
      <c r="C710" s="21">
        <f>(((+C711+C712)))</f>
        <v>808.11385999999993</v>
      </c>
      <c r="D710" s="21">
        <f>(((+D711+D712)))</f>
        <v>808.11385999999993</v>
      </c>
      <c r="E710" s="21"/>
      <c r="F710" s="21">
        <f>(((+F711+F712)))</f>
        <v>808.11400000000003</v>
      </c>
    </row>
    <row r="711" spans="1:6" ht="15" x14ac:dyDescent="0.25">
      <c r="A711" s="32"/>
      <c r="B711" s="42" t="s">
        <v>6</v>
      </c>
      <c r="C711" s="23">
        <v>808.11385999999993</v>
      </c>
      <c r="D711" s="23">
        <v>808.11385999999993</v>
      </c>
      <c r="E711" s="23"/>
      <c r="F711" s="23">
        <v>808.11400000000003</v>
      </c>
    </row>
    <row r="712" spans="1:6" ht="15" x14ac:dyDescent="0.25">
      <c r="A712" s="32"/>
      <c r="B712" s="42" t="s">
        <v>7</v>
      </c>
      <c r="C712" s="23">
        <v>0</v>
      </c>
      <c r="D712" s="23">
        <v>0</v>
      </c>
      <c r="E712" s="23"/>
      <c r="F712" s="23">
        <v>0</v>
      </c>
    </row>
    <row r="713" spans="1:6" ht="15" x14ac:dyDescent="0.25">
      <c r="A713" s="33"/>
      <c r="B713" s="20" t="s">
        <v>219</v>
      </c>
      <c r="C713" s="21">
        <f>(((+C714+C715)))</f>
        <v>11289.6</v>
      </c>
      <c r="D713" s="21">
        <f>(((+D714+D715)))</f>
        <v>11289.6</v>
      </c>
      <c r="E713" s="21"/>
      <c r="F713" s="21">
        <f>(((+F714+F715)))</f>
        <v>4488.9189999999999</v>
      </c>
    </row>
    <row r="714" spans="1:6" ht="15" x14ac:dyDescent="0.25">
      <c r="A714" s="32"/>
      <c r="B714" s="42" t="s">
        <v>6</v>
      </c>
      <c r="C714" s="23">
        <v>11289.6</v>
      </c>
      <c r="D714" s="23">
        <v>11289.6</v>
      </c>
      <c r="E714" s="23"/>
      <c r="F714" s="23">
        <v>4488.9189999999999</v>
      </c>
    </row>
    <row r="715" spans="1:6" ht="15" x14ac:dyDescent="0.25">
      <c r="A715" s="32"/>
      <c r="B715" s="42" t="s">
        <v>7</v>
      </c>
      <c r="C715" s="23">
        <v>0</v>
      </c>
      <c r="D715" s="23">
        <v>0</v>
      </c>
      <c r="E715" s="23"/>
      <c r="F715" s="23">
        <v>0</v>
      </c>
    </row>
    <row r="716" spans="1:6" ht="15" x14ac:dyDescent="0.25">
      <c r="A716" s="33"/>
      <c r="B716" s="20" t="s">
        <v>220</v>
      </c>
      <c r="C716" s="21">
        <f>(((+C717+C718)))</f>
        <v>576</v>
      </c>
      <c r="D716" s="21">
        <f>(((+D717+D718)))</f>
        <v>7465.9359999999997</v>
      </c>
      <c r="E716" s="21"/>
      <c r="F716" s="21">
        <f>(((+F717+F718)))</f>
        <v>6918.3040000000001</v>
      </c>
    </row>
    <row r="717" spans="1:6" ht="15" x14ac:dyDescent="0.25">
      <c r="A717" s="32"/>
      <c r="B717" s="42" t="s">
        <v>6</v>
      </c>
      <c r="C717" s="23">
        <v>576</v>
      </c>
      <c r="D717" s="23">
        <v>7465.9359999999997</v>
      </c>
      <c r="E717" s="23"/>
      <c r="F717" s="23">
        <v>6918.3040000000001</v>
      </c>
    </row>
    <row r="718" spans="1:6" ht="15" x14ac:dyDescent="0.25">
      <c r="A718" s="32"/>
      <c r="B718" s="42" t="s">
        <v>7</v>
      </c>
      <c r="C718" s="23">
        <v>0</v>
      </c>
      <c r="D718" s="23">
        <v>0</v>
      </c>
      <c r="E718" s="23"/>
      <c r="F718" s="23">
        <v>0</v>
      </c>
    </row>
    <row r="719" spans="1:6" ht="15" x14ac:dyDescent="0.25">
      <c r="A719" s="33"/>
      <c r="B719" s="20" t="s">
        <v>221</v>
      </c>
      <c r="C719" s="21">
        <f>(((+C720+C721)))</f>
        <v>1554.9</v>
      </c>
      <c r="D719" s="21">
        <f>(((+D720+D721)))</f>
        <v>1554.9</v>
      </c>
      <c r="E719" s="21"/>
      <c r="F719" s="21">
        <f>(((+F720+F721)))</f>
        <v>1365.0029999999999</v>
      </c>
    </row>
    <row r="720" spans="1:6" ht="15" x14ac:dyDescent="0.25">
      <c r="A720" s="32"/>
      <c r="B720" s="42" t="s">
        <v>6</v>
      </c>
      <c r="C720" s="23">
        <v>1554.9</v>
      </c>
      <c r="D720" s="23">
        <v>1554.9</v>
      </c>
      <c r="E720" s="23"/>
      <c r="F720" s="23">
        <v>1365.0029999999999</v>
      </c>
    </row>
    <row r="721" spans="1:6" ht="15" x14ac:dyDescent="0.25">
      <c r="A721" s="32"/>
      <c r="B721" s="42" t="s">
        <v>7</v>
      </c>
      <c r="C721" s="23">
        <v>0</v>
      </c>
      <c r="D721" s="23">
        <v>0</v>
      </c>
      <c r="E721" s="23"/>
      <c r="F721" s="23">
        <v>0</v>
      </c>
    </row>
    <row r="722" spans="1:6" ht="15" x14ac:dyDescent="0.25">
      <c r="A722" s="33"/>
      <c r="B722" s="20" t="s">
        <v>222</v>
      </c>
      <c r="C722" s="21">
        <f>(((+C723+C724)))</f>
        <v>19937</v>
      </c>
      <c r="D722" s="21">
        <f>(((+D723+D724)))</f>
        <v>19937</v>
      </c>
      <c r="E722" s="21"/>
      <c r="F722" s="21">
        <f>(((+F723+F724)))</f>
        <v>19017.82459</v>
      </c>
    </row>
    <row r="723" spans="1:6" ht="15" x14ac:dyDescent="0.25">
      <c r="A723" s="32"/>
      <c r="B723" s="42" t="s">
        <v>6</v>
      </c>
      <c r="C723" s="23">
        <v>19937</v>
      </c>
      <c r="D723" s="23">
        <v>19937</v>
      </c>
      <c r="E723" s="23"/>
      <c r="F723" s="23">
        <v>19017.82459</v>
      </c>
    </row>
    <row r="724" spans="1:6" ht="15" x14ac:dyDescent="0.25">
      <c r="A724" s="32"/>
      <c r="B724" s="42" t="s">
        <v>7</v>
      </c>
      <c r="C724" s="23">
        <v>0</v>
      </c>
      <c r="D724" s="23">
        <v>0</v>
      </c>
      <c r="E724" s="23"/>
      <c r="F724" s="23">
        <v>0</v>
      </c>
    </row>
    <row r="725" spans="1:6" ht="15" x14ac:dyDescent="0.25">
      <c r="A725" s="33"/>
      <c r="B725" s="20" t="s">
        <v>223</v>
      </c>
      <c r="C725" s="21">
        <f>(((+C726+C727)))</f>
        <v>7857.9260000000004</v>
      </c>
      <c r="D725" s="21">
        <f>(((+D726+D727)))</f>
        <v>4655.5</v>
      </c>
      <c r="E725" s="21"/>
      <c r="F725" s="21">
        <f>(((+F726+F727)))</f>
        <v>7719.366</v>
      </c>
    </row>
    <row r="726" spans="1:6" ht="15" x14ac:dyDescent="0.25">
      <c r="A726" s="32"/>
      <c r="B726" s="42" t="s">
        <v>6</v>
      </c>
      <c r="C726" s="23">
        <v>7857.9260000000004</v>
      </c>
      <c r="D726" s="23">
        <v>4655.5</v>
      </c>
      <c r="E726" s="23"/>
      <c r="F726" s="23">
        <v>7719.366</v>
      </c>
    </row>
    <row r="727" spans="1:6" ht="15" x14ac:dyDescent="0.25">
      <c r="A727" s="32"/>
      <c r="B727" s="42" t="s">
        <v>7</v>
      </c>
      <c r="C727" s="23">
        <v>0</v>
      </c>
      <c r="D727" s="23">
        <v>0</v>
      </c>
      <c r="E727" s="23"/>
      <c r="F727" s="23">
        <v>0</v>
      </c>
    </row>
    <row r="728" spans="1:6" ht="15" x14ac:dyDescent="0.25">
      <c r="A728" s="34" t="s">
        <v>245</v>
      </c>
      <c r="B728" s="17"/>
      <c r="C728" s="18">
        <f>(+C729+C730)</f>
        <v>27951717.250449799</v>
      </c>
      <c r="D728" s="18">
        <f>(+D729+D730)</f>
        <v>27690541.055109799</v>
      </c>
      <c r="E728" s="18"/>
      <c r="F728" s="18">
        <f>(+F729+F730)</f>
        <v>26838413.131590389</v>
      </c>
    </row>
    <row r="729" spans="1:6" ht="15" x14ac:dyDescent="0.25">
      <c r="A729" s="32"/>
      <c r="B729" s="42" t="s">
        <v>6</v>
      </c>
      <c r="C729" s="23">
        <v>25912328.590700001</v>
      </c>
      <c r="D729" s="28">
        <v>25651152.39536</v>
      </c>
      <c r="E729" s="28"/>
      <c r="F729" s="28">
        <v>24832444.581470389</v>
      </c>
    </row>
    <row r="730" spans="1:6" ht="15" x14ac:dyDescent="0.25">
      <c r="A730" s="32"/>
      <c r="B730" s="42" t="s">
        <v>7</v>
      </c>
      <c r="C730" s="23">
        <v>2039388.6597498003</v>
      </c>
      <c r="D730" s="28">
        <v>2039388.6597498003</v>
      </c>
      <c r="E730" s="28"/>
      <c r="F730" s="28">
        <v>2005968.5501200003</v>
      </c>
    </row>
    <row r="731" spans="1:6" ht="15" x14ac:dyDescent="0.25">
      <c r="A731" s="34" t="s">
        <v>246</v>
      </c>
      <c r="B731" s="17"/>
      <c r="C731" s="18">
        <f>(+C732+C733)</f>
        <v>2888091.1556399995</v>
      </c>
      <c r="D731" s="18">
        <f>(+D732+D733)</f>
        <v>2680620.2302299994</v>
      </c>
      <c r="E731" s="18"/>
      <c r="F731" s="18">
        <f>(+F732+F733)</f>
        <v>2680620.2302399999</v>
      </c>
    </row>
    <row r="732" spans="1:6" ht="15" x14ac:dyDescent="0.25">
      <c r="A732" s="32"/>
      <c r="B732" s="42" t="s">
        <v>6</v>
      </c>
      <c r="C732" s="23">
        <v>2888091.1556399995</v>
      </c>
      <c r="D732" s="46">
        <v>2680620.2302299994</v>
      </c>
      <c r="E732" s="46"/>
      <c r="F732" s="46">
        <v>2680620.2302399999</v>
      </c>
    </row>
    <row r="733" spans="1:6" ht="15" x14ac:dyDescent="0.25">
      <c r="A733" s="32"/>
      <c r="B733" s="42" t="s">
        <v>7</v>
      </c>
      <c r="C733" s="23">
        <v>0</v>
      </c>
      <c r="D733" s="23">
        <v>0</v>
      </c>
      <c r="E733" s="23"/>
      <c r="F733" s="23">
        <v>0</v>
      </c>
    </row>
    <row r="734" spans="1:6" ht="15" x14ac:dyDescent="0.25">
      <c r="A734" s="34" t="s">
        <v>247</v>
      </c>
      <c r="B734" s="20"/>
      <c r="C734" s="21">
        <f>(+C735+C738+C741+C744+C747+C750+C753)</f>
        <v>179672317.22266355</v>
      </c>
      <c r="D734" s="21">
        <f>(+D735+D738+D741+D744+D747+D750+D753)</f>
        <v>174184599.87208459</v>
      </c>
      <c r="E734" s="21"/>
      <c r="F734" s="21">
        <f>(+F735+F738+F741+F744+F747+F750+F753)</f>
        <v>169809592.10080513</v>
      </c>
    </row>
    <row r="735" spans="1:6" ht="15" x14ac:dyDescent="0.25">
      <c r="A735" s="33"/>
      <c r="B735" s="20" t="s">
        <v>224</v>
      </c>
      <c r="C735" s="21">
        <f>(((+C736+C737)))</f>
        <v>154572219.93399945</v>
      </c>
      <c r="D735" s="21">
        <f>(((+D736+D737)))</f>
        <v>154572219.93399945</v>
      </c>
      <c r="E735" s="21"/>
      <c r="F735" s="21">
        <f>(((+F736+F737)))</f>
        <v>152379913.597</v>
      </c>
    </row>
    <row r="736" spans="1:6" ht="15" x14ac:dyDescent="0.25">
      <c r="A736" s="32"/>
      <c r="B736" s="42" t="s">
        <v>6</v>
      </c>
      <c r="C736" s="23">
        <v>12263284.200999988</v>
      </c>
      <c r="D736" s="23">
        <v>12263284.200999988</v>
      </c>
      <c r="E736" s="23"/>
      <c r="F736" s="23">
        <v>12210472.926000001</v>
      </c>
    </row>
    <row r="737" spans="1:6" ht="15" x14ac:dyDescent="0.25">
      <c r="A737" s="32"/>
      <c r="B737" s="42" t="s">
        <v>7</v>
      </c>
      <c r="C737" s="23">
        <v>142308935.73299947</v>
      </c>
      <c r="D737" s="23">
        <v>142308935.73299947</v>
      </c>
      <c r="E737" s="23"/>
      <c r="F737" s="23">
        <v>140169440.671</v>
      </c>
    </row>
    <row r="738" spans="1:6" ht="15" x14ac:dyDescent="0.25">
      <c r="A738" s="33"/>
      <c r="B738" s="20" t="s">
        <v>225</v>
      </c>
      <c r="C738" s="21">
        <f>(((+C739+C740)))</f>
        <v>77403.771600000007</v>
      </c>
      <c r="D738" s="21">
        <f>(((+D739+D740)))</f>
        <v>50876.365000000005</v>
      </c>
      <c r="E738" s="21"/>
      <c r="F738" s="21">
        <f>(((+F739+F740)))</f>
        <v>50876.365000000005</v>
      </c>
    </row>
    <row r="739" spans="1:6" ht="15" x14ac:dyDescent="0.25">
      <c r="A739" s="32"/>
      <c r="B739" s="42" t="s">
        <v>6</v>
      </c>
      <c r="C739" s="23">
        <v>22203.7716</v>
      </c>
      <c r="D739" s="23">
        <v>17359.645</v>
      </c>
      <c r="E739" s="23"/>
      <c r="F739" s="23">
        <v>17359.645</v>
      </c>
    </row>
    <row r="740" spans="1:6" ht="15" x14ac:dyDescent="0.25">
      <c r="A740" s="32"/>
      <c r="B740" s="42" t="s">
        <v>7</v>
      </c>
      <c r="C740" s="23">
        <v>55200</v>
      </c>
      <c r="D740" s="23">
        <v>33516.720000000001</v>
      </c>
      <c r="E740" s="23"/>
      <c r="F740" s="23">
        <v>33516.720000000001</v>
      </c>
    </row>
    <row r="741" spans="1:6" ht="15" x14ac:dyDescent="0.25">
      <c r="A741" s="33"/>
      <c r="B741" s="20" t="s">
        <v>226</v>
      </c>
      <c r="C741" s="21">
        <f>(((+C742+C743)))</f>
        <v>1208073.841</v>
      </c>
      <c r="D741" s="21">
        <f>(((+D742+D743)))</f>
        <v>681817.83600000001</v>
      </c>
      <c r="E741" s="21"/>
      <c r="F741" s="21">
        <f>(((+F742+F743)))</f>
        <v>649821.82070000004</v>
      </c>
    </row>
    <row r="742" spans="1:6" ht="15" x14ac:dyDescent="0.25">
      <c r="A742" s="32"/>
      <c r="B742" s="42" t="s">
        <v>6</v>
      </c>
      <c r="C742" s="23">
        <v>574851.56696000008</v>
      </c>
      <c r="D742" s="23">
        <v>272019.12300000002</v>
      </c>
      <c r="E742" s="23"/>
      <c r="F742" s="23">
        <v>256315.69960999995</v>
      </c>
    </row>
    <row r="743" spans="1:6" ht="15" x14ac:dyDescent="0.25">
      <c r="A743" s="32"/>
      <c r="B743" s="42" t="s">
        <v>7</v>
      </c>
      <c r="C743" s="23">
        <v>633222.27403999993</v>
      </c>
      <c r="D743" s="23">
        <v>409798.71299999999</v>
      </c>
      <c r="E743" s="23"/>
      <c r="F743" s="23">
        <v>393506.12109000003</v>
      </c>
    </row>
    <row r="744" spans="1:6" ht="15" x14ac:dyDescent="0.25">
      <c r="A744" s="33"/>
      <c r="B744" s="20" t="s">
        <v>227</v>
      </c>
      <c r="C744" s="21">
        <f>(((+C745+C746)))</f>
        <v>5686091.2361900005</v>
      </c>
      <c r="D744" s="21">
        <f>(((+D745+D746)))</f>
        <v>5686091.2361900005</v>
      </c>
      <c r="E744" s="21"/>
      <c r="F744" s="21">
        <f>(((+F745+F746)))</f>
        <v>3689143.1816099999</v>
      </c>
    </row>
    <row r="745" spans="1:6" ht="15" x14ac:dyDescent="0.25">
      <c r="A745" s="32"/>
      <c r="B745" s="42" t="s">
        <v>6</v>
      </c>
      <c r="C745" s="23">
        <v>1789759.6988900001</v>
      </c>
      <c r="D745" s="23">
        <v>1789759.6988900001</v>
      </c>
      <c r="E745" s="23"/>
      <c r="F745" s="23">
        <v>1784365.3060399999</v>
      </c>
    </row>
    <row r="746" spans="1:6" ht="15" x14ac:dyDescent="0.25">
      <c r="A746" s="32"/>
      <c r="B746" s="42" t="s">
        <v>7</v>
      </c>
      <c r="C746" s="23">
        <v>3896331.5373</v>
      </c>
      <c r="D746" s="23">
        <v>3896331.5373</v>
      </c>
      <c r="E746" s="23"/>
      <c r="F746" s="23">
        <v>1904777.8755699999</v>
      </c>
    </row>
    <row r="747" spans="1:6" ht="15" x14ac:dyDescent="0.25">
      <c r="A747" s="33"/>
      <c r="B747" s="20" t="s">
        <v>228</v>
      </c>
      <c r="C747" s="21">
        <f>(((+C748+C749)))</f>
        <v>3014406.5930000003</v>
      </c>
      <c r="D747" s="21">
        <f>(((+D748+D749)))</f>
        <v>3014406.5930000003</v>
      </c>
      <c r="E747" s="21"/>
      <c r="F747" s="21">
        <f>(((+F748+F749)))</f>
        <v>2993142.91</v>
      </c>
    </row>
    <row r="748" spans="1:6" ht="15" x14ac:dyDescent="0.25">
      <c r="A748" s="32"/>
      <c r="B748" s="42" t="s">
        <v>6</v>
      </c>
      <c r="C748" s="23">
        <v>477637.038</v>
      </c>
      <c r="D748" s="23">
        <v>477637.038</v>
      </c>
      <c r="E748" s="23"/>
      <c r="F748" s="23">
        <v>465731.87900000002</v>
      </c>
    </row>
    <row r="749" spans="1:6" ht="15" x14ac:dyDescent="0.25">
      <c r="A749" s="32"/>
      <c r="B749" s="42" t="s">
        <v>7</v>
      </c>
      <c r="C749" s="23">
        <v>2536769.5550000002</v>
      </c>
      <c r="D749" s="23">
        <v>2536769.5550000002</v>
      </c>
      <c r="E749" s="23"/>
      <c r="F749" s="23">
        <v>2527411.031</v>
      </c>
    </row>
    <row r="750" spans="1:6" ht="15" x14ac:dyDescent="0.25">
      <c r="A750" s="33"/>
      <c r="B750" s="20" t="s">
        <v>229</v>
      </c>
      <c r="C750" s="21">
        <f>(((+C751+C752)))</f>
        <v>7558959.6252603997</v>
      </c>
      <c r="D750" s="21">
        <f>(((+D751+D752)))</f>
        <v>5128756.4989400003</v>
      </c>
      <c r="E750" s="21"/>
      <c r="F750" s="21">
        <f>(((+F751+F752)))</f>
        <v>5055051.2276399992</v>
      </c>
    </row>
    <row r="751" spans="1:6" ht="15" x14ac:dyDescent="0.25">
      <c r="A751" s="32"/>
      <c r="B751" s="42" t="s">
        <v>6</v>
      </c>
      <c r="C751" s="23">
        <v>4537801.0352603998</v>
      </c>
      <c r="D751" s="23">
        <v>3556553.6971799997</v>
      </c>
      <c r="E751" s="23"/>
      <c r="F751" s="23">
        <v>3546553.6971799997</v>
      </c>
    </row>
    <row r="752" spans="1:6" ht="15" x14ac:dyDescent="0.25">
      <c r="A752" s="32"/>
      <c r="B752" s="42" t="s">
        <v>7</v>
      </c>
      <c r="C752" s="24">
        <v>3021158.59</v>
      </c>
      <c r="D752" s="23">
        <v>1572202.8017600002</v>
      </c>
      <c r="E752" s="23"/>
      <c r="F752" s="23">
        <v>1508497.53046</v>
      </c>
    </row>
    <row r="753" spans="1:6" ht="15" x14ac:dyDescent="0.25">
      <c r="A753" s="33"/>
      <c r="B753" s="20" t="s">
        <v>230</v>
      </c>
      <c r="C753" s="21">
        <f>(((+C754+C755)))</f>
        <v>7555162.221613694</v>
      </c>
      <c r="D753" s="21">
        <f>(((+D754+D755)))</f>
        <v>5050431.4089551494</v>
      </c>
      <c r="E753" s="21"/>
      <c r="F753" s="21">
        <f>(((+F754+F755)))</f>
        <v>4991642.998855154</v>
      </c>
    </row>
    <row r="754" spans="1:6" ht="15" x14ac:dyDescent="0.25">
      <c r="A754" s="32"/>
      <c r="B754" s="42" t="s">
        <v>6</v>
      </c>
      <c r="C754" s="23">
        <v>7073101.2678136937</v>
      </c>
      <c r="D754" s="23">
        <v>4569047.8241351498</v>
      </c>
      <c r="E754" s="23"/>
      <c r="F754" s="23">
        <v>4526195.628523469</v>
      </c>
    </row>
    <row r="755" spans="1:6" ht="15" x14ac:dyDescent="0.25">
      <c r="A755" s="32"/>
      <c r="B755" s="42" t="s">
        <v>7</v>
      </c>
      <c r="C755" s="23">
        <v>482060.95379999996</v>
      </c>
      <c r="D755" s="23">
        <v>481383.58481999999</v>
      </c>
      <c r="E755" s="23"/>
      <c r="F755" s="23">
        <v>465447.370331685</v>
      </c>
    </row>
    <row r="756" spans="1:6" ht="15" x14ac:dyDescent="0.25">
      <c r="A756" s="34" t="s">
        <v>248</v>
      </c>
      <c r="B756" s="17"/>
      <c r="C756" s="18">
        <f>(+C757+C758)</f>
        <v>118677389.249</v>
      </c>
      <c r="D756" s="18">
        <f>(+D757+D758)</f>
        <v>103152048.82099999</v>
      </c>
      <c r="E756" s="18"/>
      <c r="F756" s="18">
        <f>(+F757+F758)</f>
        <v>40400092.740999997</v>
      </c>
    </row>
    <row r="757" spans="1:6" ht="15" x14ac:dyDescent="0.25">
      <c r="A757" s="32"/>
      <c r="B757" s="42" t="s">
        <v>6</v>
      </c>
      <c r="C757" s="23">
        <v>114775671.052</v>
      </c>
      <c r="D757" s="28">
        <v>99750320.978</v>
      </c>
      <c r="E757" s="28"/>
      <c r="F757" s="28">
        <v>37689322.189999998</v>
      </c>
    </row>
    <row r="758" spans="1:6" ht="15" x14ac:dyDescent="0.25">
      <c r="A758" s="31"/>
      <c r="B758" s="43" t="s">
        <v>7</v>
      </c>
      <c r="C758" s="25">
        <v>3901718.1970000002</v>
      </c>
      <c r="D758" s="25">
        <v>3401727.8429999999</v>
      </c>
      <c r="E758" s="25"/>
      <c r="F758" s="25">
        <v>2710770.551</v>
      </c>
    </row>
    <row r="759" spans="1:6" ht="15" x14ac:dyDescent="0.25">
      <c r="A759" s="54" t="s">
        <v>250</v>
      </c>
      <c r="B759" s="54"/>
      <c r="C759" s="54"/>
      <c r="D759" s="54"/>
      <c r="E759" s="54"/>
      <c r="F759" s="54"/>
    </row>
    <row r="760" spans="1:6" ht="15" x14ac:dyDescent="0.25">
      <c r="A760" s="2" t="s">
        <v>231</v>
      </c>
      <c r="B760" s="37"/>
      <c r="C760" s="3"/>
      <c r="D760" s="3"/>
      <c r="E760" s="3"/>
      <c r="F760" s="3"/>
    </row>
  </sheetData>
  <mergeCells count="10">
    <mergeCell ref="A1:C1"/>
    <mergeCell ref="A3:F3"/>
    <mergeCell ref="A4:F4"/>
    <mergeCell ref="A759:F759"/>
    <mergeCell ref="A5:F5"/>
    <mergeCell ref="A7:B8"/>
    <mergeCell ref="C7:C8"/>
    <mergeCell ref="D7:F7"/>
    <mergeCell ref="A548:B548"/>
    <mergeCell ref="A660:B660"/>
  </mergeCells>
  <pageMargins left="0.70866141732283472" right="0.70866141732283472" top="0.74803149606299213" bottom="0.74803149606299213" header="0.31496062992125984" footer="0.31496062992125984"/>
  <pageSetup scale="71" fitToHeight="0" orientation="portrait" verticalDpi="0" r:id="rId1"/>
  <headerFooter>
    <oddFooter>&amp;R&amp;P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 Texto" ma:contentTypeID="0x010100C946AD33B74396428F6A9EEA881A5904" ma:contentTypeVersion="3" ma:contentTypeDescription="Plantilla con formato para texto" ma:contentTypeScope="" ma:versionID="fa2ff23a83fe132675f897780095cf8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32cfd30b83adf7a282b15aced64ac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F92A4F-C806-4346-B6AD-90D79ABC95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149453-F4B9-419D-8A70-F93504E5E973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sharepoint/v3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46E232-4F93-46BA-9C58-A89603D7D9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3T_2018</vt:lpstr>
      <vt:lpstr>'3T_2018'!Títulos_a_imprimir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Unidad de Política y Control Presupuestario</dc:creator>
  <cp:lastModifiedBy>Usuario de Windows</cp:lastModifiedBy>
  <cp:lastPrinted>2018-01-26T18:53:48Z</cp:lastPrinted>
  <dcterms:created xsi:type="dcterms:W3CDTF">2018-01-26T18:51:24Z</dcterms:created>
  <dcterms:modified xsi:type="dcterms:W3CDTF">2019-01-28T18:37:00Z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0x010100C946AD33B74396428F6A9EEA881A5904</vt:lpwstr>
  </property>
</Properties>
</file>