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tual\Mis documentos\Laboral\2018\Trimestrales\3. Tercer Trimestre\Anexos\02. Anexos subidos Share Point\"/>
    </mc:Choice>
  </mc:AlternateContent>
  <bookViews>
    <workbookView xWindow="0" yWindow="0" windowWidth="28800" windowHeight="11535"/>
  </bookViews>
  <sheets>
    <sheet name="3T_2018" sheetId="1" r:id="rId1"/>
  </sheets>
  <definedNames>
    <definedName name="_xlnm._FilterDatabase" localSheetId="0" hidden="1">'3T_2018'!$A$8:$F$754</definedName>
    <definedName name="_xlnm.Print_Area" localSheetId="0">'3T_2018'!#REF!</definedName>
    <definedName name="_xlnm.Print_Titles" localSheetId="0">'3T_2018'!$1:$7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D750" i="1" l="1"/>
  <c r="E750" i="1"/>
  <c r="F750" i="1"/>
  <c r="E728" i="1"/>
  <c r="D725" i="1"/>
  <c r="E725" i="1"/>
  <c r="F725" i="1"/>
  <c r="D722" i="1"/>
  <c r="E722" i="1"/>
  <c r="F722" i="1"/>
  <c r="E688" i="1"/>
  <c r="E666" i="1"/>
  <c r="E662" i="1"/>
  <c r="E658" i="1"/>
  <c r="E654" i="1"/>
  <c r="E650" i="1"/>
  <c r="E646" i="1"/>
  <c r="E642" i="1"/>
  <c r="E566" i="1"/>
  <c r="E562" i="1"/>
  <c r="E558" i="1"/>
  <c r="E554" i="1"/>
  <c r="E550" i="1"/>
  <c r="E546" i="1"/>
  <c r="E542" i="1"/>
  <c r="E538" i="1"/>
  <c r="E519" i="1"/>
  <c r="E485" i="1"/>
  <c r="E457" i="1"/>
  <c r="E450" i="1"/>
  <c r="E425" i="1"/>
  <c r="E412" i="1"/>
  <c r="E402" i="1"/>
  <c r="E398" i="1"/>
  <c r="E322" i="1"/>
  <c r="E255" i="1"/>
  <c r="E233" i="1"/>
  <c r="E163" i="1"/>
  <c r="E114" i="1"/>
  <c r="E107" i="1"/>
  <c r="E49" i="1"/>
  <c r="E45" i="1"/>
  <c r="E32" i="1"/>
  <c r="E22" i="1"/>
  <c r="E18" i="1"/>
  <c r="E8" i="1"/>
  <c r="C750" i="1" l="1"/>
  <c r="F747" i="1"/>
  <c r="D747" i="1"/>
  <c r="C747" i="1"/>
  <c r="F744" i="1"/>
  <c r="D744" i="1"/>
  <c r="C744" i="1"/>
  <c r="F741" i="1"/>
  <c r="D741" i="1"/>
  <c r="C741" i="1"/>
  <c r="F738" i="1"/>
  <c r="D738" i="1"/>
  <c r="C738" i="1"/>
  <c r="F735" i="1"/>
  <c r="D735" i="1"/>
  <c r="C735" i="1"/>
  <c r="F732" i="1"/>
  <c r="D732" i="1"/>
  <c r="C732" i="1"/>
  <c r="F729" i="1"/>
  <c r="F728" i="1" s="1"/>
  <c r="D729" i="1"/>
  <c r="C729" i="1"/>
  <c r="C725" i="1"/>
  <c r="C722" i="1"/>
  <c r="F719" i="1"/>
  <c r="D719" i="1"/>
  <c r="C719" i="1"/>
  <c r="F716" i="1"/>
  <c r="D716" i="1"/>
  <c r="C716" i="1"/>
  <c r="F713" i="1"/>
  <c r="D713" i="1"/>
  <c r="C713" i="1"/>
  <c r="F710" i="1"/>
  <c r="D710" i="1"/>
  <c r="C710" i="1"/>
  <c r="F707" i="1"/>
  <c r="D707" i="1"/>
  <c r="C707" i="1"/>
  <c r="F704" i="1"/>
  <c r="D704" i="1"/>
  <c r="C704" i="1"/>
  <c r="F701" i="1"/>
  <c r="D701" i="1"/>
  <c r="C701" i="1"/>
  <c r="F698" i="1"/>
  <c r="D698" i="1"/>
  <c r="C698" i="1"/>
  <c r="F695" i="1"/>
  <c r="D695" i="1"/>
  <c r="C695" i="1"/>
  <c r="F692" i="1"/>
  <c r="D692" i="1"/>
  <c r="C692" i="1"/>
  <c r="F689" i="1"/>
  <c r="D689" i="1"/>
  <c r="D688" i="1" s="1"/>
  <c r="C689" i="1"/>
  <c r="F685" i="1"/>
  <c r="D685" i="1"/>
  <c r="C685" i="1"/>
  <c r="F682" i="1"/>
  <c r="D682" i="1"/>
  <c r="C682" i="1"/>
  <c r="F679" i="1"/>
  <c r="D679" i="1"/>
  <c r="C679" i="1"/>
  <c r="F676" i="1"/>
  <c r="D676" i="1"/>
  <c r="C676" i="1"/>
  <c r="F673" i="1"/>
  <c r="D673" i="1"/>
  <c r="C673" i="1"/>
  <c r="F670" i="1"/>
  <c r="D670" i="1"/>
  <c r="C670" i="1"/>
  <c r="F667" i="1"/>
  <c r="F666" i="1" s="1"/>
  <c r="D667" i="1"/>
  <c r="C667" i="1"/>
  <c r="F663" i="1"/>
  <c r="F662" i="1" s="1"/>
  <c r="D663" i="1"/>
  <c r="D662" i="1" s="1"/>
  <c r="C663" i="1"/>
  <c r="C662" i="1" s="1"/>
  <c r="F659" i="1"/>
  <c r="F658" i="1" s="1"/>
  <c r="D659" i="1"/>
  <c r="D658" i="1" s="1"/>
  <c r="C659" i="1"/>
  <c r="C658" i="1" s="1"/>
  <c r="F655" i="1"/>
  <c r="F654" i="1" s="1"/>
  <c r="D655" i="1"/>
  <c r="D654" i="1" s="1"/>
  <c r="C655" i="1"/>
  <c r="C654" i="1" s="1"/>
  <c r="F651" i="1"/>
  <c r="F650" i="1" s="1"/>
  <c r="D651" i="1"/>
  <c r="D650" i="1" s="1"/>
  <c r="C651" i="1"/>
  <c r="C650" i="1"/>
  <c r="F647" i="1"/>
  <c r="F646" i="1" s="1"/>
  <c r="D647" i="1"/>
  <c r="D646" i="1" s="1"/>
  <c r="C647" i="1"/>
  <c r="C646" i="1" s="1"/>
  <c r="F643" i="1"/>
  <c r="F642" i="1" s="1"/>
  <c r="D643" i="1"/>
  <c r="D642" i="1" s="1"/>
  <c r="C643" i="1"/>
  <c r="C642" i="1" s="1"/>
  <c r="F639" i="1"/>
  <c r="D639" i="1"/>
  <c r="C639" i="1"/>
  <c r="F636" i="1"/>
  <c r="D636" i="1"/>
  <c r="C636" i="1"/>
  <c r="F633" i="1"/>
  <c r="D633" i="1"/>
  <c r="C633" i="1"/>
  <c r="F630" i="1"/>
  <c r="D630" i="1"/>
  <c r="C630" i="1"/>
  <c r="F627" i="1"/>
  <c r="D627" i="1"/>
  <c r="C627" i="1"/>
  <c r="F624" i="1"/>
  <c r="D624" i="1"/>
  <c r="C624" i="1"/>
  <c r="F621" i="1"/>
  <c r="D621" i="1"/>
  <c r="C621" i="1"/>
  <c r="F618" i="1"/>
  <c r="D618" i="1"/>
  <c r="C618" i="1"/>
  <c r="F615" i="1"/>
  <c r="D615" i="1"/>
  <c r="C615" i="1"/>
  <c r="F612" i="1"/>
  <c r="D612" i="1"/>
  <c r="C612" i="1"/>
  <c r="F609" i="1"/>
  <c r="D609" i="1"/>
  <c r="C609" i="1"/>
  <c r="F606" i="1"/>
  <c r="D606" i="1"/>
  <c r="C606" i="1"/>
  <c r="F603" i="1"/>
  <c r="D603" i="1"/>
  <c r="C603" i="1"/>
  <c r="F600" i="1"/>
  <c r="D600" i="1"/>
  <c r="C600" i="1"/>
  <c r="F597" i="1"/>
  <c r="D597" i="1"/>
  <c r="C597" i="1"/>
  <c r="F594" i="1"/>
  <c r="D594" i="1"/>
  <c r="C594" i="1"/>
  <c r="F591" i="1"/>
  <c r="D591" i="1"/>
  <c r="C591" i="1"/>
  <c r="F588" i="1"/>
  <c r="D588" i="1"/>
  <c r="C588" i="1"/>
  <c r="F585" i="1"/>
  <c r="D585" i="1"/>
  <c r="C585" i="1"/>
  <c r="F582" i="1"/>
  <c r="D582" i="1"/>
  <c r="C582" i="1"/>
  <c r="F579" i="1"/>
  <c r="D579" i="1"/>
  <c r="C579" i="1"/>
  <c r="F576" i="1"/>
  <c r="D576" i="1"/>
  <c r="C576" i="1"/>
  <c r="F573" i="1"/>
  <c r="D573" i="1"/>
  <c r="C573" i="1"/>
  <c r="F570" i="1"/>
  <c r="D570" i="1"/>
  <c r="C570" i="1"/>
  <c r="F567" i="1"/>
  <c r="D567" i="1"/>
  <c r="C567" i="1"/>
  <c r="F563" i="1"/>
  <c r="F562" i="1" s="1"/>
  <c r="D563" i="1"/>
  <c r="D562" i="1" s="1"/>
  <c r="C563" i="1"/>
  <c r="C562" i="1" s="1"/>
  <c r="F559" i="1"/>
  <c r="F558" i="1" s="1"/>
  <c r="D559" i="1"/>
  <c r="D558" i="1" s="1"/>
  <c r="C559" i="1"/>
  <c r="C558" i="1" s="1"/>
  <c r="F555" i="1"/>
  <c r="F554" i="1" s="1"/>
  <c r="D555" i="1"/>
  <c r="D554" i="1" s="1"/>
  <c r="C555" i="1"/>
  <c r="C554" i="1" s="1"/>
  <c r="F551" i="1"/>
  <c r="F550" i="1" s="1"/>
  <c r="D551" i="1"/>
  <c r="D550" i="1" s="1"/>
  <c r="C551" i="1"/>
  <c r="C550" i="1" s="1"/>
  <c r="F547" i="1"/>
  <c r="F546" i="1" s="1"/>
  <c r="D547" i="1"/>
  <c r="D546" i="1" s="1"/>
  <c r="C547" i="1"/>
  <c r="C546" i="1" s="1"/>
  <c r="F543" i="1"/>
  <c r="F542" i="1" s="1"/>
  <c r="D543" i="1"/>
  <c r="D542" i="1" s="1"/>
  <c r="C543" i="1"/>
  <c r="C542" i="1" s="1"/>
  <c r="F539" i="1"/>
  <c r="F538" i="1" s="1"/>
  <c r="D539" i="1"/>
  <c r="D538" i="1" s="1"/>
  <c r="C539" i="1"/>
  <c r="C538" i="1" s="1"/>
  <c r="F535" i="1"/>
  <c r="D535" i="1"/>
  <c r="C535" i="1"/>
  <c r="F532" i="1"/>
  <c r="D532" i="1"/>
  <c r="C532" i="1"/>
  <c r="F529" i="1"/>
  <c r="D529" i="1"/>
  <c r="C529" i="1"/>
  <c r="F526" i="1"/>
  <c r="D526" i="1"/>
  <c r="C526" i="1"/>
  <c r="F523" i="1"/>
  <c r="D523" i="1"/>
  <c r="C523" i="1"/>
  <c r="F520" i="1"/>
  <c r="D520" i="1"/>
  <c r="C520" i="1"/>
  <c r="F516" i="1"/>
  <c r="D516" i="1"/>
  <c r="C516" i="1"/>
  <c r="F513" i="1"/>
  <c r="D513" i="1"/>
  <c r="C513" i="1"/>
  <c r="F510" i="1"/>
  <c r="D510" i="1"/>
  <c r="C510" i="1"/>
  <c r="F507" i="1"/>
  <c r="D507" i="1"/>
  <c r="C507" i="1"/>
  <c r="F504" i="1"/>
  <c r="D504" i="1"/>
  <c r="C504" i="1"/>
  <c r="F501" i="1"/>
  <c r="D501" i="1"/>
  <c r="C501" i="1"/>
  <c r="F498" i="1"/>
  <c r="D498" i="1"/>
  <c r="C498" i="1"/>
  <c r="F495" i="1"/>
  <c r="D495" i="1"/>
  <c r="C495" i="1"/>
  <c r="F492" i="1"/>
  <c r="D492" i="1"/>
  <c r="C492" i="1"/>
  <c r="F489" i="1"/>
  <c r="D489" i="1"/>
  <c r="C489" i="1"/>
  <c r="F486" i="1"/>
  <c r="D486" i="1"/>
  <c r="C486" i="1"/>
  <c r="F482" i="1"/>
  <c r="D482" i="1"/>
  <c r="C482" i="1"/>
  <c r="F479" i="1"/>
  <c r="D479" i="1"/>
  <c r="C479" i="1"/>
  <c r="F476" i="1"/>
  <c r="D476" i="1"/>
  <c r="C476" i="1"/>
  <c r="F473" i="1"/>
  <c r="D473" i="1"/>
  <c r="C473" i="1"/>
  <c r="F470" i="1"/>
  <c r="D470" i="1"/>
  <c r="C470" i="1"/>
  <c r="F467" i="1"/>
  <c r="D467" i="1"/>
  <c r="C467" i="1"/>
  <c r="F464" i="1"/>
  <c r="D464" i="1"/>
  <c r="C464" i="1"/>
  <c r="F461" i="1"/>
  <c r="D461" i="1"/>
  <c r="C461" i="1"/>
  <c r="F458" i="1"/>
  <c r="D458" i="1"/>
  <c r="C458" i="1"/>
  <c r="F454" i="1"/>
  <c r="D454" i="1"/>
  <c r="C454" i="1"/>
  <c r="F451" i="1"/>
  <c r="D451" i="1"/>
  <c r="D450" i="1" s="1"/>
  <c r="C451" i="1"/>
  <c r="F447" i="1"/>
  <c r="D447" i="1"/>
  <c r="C447" i="1"/>
  <c r="F444" i="1"/>
  <c r="D444" i="1"/>
  <c r="C444" i="1"/>
  <c r="F441" i="1"/>
  <c r="D441" i="1"/>
  <c r="C441" i="1"/>
  <c r="F438" i="1"/>
  <c r="D438" i="1"/>
  <c r="C438" i="1"/>
  <c r="F435" i="1"/>
  <c r="D435" i="1"/>
  <c r="C435" i="1"/>
  <c r="F432" i="1"/>
  <c r="D432" i="1"/>
  <c r="C432" i="1"/>
  <c r="F429" i="1"/>
  <c r="D429" i="1"/>
  <c r="C429" i="1"/>
  <c r="F426" i="1"/>
  <c r="D426" i="1"/>
  <c r="D425" i="1" s="1"/>
  <c r="C426" i="1"/>
  <c r="F422" i="1"/>
  <c r="D422" i="1"/>
  <c r="C422" i="1"/>
  <c r="F419" i="1"/>
  <c r="D419" i="1"/>
  <c r="C419" i="1"/>
  <c r="F416" i="1"/>
  <c r="D416" i="1"/>
  <c r="C416" i="1"/>
  <c r="F413" i="1"/>
  <c r="D413" i="1"/>
  <c r="D412" i="1" s="1"/>
  <c r="C413" i="1"/>
  <c r="F409" i="1"/>
  <c r="D409" i="1"/>
  <c r="C409" i="1"/>
  <c r="F406" i="1"/>
  <c r="D406" i="1"/>
  <c r="C406" i="1"/>
  <c r="F403" i="1"/>
  <c r="F402" i="1" s="1"/>
  <c r="D403" i="1"/>
  <c r="C403" i="1"/>
  <c r="F399" i="1"/>
  <c r="F398" i="1" s="1"/>
  <c r="D399" i="1"/>
  <c r="D398" i="1" s="1"/>
  <c r="C399" i="1"/>
  <c r="C398" i="1" s="1"/>
  <c r="F395" i="1"/>
  <c r="D395" i="1"/>
  <c r="C395" i="1"/>
  <c r="F392" i="1"/>
  <c r="D392" i="1"/>
  <c r="C392" i="1"/>
  <c r="F389" i="1"/>
  <c r="D389" i="1"/>
  <c r="C389" i="1"/>
  <c r="F386" i="1"/>
  <c r="D386" i="1"/>
  <c r="C386" i="1"/>
  <c r="F383" i="1"/>
  <c r="D383" i="1"/>
  <c r="C383" i="1"/>
  <c r="F380" i="1"/>
  <c r="D380" i="1"/>
  <c r="C380" i="1"/>
  <c r="F377" i="1"/>
  <c r="D377" i="1"/>
  <c r="C377" i="1"/>
  <c r="F374" i="1"/>
  <c r="D374" i="1"/>
  <c r="C374" i="1"/>
  <c r="F371" i="1"/>
  <c r="D371" i="1"/>
  <c r="C371" i="1"/>
  <c r="F368" i="1"/>
  <c r="D368" i="1"/>
  <c r="C368" i="1"/>
  <c r="F365" i="1"/>
  <c r="D365" i="1"/>
  <c r="C365" i="1"/>
  <c r="F362" i="1"/>
  <c r="D362" i="1"/>
  <c r="C362" i="1"/>
  <c r="F359" i="1"/>
  <c r="D359" i="1"/>
  <c r="C359" i="1"/>
  <c r="F356" i="1"/>
  <c r="D356" i="1"/>
  <c r="C356" i="1"/>
  <c r="F353" i="1"/>
  <c r="D353" i="1"/>
  <c r="C353" i="1"/>
  <c r="F350" i="1"/>
  <c r="D350" i="1"/>
  <c r="C350" i="1"/>
  <c r="F347" i="1"/>
  <c r="D347" i="1"/>
  <c r="C347" i="1"/>
  <c r="F344" i="1"/>
  <c r="D344" i="1"/>
  <c r="C344" i="1"/>
  <c r="F341" i="1"/>
  <c r="D341" i="1"/>
  <c r="C341" i="1"/>
  <c r="F338" i="1"/>
  <c r="D338" i="1"/>
  <c r="C338" i="1"/>
  <c r="F335" i="1"/>
  <c r="D335" i="1"/>
  <c r="C335" i="1"/>
  <c r="F332" i="1"/>
  <c r="D332" i="1"/>
  <c r="C332" i="1"/>
  <c r="F329" i="1"/>
  <c r="D329" i="1"/>
  <c r="C329" i="1"/>
  <c r="F326" i="1"/>
  <c r="D326" i="1"/>
  <c r="C326" i="1"/>
  <c r="F323" i="1"/>
  <c r="D323" i="1"/>
  <c r="C323" i="1"/>
  <c r="F319" i="1"/>
  <c r="D319" i="1"/>
  <c r="C319" i="1"/>
  <c r="F316" i="1"/>
  <c r="D316" i="1"/>
  <c r="C316" i="1"/>
  <c r="F313" i="1"/>
  <c r="D313" i="1"/>
  <c r="C313" i="1"/>
  <c r="F310" i="1"/>
  <c r="D310" i="1"/>
  <c r="C310" i="1"/>
  <c r="F307" i="1"/>
  <c r="D307" i="1"/>
  <c r="C307" i="1"/>
  <c r="F304" i="1"/>
  <c r="D304" i="1"/>
  <c r="C304" i="1"/>
  <c r="F301" i="1"/>
  <c r="D301" i="1"/>
  <c r="C301" i="1"/>
  <c r="F298" i="1"/>
  <c r="D298" i="1"/>
  <c r="C298" i="1"/>
  <c r="F295" i="1"/>
  <c r="D295" i="1"/>
  <c r="C295" i="1"/>
  <c r="F292" i="1"/>
  <c r="D292" i="1"/>
  <c r="C292" i="1"/>
  <c r="F289" i="1"/>
  <c r="D289" i="1"/>
  <c r="C289" i="1"/>
  <c r="F286" i="1"/>
  <c r="D286" i="1"/>
  <c r="C286" i="1"/>
  <c r="F283" i="1"/>
  <c r="D283" i="1"/>
  <c r="C283" i="1"/>
  <c r="F280" i="1"/>
  <c r="D280" i="1"/>
  <c r="C280" i="1"/>
  <c r="F277" i="1"/>
  <c r="D277" i="1"/>
  <c r="C277" i="1"/>
  <c r="F274" i="1"/>
  <c r="D274" i="1"/>
  <c r="C274" i="1"/>
  <c r="F271" i="1"/>
  <c r="D271" i="1"/>
  <c r="C271" i="1"/>
  <c r="F268" i="1"/>
  <c r="D268" i="1"/>
  <c r="C268" i="1"/>
  <c r="F265" i="1"/>
  <c r="D265" i="1"/>
  <c r="C265" i="1"/>
  <c r="F262" i="1"/>
  <c r="D262" i="1"/>
  <c r="C262" i="1"/>
  <c r="F259" i="1"/>
  <c r="D259" i="1"/>
  <c r="C259" i="1"/>
  <c r="F256" i="1"/>
  <c r="F255" i="1" s="1"/>
  <c r="D256" i="1"/>
  <c r="C256" i="1"/>
  <c r="F252" i="1"/>
  <c r="D252" i="1"/>
  <c r="C252" i="1"/>
  <c r="F249" i="1"/>
  <c r="D249" i="1"/>
  <c r="C249" i="1"/>
  <c r="F246" i="1"/>
  <c r="D246" i="1"/>
  <c r="C246" i="1"/>
  <c r="F243" i="1"/>
  <c r="D243" i="1"/>
  <c r="C243" i="1"/>
  <c r="F240" i="1"/>
  <c r="D240" i="1"/>
  <c r="C240" i="1"/>
  <c r="F237" i="1"/>
  <c r="D237" i="1"/>
  <c r="C237" i="1"/>
  <c r="F234" i="1"/>
  <c r="D234" i="1"/>
  <c r="C234" i="1"/>
  <c r="F230" i="1"/>
  <c r="D230" i="1"/>
  <c r="C230" i="1"/>
  <c r="F227" i="1"/>
  <c r="D227" i="1"/>
  <c r="C227" i="1"/>
  <c r="F224" i="1"/>
  <c r="D224" i="1"/>
  <c r="C224" i="1"/>
  <c r="F221" i="1"/>
  <c r="D221" i="1"/>
  <c r="C221" i="1"/>
  <c r="F218" i="1"/>
  <c r="D218" i="1"/>
  <c r="C218" i="1"/>
  <c r="F215" i="1"/>
  <c r="D215" i="1"/>
  <c r="C215" i="1"/>
  <c r="F212" i="1"/>
  <c r="D212" i="1"/>
  <c r="C212" i="1"/>
  <c r="F209" i="1"/>
  <c r="D209" i="1"/>
  <c r="C209" i="1"/>
  <c r="F206" i="1"/>
  <c r="D206" i="1"/>
  <c r="C206" i="1"/>
  <c r="F203" i="1"/>
  <c r="D203" i="1"/>
  <c r="C203" i="1"/>
  <c r="F200" i="1"/>
  <c r="D200" i="1"/>
  <c r="C200" i="1"/>
  <c r="F197" i="1"/>
  <c r="D197" i="1"/>
  <c r="C197" i="1"/>
  <c r="F194" i="1"/>
  <c r="D194" i="1"/>
  <c r="C194" i="1"/>
  <c r="F191" i="1"/>
  <c r="D191" i="1"/>
  <c r="C191" i="1"/>
  <c r="F188" i="1"/>
  <c r="D188" i="1"/>
  <c r="C188" i="1"/>
  <c r="F185" i="1"/>
  <c r="D185" i="1"/>
  <c r="C185" i="1"/>
  <c r="F182" i="1"/>
  <c r="D182" i="1"/>
  <c r="C182" i="1"/>
  <c r="F179" i="1"/>
  <c r="D179" i="1"/>
  <c r="C179" i="1"/>
  <c r="F176" i="1"/>
  <c r="D176" i="1"/>
  <c r="C176" i="1"/>
  <c r="F173" i="1"/>
  <c r="D173" i="1"/>
  <c r="C173" i="1"/>
  <c r="F170" i="1"/>
  <c r="D170" i="1"/>
  <c r="C170" i="1"/>
  <c r="F167" i="1"/>
  <c r="D167" i="1"/>
  <c r="C167" i="1"/>
  <c r="F164" i="1"/>
  <c r="D164" i="1"/>
  <c r="C164" i="1"/>
  <c r="F160" i="1"/>
  <c r="D160" i="1"/>
  <c r="C160" i="1"/>
  <c r="F157" i="1"/>
  <c r="D157" i="1"/>
  <c r="C157" i="1"/>
  <c r="F154" i="1"/>
  <c r="D154" i="1"/>
  <c r="C154" i="1"/>
  <c r="F151" i="1"/>
  <c r="D151" i="1"/>
  <c r="C151" i="1"/>
  <c r="F148" i="1"/>
  <c r="D148" i="1"/>
  <c r="C148" i="1"/>
  <c r="F145" i="1"/>
  <c r="D145" i="1"/>
  <c r="C145" i="1"/>
  <c r="F142" i="1"/>
  <c r="D142" i="1"/>
  <c r="C142" i="1"/>
  <c r="F139" i="1"/>
  <c r="D139" i="1"/>
  <c r="C139" i="1"/>
  <c r="F136" i="1"/>
  <c r="D136" i="1"/>
  <c r="C136" i="1"/>
  <c r="F133" i="1"/>
  <c r="D133" i="1"/>
  <c r="C133" i="1"/>
  <c r="F130" i="1"/>
  <c r="D130" i="1"/>
  <c r="C130" i="1"/>
  <c r="F127" i="1"/>
  <c r="D127" i="1"/>
  <c r="C127" i="1"/>
  <c r="F124" i="1"/>
  <c r="D124" i="1"/>
  <c r="C124" i="1"/>
  <c r="F121" i="1"/>
  <c r="D121" i="1"/>
  <c r="C121" i="1"/>
  <c r="F118" i="1"/>
  <c r="D118" i="1"/>
  <c r="C118" i="1"/>
  <c r="F115" i="1"/>
  <c r="D115" i="1"/>
  <c r="C115" i="1"/>
  <c r="F111" i="1"/>
  <c r="D111" i="1"/>
  <c r="C111" i="1"/>
  <c r="F108" i="1"/>
  <c r="F107" i="1" s="1"/>
  <c r="D108" i="1"/>
  <c r="C108" i="1"/>
  <c r="F104" i="1"/>
  <c r="D104" i="1"/>
  <c r="C104" i="1"/>
  <c r="F101" i="1"/>
  <c r="D101" i="1"/>
  <c r="C101" i="1"/>
  <c r="F98" i="1"/>
  <c r="D98" i="1"/>
  <c r="C98" i="1"/>
  <c r="F95" i="1"/>
  <c r="D95" i="1"/>
  <c r="C95" i="1"/>
  <c r="F92" i="1"/>
  <c r="D92" i="1"/>
  <c r="C92" i="1"/>
  <c r="F89" i="1"/>
  <c r="D89" i="1"/>
  <c r="C89" i="1"/>
  <c r="F86" i="1"/>
  <c r="D86" i="1"/>
  <c r="C86" i="1"/>
  <c r="F83" i="1"/>
  <c r="D83" i="1"/>
  <c r="C83" i="1"/>
  <c r="F80" i="1"/>
  <c r="D80" i="1"/>
  <c r="C80" i="1"/>
  <c r="F77" i="1"/>
  <c r="D77" i="1"/>
  <c r="C77" i="1"/>
  <c r="F74" i="1"/>
  <c r="D74" i="1"/>
  <c r="C74" i="1"/>
  <c r="F71" i="1"/>
  <c r="D71" i="1"/>
  <c r="C71" i="1"/>
  <c r="F68" i="1"/>
  <c r="D68" i="1"/>
  <c r="C68" i="1"/>
  <c r="F65" i="1"/>
  <c r="D65" i="1"/>
  <c r="C65" i="1"/>
  <c r="F62" i="1"/>
  <c r="D62" i="1"/>
  <c r="C62" i="1"/>
  <c r="F59" i="1"/>
  <c r="D59" i="1"/>
  <c r="C59" i="1"/>
  <c r="F56" i="1"/>
  <c r="D56" i="1"/>
  <c r="C56" i="1"/>
  <c r="F53" i="1"/>
  <c r="D53" i="1"/>
  <c r="C53" i="1"/>
  <c r="F50" i="1"/>
  <c r="D50" i="1"/>
  <c r="C50" i="1"/>
  <c r="F46" i="1"/>
  <c r="F45" i="1" s="1"/>
  <c r="D46" i="1"/>
  <c r="D45" i="1" s="1"/>
  <c r="C46" i="1"/>
  <c r="C45" i="1" s="1"/>
  <c r="F42" i="1"/>
  <c r="D42" i="1"/>
  <c r="C42" i="1"/>
  <c r="F39" i="1"/>
  <c r="D39" i="1"/>
  <c r="C39" i="1"/>
  <c r="F36" i="1"/>
  <c r="D36" i="1"/>
  <c r="C36" i="1"/>
  <c r="F33" i="1"/>
  <c r="F32" i="1" s="1"/>
  <c r="D33" i="1"/>
  <c r="C33" i="1"/>
  <c r="F29" i="1"/>
  <c r="D29" i="1"/>
  <c r="C29" i="1"/>
  <c r="F26" i="1"/>
  <c r="D26" i="1"/>
  <c r="C26" i="1"/>
  <c r="F23" i="1"/>
  <c r="D23" i="1"/>
  <c r="C23" i="1"/>
  <c r="F19" i="1"/>
  <c r="F18" i="1" s="1"/>
  <c r="D19" i="1"/>
  <c r="D18" i="1" s="1"/>
  <c r="C19" i="1"/>
  <c r="C18" i="1" s="1"/>
  <c r="F15" i="1"/>
  <c r="D15" i="1"/>
  <c r="D8" i="1" s="1"/>
  <c r="C15" i="1"/>
  <c r="F12" i="1"/>
  <c r="D12" i="1"/>
  <c r="C12" i="1"/>
  <c r="F9" i="1"/>
  <c r="D9" i="1"/>
  <c r="C9" i="1"/>
  <c r="D485" i="1" l="1"/>
  <c r="D566" i="1"/>
  <c r="D107" i="1"/>
  <c r="F425" i="1"/>
  <c r="D22" i="1"/>
  <c r="D49" i="1"/>
  <c r="C107" i="1"/>
  <c r="F114" i="1"/>
  <c r="F163" i="1"/>
  <c r="D233" i="1"/>
  <c r="F322" i="1"/>
  <c r="D457" i="1"/>
  <c r="F485" i="1"/>
  <c r="D519" i="1"/>
  <c r="F566" i="1"/>
  <c r="F688" i="1"/>
  <c r="D114" i="1"/>
  <c r="D163" i="1"/>
  <c r="D322" i="1"/>
  <c r="F412" i="1"/>
  <c r="F450" i="1"/>
  <c r="F22" i="1"/>
  <c r="D32" i="1"/>
  <c r="F49" i="1"/>
  <c r="F233" i="1"/>
  <c r="D255" i="1"/>
  <c r="D402" i="1"/>
  <c r="F457" i="1"/>
  <c r="F519" i="1"/>
  <c r="D666" i="1"/>
  <c r="D728" i="1"/>
  <c r="C728" i="1"/>
  <c r="C255" i="1"/>
  <c r="C457" i="1"/>
  <c r="C233" i="1"/>
  <c r="C8" i="1"/>
  <c r="C22" i="1"/>
  <c r="C163" i="1"/>
  <c r="C450" i="1"/>
  <c r="C49" i="1"/>
  <c r="C425" i="1"/>
  <c r="C402" i="1"/>
  <c r="C485" i="1"/>
  <c r="C666" i="1"/>
  <c r="C32" i="1"/>
  <c r="C322" i="1"/>
  <c r="C412" i="1"/>
  <c r="C566" i="1"/>
  <c r="C114" i="1"/>
  <c r="C519" i="1"/>
  <c r="C688" i="1"/>
</calcChain>
</file>

<file path=xl/sharedStrings.xml><?xml version="1.0" encoding="utf-8"?>
<sst xmlns="http://schemas.openxmlformats.org/spreadsheetml/2006/main" count="757" uniqueCount="256">
  <si>
    <t>Informes sobre la Situación Económica,
las Finanzas Públicas y la Deuda Pública</t>
  </si>
  <si>
    <r>
      <rPr>
        <b/>
        <sz val="14"/>
        <rFont val="Soberana Titular"/>
        <family val="3"/>
      </rPr>
      <t xml:space="preserve">IV. </t>
    </r>
    <r>
      <rPr>
        <b/>
        <sz val="14"/>
        <color rgb="FF000000"/>
        <rFont val="Soberana Titular"/>
        <family val="3"/>
      </rPr>
      <t>MONTO EROGADO SOBRE CONTRATOS PLURIANUALES DE OBRA, ADQUISICIONES Y ARRENDAMIENTOS O SERVICIOS</t>
    </r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</si>
  <si>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</si>
  <si>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</si>
  <si>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</si>
  <si>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</si>
  <si>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</si>
  <si>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</si>
  <si>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</si>
  <si>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</si>
  <si>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</si>
  <si>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</si>
  <si>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</si>
  <si>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</si>
  <si>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</si>
  <si>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</si>
  <si>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04 Gobernación</t>
  </si>
  <si>
    <t>Archivo General de la 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</si>
  <si>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</si>
  <si>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</si>
  <si>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</si>
  <si>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</si>
  <si>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</si>
  <si>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</si>
  <si>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</si>
  <si>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</si>
  <si>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</si>
  <si>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</si>
  <si>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Obras y Servicios Públicos, S.N.C.</t>
  </si>
  <si>
    <t>Nacional Financiera, S.N.C.</t>
  </si>
  <si>
    <t>Banco del Ahorro Nacional y Servicios Financieros,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</si>
  <si>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</si>
  <si>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</si>
  <si>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</si>
  <si>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</si>
  <si>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</si>
  <si>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</si>
  <si>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</si>
  <si>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Fondo de Operación y Financiamiento Bancario a la Vivienda</t>
  </si>
  <si>
    <t>07 Defensa Nacional</t>
  </si>
  <si>
    <t>Instituto de Seguridad Social para las Fuerzas Armadas Mexicanas</t>
  </si>
  <si>
    <t>08 Agricultura, Ganadería, Desarrollo Rural, Pesca y Alimentación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</si>
  <si>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</si>
  <si>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</si>
  <si>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</si>
  <si>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Comité Nacional para el Desarrollo Sustentable de la Caña de Azúcar</t>
  </si>
  <si>
    <t>Instituto Nacional para el Desarrollo de Capacidades del Sector Rural, A.C.</t>
  </si>
  <si>
    <t>Fideicomiso de Riesgo Compartido</t>
  </si>
  <si>
    <t>Fondo de Empresas Expropiadas del Sector Azucarero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</si>
  <si>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</si>
  <si>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</si>
  <si>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</si>
  <si>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</si>
  <si>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</si>
  <si>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</si>
  <si>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Investigaciones Forestales, Agrícolas y Pecuarias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</si>
  <si>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</si>
  <si>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</si>
  <si>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</si>
  <si>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</si>
  <si>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Ensenada,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</si>
  <si>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</si>
  <si>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</si>
  <si>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</si>
  <si>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</si>
  <si>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</si>
  <si>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</si>
  <si>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</si>
  <si>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</si>
  <si>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</si>
  <si>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</si>
  <si>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</si>
  <si>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</si>
  <si>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</si>
  <si>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</si>
  <si>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</si>
  <si>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</si>
  <si>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</si>
  <si>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</si>
  <si>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</si>
  <si>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</si>
  <si>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</si>
  <si>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</si>
  <si>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</si>
  <si>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</si>
  <si>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</si>
  <si>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Instituto Politécnico Nacional</t>
  </si>
  <si>
    <t>XE-IPN Canal 11</t>
  </si>
  <si>
    <t>Universidad Abierta y a Distancia de México</t>
  </si>
  <si>
    <t>Centro de Enseñanza Técnica Industrial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</si>
  <si>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</si>
  <si>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</si>
  <si>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</si>
  <si>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</si>
  <si>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</si>
  <si>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Consejo Nacional de Fomento Educativo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</si>
  <si>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</si>
  <si>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</si>
  <si>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</si>
  <si>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</si>
  <si>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</si>
  <si>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</si>
  <si>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Centro de Estudios Avanzados del Instituto Politécnico Nacional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</si>
  <si>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</si>
  <si>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</si>
  <si>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</si>
  <si>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</si>
  <si>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</si>
  <si>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</si>
  <si>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</si>
  <si>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</si>
  <si>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</si>
  <si>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</si>
  <si>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</si>
  <si>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</si>
  <si>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</si>
  <si>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</si>
  <si>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</si>
  <si>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</si>
  <si>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</si>
  <si>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</si>
  <si>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</si>
  <si>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</si>
  <si>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</si>
  <si>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</si>
  <si>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</si>
  <si>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</si>
  <si>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</si>
  <si>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</si>
  <si>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</si>
  <si>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</si>
  <si>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</si>
  <si>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</si>
  <si>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</si>
  <si>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</si>
  <si>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</si>
  <si>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</si>
  <si>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</si>
  <si>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</si>
  <si>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</si>
  <si>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</si>
  <si>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</si>
  <si>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</si>
  <si>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</si>
  <si>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17 Procuraduría General de la República</t>
  </si>
  <si>
    <t>Instituto Nacional de Ciencias Penales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</si>
  <si>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</si>
  <si>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</si>
  <si>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</si>
  <si>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</si>
  <si>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Nacional de Electricidad y Energías Limpias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</si>
  <si>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</si>
  <si>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</si>
  <si>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</si>
  <si>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</si>
  <si>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20 Desarrollo Social</t>
  </si>
  <si>
    <t>Coordinación Nacional de PROSPERA Programa de Inclusión Social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</si>
  <si>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</si>
  <si>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</si>
  <si>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</si>
  <si>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</si>
  <si>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</si>
  <si>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</si>
  <si>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</si>
  <si>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21 Turismo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</si>
  <si>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</si>
  <si>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</si>
  <si>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</si>
  <si>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</si>
  <si>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</si>
  <si>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</si>
  <si>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</si>
  <si>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</si>
  <si>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</si>
  <si>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 Administrativa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</si>
  <si>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</si>
  <si>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</si>
  <si>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</si>
  <si>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</si>
  <si>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</si>
  <si>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</si>
  <si>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</si>
  <si>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</si>
  <si>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</si>
  <si>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</si>
  <si>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</si>
  <si>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Centro de Investigación en Materiales Avanzados, S.C.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</si>
  <si>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</si>
  <si>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</si>
  <si>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</si>
  <si>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</si>
  <si>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</si>
  <si>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</si>
  <si>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</si>
  <si>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</si>
  <si>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</si>
  <si>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</si>
  <si>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</si>
  <si>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</si>
  <si>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</si>
  <si>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</si>
  <si>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41 Comisión Federal de Competencia Económica</t>
  </si>
  <si>
    <t>42 Instituto Nacional para la Evaluación de la Educación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</si>
  <si>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</si>
  <si>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</si>
  <si>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</si>
  <si>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</si>
  <si>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</si>
  <si>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Comisión Nacional para el Desarrollo de los Pueblos Indígenas</t>
  </si>
  <si>
    <t>Instituto Nacional de las Mujeres</t>
  </si>
  <si>
    <t>Procuraduría de la Defensa del Contribuyente</t>
  </si>
  <si>
    <t>Comisión Ejecutiva de Atención a Víctimas</t>
  </si>
  <si>
    <t>Notimex, Agencia de Noticias del Estado Mexicano</t>
  </si>
  <si>
    <t>Sistema Público de Radiodifusión del Estado Mexicano</t>
  </si>
  <si>
    <t>Secretaría Ejecutiva del Sistema Nacional Anticorrupción</t>
  </si>
  <si>
    <t>48 Cultura</t>
  </si>
  <si>
    <t>Instituto Nacional de Bellas Artes y Literatura</t>
  </si>
  <si>
    <t>Radio Educación</t>
  </si>
  <si>
    <t>Instituto Nacional del Derecho de Autor</t>
  </si>
  <si>
    <t>Instituto Nacional del Estudios Históricos de las Revoluciones de México</t>
  </si>
  <si>
    <t>Estudios Churubusco Azteca, S.A.</t>
  </si>
  <si>
    <t>Fideicomiso para la Cineteca Nacional</t>
  </si>
  <si>
    <t>Instituto Nacional de Lenguas Indígenas</t>
  </si>
  <si>
    <t>Instituto Mexicano de Cinematografía</t>
  </si>
  <si>
    <t>Televisión Metropolitana S.A. de C.V.</t>
  </si>
  <si>
    <t>Pemex-Exploración y Producción</t>
  </si>
  <si>
    <t>Pemex-Fertilizantes</t>
  </si>
  <si>
    <t>Pemex-Etileno</t>
  </si>
  <si>
    <t>Pemex Logística</t>
  </si>
  <si>
    <t>Pemex Perforación y Servicios</t>
  </si>
  <si>
    <t>Pemex Transformación Industrial</t>
  </si>
  <si>
    <t>Pemex Corporativo</t>
  </si>
  <si>
    <r>
      <t>1_/</t>
    </r>
    <r>
      <rPr>
        <sz val="8"/>
        <color theme="1"/>
        <rFont val="Soberana Sans"/>
        <family val="3"/>
      </rPr>
      <t xml:space="preserve"> Incluye información revisada del trimestre anterior.</t>
    </r>
  </si>
  <si>
    <t>Fuente: Dependencias y entidades de la Administración Pública Federal.</t>
  </si>
  <si>
    <t>Agencia Reguladora del Transporte Ferroviario</t>
  </si>
  <si>
    <t>Instituto Nacional de la Economía Social</t>
  </si>
  <si>
    <t>Instituto Nacional de Antropología e Historia</t>
  </si>
  <si>
    <t>Monto anual autorizado o modificado
 2018</t>
  </si>
  <si>
    <t>Banco Nacional de Comercio Exterior, S.N.C.</t>
  </si>
  <si>
    <t>Centro de Investigación en Ciencias de Información Geoespacial A.C</t>
  </si>
  <si>
    <t>Administración Portuaria Integral de Mazatlán, S.A. de C.V.</t>
  </si>
  <si>
    <t>Tribunal Electoral del Poder Judicial de la Federación</t>
  </si>
  <si>
    <t>Universidad Pedagógica Nacional</t>
  </si>
  <si>
    <t>Comisión de Apelación y Arbitraje del Deporte</t>
  </si>
  <si>
    <t>Instituto Mexicano de la Radio</t>
  </si>
  <si>
    <t>Centro de Investigación y Asistencia en Tecnología y Diseño del Estado de Jalisco, A.C.</t>
  </si>
  <si>
    <t>Instituto Nacional de Desarrollo Social</t>
  </si>
  <si>
    <t>GYR Instituto Mexicano del Seguro Social</t>
  </si>
  <si>
    <t>GYN Instituto de Seguridad y Servicios Sociales de los Trabajadores del Estado</t>
  </si>
  <si>
    <t>TYY Petróleos Mexicanos</t>
  </si>
  <si>
    <t>TVV Comisión Federal de Electricidad</t>
  </si>
  <si>
    <t>Tercer Trimestre de 2018</t>
  </si>
  <si>
    <t>Enero-septiembre</t>
  </si>
  <si>
    <t>Instituto Nacional de Pesca y Acuacultura</t>
  </si>
  <si>
    <t>ENERO-SEPTIEMBRE DE 2018</t>
  </si>
  <si>
    <r>
      <t xml:space="preserve">MONTO EROGADO SOBRE CONTRATOS PLURIANUALES DE OBRA, ADQUISICIONES Y ARRENDAMIENTOS O SERVICIOS </t>
    </r>
    <r>
      <rPr>
        <b/>
        <vertAlign val="superscript"/>
        <sz val="11"/>
        <rFont val="Soberana Sans"/>
        <family val="3"/>
      </rPr>
      <t>1_/</t>
    </r>
    <r>
      <rPr>
        <b/>
        <sz val="11"/>
        <rFont val="Soberana Sans"/>
        <family val="3"/>
      </rPr>
      <t xml:space="preserve">
Enero-septiembre de 2018
(Miles de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</si>
</sst>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2"/>
      <color rgb="FF808080"/>
      <name val="Soberana Titular"/>
      <family val="3"/>
    </font>
    <font>
      <sz val="8"/>
      <name val="Arial Unicode MS"/>
      <family val="2"/>
    </font>
    <font>
      <b/>
      <sz val="8"/>
      <color rgb="FF808080"/>
      <name val="Arial Unicode MS"/>
      <family val="2"/>
    </font>
    <font>
      <b/>
      <sz val="8"/>
      <name val="Arial Unicode MS"/>
      <family val="2"/>
    </font>
    <font>
      <b/>
      <sz val="14"/>
      <color rgb="FF000000"/>
      <name val="Soberana Titular"/>
      <family val="3"/>
    </font>
    <font>
      <b/>
      <sz val="12"/>
      <color rgb="FF000000"/>
      <name val="Soberana Titular"/>
      <family val="3"/>
    </font>
    <font>
      <sz val="10"/>
      <name val="Arial"/>
      <family val="2"/>
    </font>
    <font>
      <b/>
      <sz val="11"/>
      <name val="Soberana Sans"/>
      <family val="3"/>
    </font>
    <font>
      <b/>
      <vertAlign val="superscript"/>
      <sz val="11"/>
      <name val="Soberana Sans"/>
      <family val="3"/>
    </font>
    <font>
      <sz val="10"/>
      <name val="Soberana Sans"/>
      <family val="3"/>
    </font>
    <font>
      <b/>
      <sz val="8"/>
      <color rgb="FF000000"/>
      <name val="Soberana Sans"/>
      <family val="3"/>
    </font>
    <font>
      <sz val="8"/>
      <color rgb="FF000000"/>
      <name val="Soberana Sans"/>
      <family val="3"/>
    </font>
    <font>
      <sz val="8"/>
      <color theme="1"/>
      <name val="Soberana Sans"/>
      <family val="3"/>
    </font>
    <font>
      <sz val="8"/>
      <name val="Soberana Sans"/>
      <family val="3"/>
    </font>
    <font>
      <sz val="11"/>
      <color theme="1"/>
      <name val="Soberana Sans"/>
      <family val="3"/>
    </font>
    <font>
      <vertAlign val="superscript"/>
      <sz val="8"/>
      <color theme="1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</cellStyleXfs>
  <cellXfs count="59">
    <xf numFmtId="0" fontId="0" fillId="0" borderId="0" xfId="0"/>
    <xf numFmtId="164" fontId="3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right" vertical="top" wrapText="1"/>
    </xf>
    <xf numFmtId="165" fontId="13" fillId="4" borderId="0" xfId="0" applyNumberFormat="1" applyFont="1" applyFill="1" applyBorder="1" applyAlignment="1">
      <alignment horizontal="left" vertical="top"/>
    </xf>
    <xf numFmtId="49" fontId="13" fillId="4" borderId="0" xfId="0" applyNumberFormat="1" applyFont="1" applyFill="1" applyBorder="1" applyAlignment="1">
      <alignment vertical="top" wrapText="1"/>
    </xf>
    <xf numFmtId="164" fontId="13" fillId="4" borderId="0" xfId="1" applyNumberFormat="1" applyFont="1" applyFill="1" applyBorder="1" applyAlignment="1">
      <alignment horizontal="right" vertical="top"/>
    </xf>
    <xf numFmtId="165" fontId="13" fillId="0" borderId="0" xfId="0" applyNumberFormat="1" applyFont="1" applyFill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top" wrapText="1"/>
    </xf>
    <xf numFmtId="164" fontId="13" fillId="0" borderId="0" xfId="1" applyNumberFormat="1" applyFont="1" applyFill="1" applyBorder="1" applyAlignment="1">
      <alignment horizontal="right" vertical="top"/>
    </xf>
    <xf numFmtId="165" fontId="14" fillId="0" borderId="0" xfId="0" applyNumberFormat="1" applyFont="1" applyFill="1" applyBorder="1" applyAlignment="1">
      <alignment horizontal="left" vertical="top" indent="2"/>
    </xf>
    <xf numFmtId="49" fontId="14" fillId="0" borderId="0" xfId="0" applyNumberFormat="1" applyFont="1" applyFill="1" applyBorder="1" applyAlignment="1">
      <alignment horizontal="left" vertical="top" wrapText="1" indent="3"/>
    </xf>
    <xf numFmtId="164" fontId="14" fillId="0" borderId="0" xfId="1" applyNumberFormat="1" applyFont="1" applyFill="1" applyBorder="1" applyAlignment="1">
      <alignment horizontal="right" vertical="top"/>
    </xf>
    <xf numFmtId="165" fontId="13" fillId="5" borderId="0" xfId="0" applyNumberFormat="1" applyFont="1" applyFill="1" applyBorder="1" applyAlignment="1">
      <alignment horizontal="left" vertical="top"/>
    </xf>
    <xf numFmtId="49" fontId="13" fillId="5" borderId="0" xfId="0" applyNumberFormat="1" applyFont="1" applyFill="1" applyBorder="1" applyAlignment="1">
      <alignment vertical="top" wrapText="1"/>
    </xf>
    <xf numFmtId="164" fontId="13" fillId="5" borderId="0" xfId="1" applyNumberFormat="1" applyFont="1" applyFill="1" applyBorder="1" applyAlignment="1">
      <alignment horizontal="right" vertical="top"/>
    </xf>
    <xf numFmtId="164" fontId="15" fillId="0" borderId="0" xfId="1" applyNumberFormat="1" applyFont="1" applyFill="1" applyBorder="1" applyAlignment="1">
      <alignment horizontal="right" vertical="top"/>
    </xf>
    <xf numFmtId="164" fontId="14" fillId="0" borderId="0" xfId="0" applyNumberFormat="1" applyFont="1" applyFill="1" applyBorder="1" applyAlignment="1">
      <alignment vertical="top" wrapText="1"/>
    </xf>
    <xf numFmtId="164" fontId="14" fillId="0" borderId="0" xfId="1" applyNumberFormat="1" applyFont="1" applyFill="1" applyBorder="1" applyAlignment="1">
      <alignment horizontal="right" vertical="top" wrapText="1"/>
    </xf>
    <xf numFmtId="164" fontId="16" fillId="0" borderId="0" xfId="1" applyNumberFormat="1" applyFont="1" applyFill="1" applyBorder="1" applyAlignment="1">
      <alignment horizontal="right" vertical="top" wrapText="1"/>
    </xf>
    <xf numFmtId="164" fontId="16" fillId="0" borderId="0" xfId="1" applyNumberFormat="1" applyFont="1" applyFill="1" applyBorder="1" applyAlignment="1" applyProtection="1">
      <alignment horizontal="right" vertical="top" wrapText="1"/>
      <protection locked="0"/>
    </xf>
    <xf numFmtId="3" fontId="14" fillId="0" borderId="0" xfId="0" applyNumberFormat="1" applyFont="1" applyFill="1" applyBorder="1" applyAlignment="1">
      <alignment vertical="top" wrapText="1"/>
    </xf>
    <xf numFmtId="1" fontId="14" fillId="0" borderId="0" xfId="0" applyNumberFormat="1" applyFont="1" applyFill="1" applyBorder="1" applyAlignment="1">
      <alignment horizontal="left" vertical="top" indent="2"/>
    </xf>
    <xf numFmtId="1" fontId="13" fillId="0" borderId="0" xfId="0" applyNumberFormat="1" applyFont="1" applyFill="1" applyBorder="1" applyAlignment="1">
      <alignment horizontal="left" vertical="top"/>
    </xf>
    <xf numFmtId="1" fontId="13" fillId="4" borderId="0" xfId="0" applyNumberFormat="1" applyFont="1" applyFill="1" applyBorder="1" applyAlignment="1">
      <alignment horizontal="left" vertical="top"/>
    </xf>
    <xf numFmtId="164" fontId="14" fillId="0" borderId="0" xfId="1" applyNumberFormat="1" applyFont="1" applyFill="1" applyBorder="1" applyAlignment="1" applyProtection="1">
      <alignment horizontal="right" vertical="top"/>
      <protection locked="0"/>
    </xf>
    <xf numFmtId="1" fontId="13" fillId="5" borderId="0" xfId="0" applyNumberFormat="1" applyFont="1" applyFill="1" applyBorder="1" applyAlignment="1">
      <alignment horizontal="left" vertical="top"/>
    </xf>
    <xf numFmtId="164" fontId="17" fillId="0" borderId="0" xfId="1" applyNumberFormat="1" applyFont="1" applyFill="1" applyBorder="1" applyAlignment="1">
      <alignment horizontal="right" vertical="top"/>
    </xf>
    <xf numFmtId="1" fontId="14" fillId="0" borderId="1" xfId="0" applyNumberFormat="1" applyFont="1" applyFill="1" applyBorder="1" applyAlignment="1">
      <alignment horizontal="left" vertical="top" indent="2"/>
    </xf>
    <xf numFmtId="49" fontId="14" fillId="0" borderId="1" xfId="0" applyNumberFormat="1" applyFont="1" applyFill="1" applyBorder="1" applyAlignment="1">
      <alignment horizontal="left" vertical="top" wrapText="1" indent="3"/>
    </xf>
    <xf numFmtId="164" fontId="14" fillId="0" borderId="1" xfId="1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left"/>
    </xf>
    <xf numFmtId="0" fontId="15" fillId="0" borderId="0" xfId="0" applyFont="1" applyFill="1" applyBorder="1" applyAlignment="1">
      <alignment horizontal="left"/>
    </xf>
    <xf numFmtId="0" fontId="0" fillId="0" borderId="0" xfId="0" applyFill="1" applyBorder="1"/>
    <xf numFmtId="165" fontId="14" fillId="0" borderId="1" xfId="0" applyNumberFormat="1" applyFont="1" applyFill="1" applyBorder="1" applyAlignment="1">
      <alignment horizontal="left" vertical="top" indent="2"/>
    </xf>
    <xf numFmtId="164" fontId="16" fillId="0" borderId="1" xfId="1" applyNumberFormat="1" applyFont="1" applyFill="1" applyBorder="1" applyAlignment="1" applyProtection="1">
      <alignment horizontal="right" vertical="top" wrapText="1"/>
      <protection locked="0"/>
    </xf>
    <xf numFmtId="165" fontId="13" fillId="0" borderId="1" xfId="0" applyNumberFormat="1" applyFont="1" applyFill="1" applyBorder="1" applyAlignment="1">
      <alignment horizontal="left" vertical="top"/>
    </xf>
    <xf numFmtId="49" fontId="13" fillId="0" borderId="1" xfId="0" applyNumberFormat="1" applyFont="1" applyFill="1" applyBorder="1" applyAlignment="1">
      <alignment vertical="top" wrapText="1"/>
    </xf>
    <xf numFmtId="164" fontId="13" fillId="0" borderId="1" xfId="1" applyNumberFormat="1" applyFont="1" applyFill="1" applyBorder="1" applyAlignment="1">
      <alignment horizontal="right" vertical="top"/>
    </xf>
    <xf numFmtId="164" fontId="12" fillId="3" borderId="1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/>
    </xf>
    <xf numFmtId="0" fontId="0" fillId="0" borderId="1" xfId="0" applyFill="1" applyBorder="1"/>
    <xf numFmtId="1" fontId="13" fillId="0" borderId="1" xfId="0" applyNumberFormat="1" applyFont="1" applyFill="1" applyBorder="1" applyAlignment="1">
      <alignment horizontal="left" vertical="top"/>
    </xf>
    <xf numFmtId="164" fontId="15" fillId="0" borderId="1" xfId="1" applyNumberFormat="1" applyFont="1" applyFill="1" applyBorder="1" applyAlignment="1">
      <alignment horizontal="right" vertical="top"/>
    </xf>
    <xf numFmtId="164" fontId="16" fillId="0" borderId="1" xfId="1" applyNumberFormat="1" applyFont="1" applyFill="1" applyBorder="1" applyAlignment="1">
      <alignment horizontal="right" vertical="top" wrapText="1"/>
    </xf>
    <xf numFmtId="1" fontId="13" fillId="5" borderId="0" xfId="0" applyNumberFormat="1" applyFont="1" applyFill="1" applyBorder="1" applyAlignment="1">
      <alignment horizontal="left" vertical="top" wrapText="1"/>
    </xf>
    <xf numFmtId="1" fontId="13" fillId="4" borderId="0" xfId="0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 wrapText="1"/>
    </xf>
    <xf numFmtId="3" fontId="12" fillId="3" borderId="0" xfId="3" applyNumberFormat="1" applyFont="1" applyFill="1" applyBorder="1" applyAlignment="1">
      <alignment horizontal="center" vertical="center" wrapText="1"/>
    </xf>
    <xf numFmtId="3" fontId="12" fillId="3" borderId="1" xfId="3" applyNumberFormat="1" applyFont="1" applyFill="1" applyBorder="1" applyAlignment="1">
      <alignment horizontal="center" vertical="center" wrapText="1"/>
    </xf>
    <xf numFmtId="164" fontId="12" fillId="3" borderId="0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/>
    </xf>
  </cellXfs>
  <cellStyles count="7">
    <cellStyle name="Millares" xfId="1" builtinId="3"/>
    <cellStyle name="Millares 5" xfId="4"/>
    <cellStyle name="Normal" xfId="0" builtinId="0"/>
    <cellStyle name="Normal 11" xfId="3"/>
    <cellStyle name="Normal 11 11" xfId="6"/>
    <cellStyle name="Normal 2 10" xfId="2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4"/>
  <sheetViews>
    <sheetView showGridLines="0" tabSelected="1" zoomScale="115" zoomScaleNormal="115" workbookViewId="0">
      <selection sqref="A1:C1"/>
    </sheetView>
  </sheetViews>
  <sheetFormatPr baseColWidth="10" defaultColWidth="0" defaultRowHeight="15" x14ac:dyDescent="0.25"/>
  <cols>
    <col min="1" max="1" width="7.85546875" style="35" customWidth="1"/>
    <col min="2" max="2" width="64.140625" style="35" customWidth="1"/>
    <col min="3" max="4" width="20.28515625" style="35" customWidth="1"/>
    <col min="5" max="5" width="2.28515625" style="35" hidden="1" customWidth="1"/>
    <col min="6" max="6" width="21.7109375" style="35" customWidth="1"/>
    <col min="7" max="16384" width="11.42578125" style="35" hidden="1"/>
  </cols>
  <sheetData>
    <row r="1" spans="1:6" ht="48.75" customHeight="1" x14ac:dyDescent="0.25">
      <c r="A1" s="50" t="s">
        <v>0</v>
      </c>
      <c r="B1" s="50"/>
      <c r="C1" s="50"/>
      <c r="D1" s="1" t="s">
        <v>251</v>
      </c>
      <c r="E1" s="2"/>
      <c r="F1" s="3"/>
    </row>
    <row r="2" spans="1:6" ht="18.75" x14ac:dyDescent="0.25">
      <c r="A2" s="4"/>
      <c r="B2" s="4"/>
      <c r="C2" s="5"/>
      <c r="D2" s="3"/>
      <c r="E2" s="2"/>
      <c r="F2" s="3"/>
    </row>
    <row r="3" spans="1:6" ht="18.75" customHeight="1" x14ac:dyDescent="0.3">
      <c r="A3" s="51" t="s">
        <v>1</v>
      </c>
      <c r="B3" s="51"/>
      <c r="C3" s="51"/>
      <c r="D3" s="51"/>
      <c r="E3" s="51"/>
      <c r="F3" s="51"/>
    </row>
    <row r="4" spans="1:6" ht="15.75" customHeight="1" x14ac:dyDescent="0.25">
      <c r="A4" s="52" t="s">
        <v>254</v>
      </c>
      <c r="B4" s="52"/>
      <c r="C4" s="52"/>
      <c r="D4" s="52"/>
      <c r="E4" s="52"/>
      <c r="F4" s="52"/>
    </row>
    <row r="5" spans="1:6" ht="55.5" customHeight="1" x14ac:dyDescent="0.25">
      <c r="A5" s="53" t="s">
        <v>255</v>
      </c>
      <c r="B5" s="53"/>
      <c r="C5" s="53"/>
      <c r="D5" s="53"/>
      <c r="E5" s="53"/>
      <c r="F5" s="53"/>
    </row>
    <row r="6" spans="1:6" ht="15" customHeight="1" x14ac:dyDescent="0.25">
      <c r="A6" s="54" t="s">
        <v>2</v>
      </c>
      <c r="B6" s="54"/>
      <c r="C6" s="56" t="s">
        <v>237</v>
      </c>
      <c r="D6" s="58" t="s">
        <v>252</v>
      </c>
      <c r="E6" s="58"/>
      <c r="F6" s="58"/>
    </row>
    <row r="7" spans="1:6" ht="42.75" customHeight="1" x14ac:dyDescent="0.25">
      <c r="A7" s="55"/>
      <c r="B7" s="55"/>
      <c r="C7" s="57"/>
      <c r="D7" s="41" t="s">
        <v>3</v>
      </c>
      <c r="E7" s="42"/>
      <c r="F7" s="41" t="s">
        <v>4</v>
      </c>
    </row>
    <row r="8" spans="1:6" ht="15" customHeight="1" x14ac:dyDescent="0.25">
      <c r="A8" s="6" t="s">
        <v>5</v>
      </c>
      <c r="B8" s="7"/>
      <c r="C8" s="8">
        <f>(+C15+C9+C12)</f>
        <v>752845.22526960005</v>
      </c>
      <c r="D8" s="8">
        <f t="shared" ref="D8:F8" si="0">(+D15+D9+D12)</f>
        <v>584854.15967219998</v>
      </c>
      <c r="E8" s="8">
        <f t="shared" si="0"/>
        <v>0</v>
      </c>
      <c r="F8" s="8">
        <f>(+F15+F9+F12)</f>
        <v>450429.68038000283</v>
      </c>
    </row>
    <row r="9" spans="1:6" x14ac:dyDescent="0.25">
      <c r="A9" s="9"/>
      <c r="B9" s="10" t="s">
        <v>6</v>
      </c>
      <c r="C9" s="11">
        <f>(+C10+C11)</f>
        <v>484455.82214960002</v>
      </c>
      <c r="D9" s="11">
        <f>(+D10+D11)</f>
        <v>388808.41596219997</v>
      </c>
      <c r="E9" s="11"/>
      <c r="F9" s="11">
        <f>(+F10+F11)</f>
        <v>281557.19300000288</v>
      </c>
    </row>
    <row r="10" spans="1:6" x14ac:dyDescent="0.25">
      <c r="A10" s="12"/>
      <c r="B10" s="13" t="s">
        <v>7</v>
      </c>
      <c r="C10" s="14">
        <v>374041.3131196</v>
      </c>
      <c r="D10" s="14">
        <v>305997.53418969997</v>
      </c>
      <c r="E10" s="14"/>
      <c r="F10" s="14">
        <v>246009.08364000291</v>
      </c>
    </row>
    <row r="11" spans="1:6" x14ac:dyDescent="0.25">
      <c r="A11" s="12"/>
      <c r="B11" s="13" t="s">
        <v>8</v>
      </c>
      <c r="C11" s="14">
        <v>110414.50903</v>
      </c>
      <c r="D11" s="14">
        <v>82810.881772500012</v>
      </c>
      <c r="E11" s="14"/>
      <c r="F11" s="14">
        <v>35548.109360000002</v>
      </c>
    </row>
    <row r="12" spans="1:6" x14ac:dyDescent="0.25">
      <c r="A12" s="9"/>
      <c r="B12" s="10" t="s">
        <v>9</v>
      </c>
      <c r="C12" s="11">
        <f>(((+C13+C14)))</f>
        <v>184396.48499999999</v>
      </c>
      <c r="D12" s="11">
        <f>(((+D13+D14)))</f>
        <v>120767.291</v>
      </c>
      <c r="E12" s="11"/>
      <c r="F12" s="11">
        <f>(((+F13+F14)))</f>
        <v>120767.291</v>
      </c>
    </row>
    <row r="13" spans="1:6" x14ac:dyDescent="0.25">
      <c r="A13" s="12"/>
      <c r="B13" s="13" t="s">
        <v>7</v>
      </c>
      <c r="C13" s="14">
        <v>184396.48499999999</v>
      </c>
      <c r="D13" s="14">
        <v>120767.291</v>
      </c>
      <c r="E13" s="14"/>
      <c r="F13" s="14">
        <v>120767.291</v>
      </c>
    </row>
    <row r="14" spans="1:6" x14ac:dyDescent="0.25">
      <c r="A14" s="12"/>
      <c r="B14" s="13" t="s">
        <v>8</v>
      </c>
      <c r="C14" s="14">
        <v>0</v>
      </c>
      <c r="D14" s="14">
        <v>0</v>
      </c>
      <c r="E14" s="14"/>
      <c r="F14" s="14">
        <v>0</v>
      </c>
    </row>
    <row r="15" spans="1:6" x14ac:dyDescent="0.25">
      <c r="A15" s="9"/>
      <c r="B15" s="10" t="s">
        <v>10</v>
      </c>
      <c r="C15" s="11">
        <f>(((+C16+C17)))</f>
        <v>83992.918120000002</v>
      </c>
      <c r="D15" s="11">
        <f>(((+D16+D17)))</f>
        <v>75278.452709999998</v>
      </c>
      <c r="E15" s="11"/>
      <c r="F15" s="11">
        <f>(((+F16+F17)))</f>
        <v>48105.196380000001</v>
      </c>
    </row>
    <row r="16" spans="1:6" x14ac:dyDescent="0.25">
      <c r="A16" s="12"/>
      <c r="B16" s="13" t="s">
        <v>7</v>
      </c>
      <c r="C16" s="14">
        <v>71419.831000000006</v>
      </c>
      <c r="D16" s="14">
        <v>62705.365590000001</v>
      </c>
      <c r="E16" s="14"/>
      <c r="F16" s="14">
        <v>46811.525130000002</v>
      </c>
    </row>
    <row r="17" spans="1:6" x14ac:dyDescent="0.25">
      <c r="A17" s="12"/>
      <c r="B17" s="13" t="s">
        <v>8</v>
      </c>
      <c r="C17" s="14">
        <v>12573.087119999998</v>
      </c>
      <c r="D17" s="14">
        <v>12573.087119999998</v>
      </c>
      <c r="E17" s="14"/>
      <c r="F17" s="14">
        <v>1293.6712500000001</v>
      </c>
    </row>
    <row r="18" spans="1:6" x14ac:dyDescent="0.25">
      <c r="A18" s="6" t="s">
        <v>11</v>
      </c>
      <c r="B18" s="7"/>
      <c r="C18" s="8">
        <f>(((+C19)))</f>
        <v>197912.38653999998</v>
      </c>
      <c r="D18" s="8">
        <f t="shared" ref="D18:F18" si="1">(((+D19)))</f>
        <v>68393.35097</v>
      </c>
      <c r="E18" s="8">
        <f t="shared" si="1"/>
        <v>0</v>
      </c>
      <c r="F18" s="8">
        <f t="shared" si="1"/>
        <v>68384.634650000007</v>
      </c>
    </row>
    <row r="19" spans="1:6" x14ac:dyDescent="0.25">
      <c r="A19" s="9"/>
      <c r="B19" s="10" t="s">
        <v>12</v>
      </c>
      <c r="C19" s="11">
        <f>(((+C20+C21)))</f>
        <v>197912.38653999998</v>
      </c>
      <c r="D19" s="11">
        <f>(((+D20+D21)))</f>
        <v>68393.35097</v>
      </c>
      <c r="E19" s="11"/>
      <c r="F19" s="11">
        <f>(((+F20+F21)))</f>
        <v>68384.634650000007</v>
      </c>
    </row>
    <row r="20" spans="1:6" x14ac:dyDescent="0.25">
      <c r="A20" s="12"/>
      <c r="B20" s="13" t="s">
        <v>7</v>
      </c>
      <c r="C20" s="14">
        <v>197912.38653999998</v>
      </c>
      <c r="D20" s="14">
        <v>68393.35097</v>
      </c>
      <c r="E20" s="14"/>
      <c r="F20" s="14">
        <v>68384.634650000007</v>
      </c>
    </row>
    <row r="21" spans="1:6" x14ac:dyDescent="0.25">
      <c r="A21" s="12"/>
      <c r="B21" s="13" t="s">
        <v>8</v>
      </c>
      <c r="C21" s="14">
        <v>0</v>
      </c>
      <c r="D21" s="14">
        <v>0</v>
      </c>
      <c r="E21" s="14"/>
      <c r="F21" s="14">
        <v>0</v>
      </c>
    </row>
    <row r="22" spans="1:6" x14ac:dyDescent="0.25">
      <c r="A22" s="6" t="s">
        <v>13</v>
      </c>
      <c r="B22" s="7"/>
      <c r="C22" s="8">
        <f>(+C23+C29+C26)</f>
        <v>1596247.253</v>
      </c>
      <c r="D22" s="8">
        <f t="shared" ref="D22:F22" si="2">(+D23+D29+D26)</f>
        <v>1120619.648</v>
      </c>
      <c r="E22" s="8">
        <f t="shared" si="2"/>
        <v>0</v>
      </c>
      <c r="F22" s="8">
        <f t="shared" si="2"/>
        <v>887309.94800000009</v>
      </c>
    </row>
    <row r="23" spans="1:6" x14ac:dyDescent="0.25">
      <c r="A23" s="9"/>
      <c r="B23" s="10" t="s">
        <v>14</v>
      </c>
      <c r="C23" s="11">
        <f>(((+C24+C25)))</f>
        <v>331589.50899999996</v>
      </c>
      <c r="D23" s="11">
        <f>(((+D24+D25)))</f>
        <v>269916.30299999996</v>
      </c>
      <c r="E23" s="11"/>
      <c r="F23" s="11">
        <f>(((+F24+F25)))</f>
        <v>203908.58600000001</v>
      </c>
    </row>
    <row r="24" spans="1:6" x14ac:dyDescent="0.25">
      <c r="A24" s="12"/>
      <c r="B24" s="13" t="s">
        <v>7</v>
      </c>
      <c r="C24" s="14">
        <v>177289.37</v>
      </c>
      <c r="D24" s="14">
        <v>115714.897</v>
      </c>
      <c r="E24" s="14"/>
      <c r="F24" s="14">
        <v>112603.55</v>
      </c>
    </row>
    <row r="25" spans="1:6" x14ac:dyDescent="0.25">
      <c r="A25" s="12"/>
      <c r="B25" s="13" t="s">
        <v>8</v>
      </c>
      <c r="C25" s="14">
        <v>154300.139</v>
      </c>
      <c r="D25" s="14">
        <v>154201.40599999999</v>
      </c>
      <c r="E25" s="14"/>
      <c r="F25" s="14">
        <v>91305.035999999993</v>
      </c>
    </row>
    <row r="26" spans="1:6" x14ac:dyDescent="0.25">
      <c r="A26" s="9"/>
      <c r="B26" s="10" t="s">
        <v>15</v>
      </c>
      <c r="C26" s="11">
        <f>(((+C27+C28)))</f>
        <v>1198384.531</v>
      </c>
      <c r="D26" s="11">
        <f>(((+D27+D28)))</f>
        <v>797193.1050000001</v>
      </c>
      <c r="E26" s="11"/>
      <c r="F26" s="11">
        <f>(((+F27+F28)))</f>
        <v>638145.78700000001</v>
      </c>
    </row>
    <row r="27" spans="1:6" x14ac:dyDescent="0.25">
      <c r="A27" s="12"/>
      <c r="B27" s="13" t="s">
        <v>7</v>
      </c>
      <c r="C27" s="14">
        <v>956509.06099999999</v>
      </c>
      <c r="D27" s="14">
        <v>701073.26100000006</v>
      </c>
      <c r="E27" s="14"/>
      <c r="F27" s="14">
        <v>580843.45600000001</v>
      </c>
    </row>
    <row r="28" spans="1:6" x14ac:dyDescent="0.25">
      <c r="A28" s="12"/>
      <c r="B28" s="13" t="s">
        <v>8</v>
      </c>
      <c r="C28" s="14">
        <v>241875.47</v>
      </c>
      <c r="D28" s="14">
        <v>96119.843999999997</v>
      </c>
      <c r="E28" s="14"/>
      <c r="F28" s="14">
        <v>57302.330999999998</v>
      </c>
    </row>
    <row r="29" spans="1:6" x14ac:dyDescent="0.25">
      <c r="A29" s="9"/>
      <c r="B29" s="10" t="s">
        <v>241</v>
      </c>
      <c r="C29" s="11">
        <f>(((+C30+C31)))</f>
        <v>66273.213000000003</v>
      </c>
      <c r="D29" s="11">
        <f>(((+D30+D31)))</f>
        <v>53510.239999999998</v>
      </c>
      <c r="E29" s="11"/>
      <c r="F29" s="11">
        <f>(((+F30+F31)))</f>
        <v>45255.574999999997</v>
      </c>
    </row>
    <row r="30" spans="1:6" x14ac:dyDescent="0.25">
      <c r="A30" s="12"/>
      <c r="B30" s="13" t="s">
        <v>7</v>
      </c>
      <c r="C30" s="14">
        <v>66273.213000000003</v>
      </c>
      <c r="D30" s="14">
        <v>53510.239999999998</v>
      </c>
      <c r="E30" s="14"/>
      <c r="F30" s="14">
        <v>45255.574999999997</v>
      </c>
    </row>
    <row r="31" spans="1:6" x14ac:dyDescent="0.25">
      <c r="A31" s="12"/>
      <c r="B31" s="13" t="s">
        <v>8</v>
      </c>
      <c r="C31" s="14">
        <v>0</v>
      </c>
      <c r="D31" s="14">
        <v>0</v>
      </c>
      <c r="E31" s="14"/>
      <c r="F31" s="14">
        <v>0</v>
      </c>
    </row>
    <row r="32" spans="1:6" x14ac:dyDescent="0.25">
      <c r="A32" s="6" t="s">
        <v>16</v>
      </c>
      <c r="B32" s="7"/>
      <c r="C32" s="8">
        <f>(+C33+C36+C39+C42)</f>
        <v>15808932.199999999</v>
      </c>
      <c r="D32" s="8">
        <f t="shared" ref="D32:F32" si="3">(+D33+D36+D39+D42)</f>
        <v>11622827.527559999</v>
      </c>
      <c r="E32" s="8">
        <f t="shared" si="3"/>
        <v>0</v>
      </c>
      <c r="F32" s="8">
        <f t="shared" si="3"/>
        <v>11560553.590100002</v>
      </c>
    </row>
    <row r="33" spans="1:6" x14ac:dyDescent="0.25">
      <c r="A33" s="9"/>
      <c r="B33" s="10" t="s">
        <v>12</v>
      </c>
      <c r="C33" s="11">
        <f>(((+C34+C35)))</f>
        <v>15782633.1</v>
      </c>
      <c r="D33" s="11">
        <f>(((+D34+D35)))</f>
        <v>11607893.27643</v>
      </c>
      <c r="E33" s="11"/>
      <c r="F33" s="11">
        <f>(((+F34+F35)))</f>
        <v>11547274.436870001</v>
      </c>
    </row>
    <row r="34" spans="1:6" x14ac:dyDescent="0.25">
      <c r="A34" s="12"/>
      <c r="B34" s="13" t="s">
        <v>7</v>
      </c>
      <c r="C34" s="14">
        <v>15782633.1</v>
      </c>
      <c r="D34" s="14">
        <v>11607893.27643</v>
      </c>
      <c r="E34" s="14"/>
      <c r="F34" s="14">
        <v>11547274.436870001</v>
      </c>
    </row>
    <row r="35" spans="1:6" x14ac:dyDescent="0.25">
      <c r="A35" s="12"/>
      <c r="B35" s="13" t="s">
        <v>8</v>
      </c>
      <c r="C35" s="14">
        <v>0</v>
      </c>
      <c r="D35" s="14">
        <v>0</v>
      </c>
      <c r="E35" s="14"/>
      <c r="F35" s="14">
        <v>0</v>
      </c>
    </row>
    <row r="36" spans="1:6" x14ac:dyDescent="0.25">
      <c r="A36" s="9"/>
      <c r="B36" s="10" t="s">
        <v>17</v>
      </c>
      <c r="C36" s="11">
        <f>(((+C37+C38)))</f>
        <v>5838.7</v>
      </c>
      <c r="D36" s="11">
        <f>(((+D37+D38)))</f>
        <v>3621.1179999999999</v>
      </c>
      <c r="E36" s="11"/>
      <c r="F36" s="11">
        <f>(((+F37+F38)))</f>
        <v>3083.8241000000003</v>
      </c>
    </row>
    <row r="37" spans="1:6" x14ac:dyDescent="0.25">
      <c r="A37" s="12"/>
      <c r="B37" s="13" t="s">
        <v>7</v>
      </c>
      <c r="C37" s="14">
        <v>5838.7</v>
      </c>
      <c r="D37" s="14">
        <v>3621.1179999999999</v>
      </c>
      <c r="E37" s="14"/>
      <c r="F37" s="14">
        <v>3083.8241000000003</v>
      </c>
    </row>
    <row r="38" spans="1:6" x14ac:dyDescent="0.25">
      <c r="A38" s="12"/>
      <c r="B38" s="13" t="s">
        <v>8</v>
      </c>
      <c r="C38" s="14">
        <v>0</v>
      </c>
      <c r="D38" s="14">
        <v>0</v>
      </c>
      <c r="E38" s="14"/>
      <c r="F38" s="14">
        <v>0</v>
      </c>
    </row>
    <row r="39" spans="1:6" x14ac:dyDescent="0.25">
      <c r="A39" s="9"/>
      <c r="B39" s="10" t="s">
        <v>18</v>
      </c>
      <c r="C39" s="11">
        <f>(((+C40+C41)))</f>
        <v>15243.9</v>
      </c>
      <c r="D39" s="11">
        <f>(((+D40+D41)))</f>
        <v>7290.7021299999997</v>
      </c>
      <c r="E39" s="11"/>
      <c r="F39" s="11">
        <f>(((+F40+F41)))</f>
        <v>7290.7021299999997</v>
      </c>
    </row>
    <row r="40" spans="1:6" x14ac:dyDescent="0.25">
      <c r="A40" s="12"/>
      <c r="B40" s="13" t="s">
        <v>7</v>
      </c>
      <c r="C40" s="14">
        <v>15243.9</v>
      </c>
      <c r="D40" s="14">
        <v>7290.7021299999997</v>
      </c>
      <c r="E40" s="14"/>
      <c r="F40" s="14">
        <v>7290.7021299999997</v>
      </c>
    </row>
    <row r="41" spans="1:6" x14ac:dyDescent="0.25">
      <c r="A41" s="12"/>
      <c r="B41" s="13" t="s">
        <v>8</v>
      </c>
      <c r="C41" s="14">
        <v>0</v>
      </c>
      <c r="D41" s="14">
        <v>0</v>
      </c>
      <c r="E41" s="14"/>
      <c r="F41" s="14">
        <v>0</v>
      </c>
    </row>
    <row r="42" spans="1:6" x14ac:dyDescent="0.25">
      <c r="A42" s="9"/>
      <c r="B42" s="10" t="s">
        <v>19</v>
      </c>
      <c r="C42" s="11">
        <f>(((+C43+C44)))</f>
        <v>5216.5</v>
      </c>
      <c r="D42" s="11">
        <f>(((+D43+D44)))</f>
        <v>4022.431</v>
      </c>
      <c r="E42" s="11"/>
      <c r="F42" s="11">
        <f>(((+F43+F44)))</f>
        <v>2904.627</v>
      </c>
    </row>
    <row r="43" spans="1:6" x14ac:dyDescent="0.25">
      <c r="A43" s="12"/>
      <c r="B43" s="13" t="s">
        <v>7</v>
      </c>
      <c r="C43" s="14">
        <v>5216.5</v>
      </c>
      <c r="D43" s="14">
        <v>4022.431</v>
      </c>
      <c r="E43" s="14"/>
      <c r="F43" s="14">
        <v>2904.627</v>
      </c>
    </row>
    <row r="44" spans="1:6" x14ac:dyDescent="0.25">
      <c r="A44" s="12"/>
      <c r="B44" s="13" t="s">
        <v>8</v>
      </c>
      <c r="C44" s="14">
        <v>0</v>
      </c>
      <c r="D44" s="14">
        <v>0</v>
      </c>
      <c r="E44" s="14"/>
      <c r="F44" s="14">
        <v>0</v>
      </c>
    </row>
    <row r="45" spans="1:6" x14ac:dyDescent="0.25">
      <c r="A45" s="15" t="s">
        <v>20</v>
      </c>
      <c r="B45" s="16"/>
      <c r="C45" s="17">
        <f>(+C46)</f>
        <v>1703949.0678000012</v>
      </c>
      <c r="D45" s="17">
        <f t="shared" ref="D45:F45" si="4">(+D46)</f>
        <v>1328853.9196200001</v>
      </c>
      <c r="E45" s="17">
        <f t="shared" si="4"/>
        <v>0</v>
      </c>
      <c r="F45" s="17">
        <f t="shared" si="4"/>
        <v>1328853.9196200001</v>
      </c>
    </row>
    <row r="46" spans="1:6" x14ac:dyDescent="0.25">
      <c r="A46" s="9"/>
      <c r="B46" s="10" t="s">
        <v>12</v>
      </c>
      <c r="C46" s="11">
        <f>(((+C47+C48)))</f>
        <v>1703949.0678000012</v>
      </c>
      <c r="D46" s="11">
        <f>(((+D47+D48)))</f>
        <v>1328853.9196200001</v>
      </c>
      <c r="E46" s="11"/>
      <c r="F46" s="11">
        <f>(((+F47+F48)))</f>
        <v>1328853.9196200001</v>
      </c>
    </row>
    <row r="47" spans="1:6" x14ac:dyDescent="0.25">
      <c r="A47" s="12"/>
      <c r="B47" s="13" t="s">
        <v>7</v>
      </c>
      <c r="C47" s="14">
        <v>1597380.5388000011</v>
      </c>
      <c r="D47" s="14">
        <v>1248927.52287</v>
      </c>
      <c r="E47" s="14"/>
      <c r="F47" s="14">
        <v>1248927.52287</v>
      </c>
    </row>
    <row r="48" spans="1:6" x14ac:dyDescent="0.25">
      <c r="A48" s="12"/>
      <c r="B48" s="13" t="s">
        <v>8</v>
      </c>
      <c r="C48" s="14">
        <v>106568.52899999999</v>
      </c>
      <c r="D48" s="14">
        <v>79926.39675</v>
      </c>
      <c r="E48" s="14"/>
      <c r="F48" s="14">
        <v>79926.39675</v>
      </c>
    </row>
    <row r="49" spans="1:6" x14ac:dyDescent="0.25">
      <c r="A49" s="6" t="s">
        <v>21</v>
      </c>
      <c r="B49" s="7"/>
      <c r="C49" s="8">
        <f>(+C50+C53+C56+C59+C62+C65+C68+C71+C74+C77+C80+C83+C86+C89+C92+C95+C98+C101+C104)</f>
        <v>7450318.3112680009</v>
      </c>
      <c r="D49" s="8">
        <f t="shared" ref="D49:F49" si="5">(+D50+D53+D56+D59+D62+D65+D68+D71+D74+D77+D80+D83+D86+D89+D92+D95+D98+D101+D104)</f>
        <v>5053309.9030720871</v>
      </c>
      <c r="E49" s="8">
        <f t="shared" si="5"/>
        <v>0</v>
      </c>
      <c r="F49" s="8">
        <f t="shared" si="5"/>
        <v>3575101.3929115515</v>
      </c>
    </row>
    <row r="50" spans="1:6" x14ac:dyDescent="0.25">
      <c r="A50" s="9"/>
      <c r="B50" s="10" t="s">
        <v>12</v>
      </c>
      <c r="C50" s="11">
        <f>(((+C51+C52)))</f>
        <v>1831595.6529199998</v>
      </c>
      <c r="D50" s="11">
        <f>(((+D51+D52)))</f>
        <v>931709.75590999995</v>
      </c>
      <c r="E50" s="11"/>
      <c r="F50" s="11">
        <f>(((+F51+F52)))</f>
        <v>854259.00893999997</v>
      </c>
    </row>
    <row r="51" spans="1:6" x14ac:dyDescent="0.25">
      <c r="A51" s="12"/>
      <c r="B51" s="13" t="s">
        <v>7</v>
      </c>
      <c r="C51" s="14">
        <v>1831595.6529199998</v>
      </c>
      <c r="D51" s="14">
        <v>931709.75590999995</v>
      </c>
      <c r="E51" s="14"/>
      <c r="F51" s="14">
        <v>854259.00893999997</v>
      </c>
    </row>
    <row r="52" spans="1:6" x14ac:dyDescent="0.25">
      <c r="A52" s="12"/>
      <c r="B52" s="13" t="s">
        <v>8</v>
      </c>
      <c r="C52" s="14">
        <v>0</v>
      </c>
      <c r="D52" s="14">
        <v>0</v>
      </c>
      <c r="E52" s="14"/>
      <c r="F52" s="14">
        <v>0</v>
      </c>
    </row>
    <row r="53" spans="1:6" x14ac:dyDescent="0.25">
      <c r="A53" s="9"/>
      <c r="B53" s="10" t="s">
        <v>22</v>
      </c>
      <c r="C53" s="11">
        <f>(((+C54+C55)))</f>
        <v>138005.74639000001</v>
      </c>
      <c r="D53" s="11">
        <f>(((+D54+D55)))</f>
        <v>85374.366379999992</v>
      </c>
      <c r="E53" s="11"/>
      <c r="F53" s="11">
        <f>(((+F54+F55)))</f>
        <v>85374.366379999992</v>
      </c>
    </row>
    <row r="54" spans="1:6" x14ac:dyDescent="0.25">
      <c r="A54" s="12"/>
      <c r="B54" s="13" t="s">
        <v>7</v>
      </c>
      <c r="C54" s="14">
        <v>96597.375930000009</v>
      </c>
      <c r="D54" s="14">
        <v>74132.725919999997</v>
      </c>
      <c r="E54" s="14"/>
      <c r="F54" s="14">
        <v>74132.725919999997</v>
      </c>
    </row>
    <row r="55" spans="1:6" x14ac:dyDescent="0.25">
      <c r="A55" s="12"/>
      <c r="B55" s="13" t="s">
        <v>8</v>
      </c>
      <c r="C55" s="14">
        <v>41408.370459999998</v>
      </c>
      <c r="D55" s="14">
        <v>11241.640460000001</v>
      </c>
      <c r="E55" s="14"/>
      <c r="F55" s="14">
        <v>11241.640460000001</v>
      </c>
    </row>
    <row r="56" spans="1:6" x14ac:dyDescent="0.25">
      <c r="A56" s="9"/>
      <c r="B56" s="10" t="s">
        <v>23</v>
      </c>
      <c r="C56" s="11">
        <f>(((+C57+C58)))</f>
        <v>793977.7</v>
      </c>
      <c r="D56" s="11">
        <f>(((+D57+D58)))</f>
        <v>595483.27202999999</v>
      </c>
      <c r="E56" s="11"/>
      <c r="F56" s="11">
        <f>(((+F57+F58)))</f>
        <v>392860.78950999997</v>
      </c>
    </row>
    <row r="57" spans="1:6" x14ac:dyDescent="0.25">
      <c r="A57" s="12"/>
      <c r="B57" s="13" t="s">
        <v>7</v>
      </c>
      <c r="C57" s="14">
        <v>793977.7</v>
      </c>
      <c r="D57" s="14">
        <v>595483.27202999999</v>
      </c>
      <c r="E57" s="14"/>
      <c r="F57" s="14">
        <v>392860.78950999997</v>
      </c>
    </row>
    <row r="58" spans="1:6" x14ac:dyDescent="0.25">
      <c r="A58" s="12"/>
      <c r="B58" s="13" t="s">
        <v>8</v>
      </c>
      <c r="C58" s="14">
        <v>0</v>
      </c>
      <c r="D58" s="14">
        <v>0</v>
      </c>
      <c r="E58" s="14"/>
      <c r="F58" s="14">
        <v>0</v>
      </c>
    </row>
    <row r="59" spans="1:6" x14ac:dyDescent="0.25">
      <c r="A59" s="9"/>
      <c r="B59" s="10" t="s">
        <v>24</v>
      </c>
      <c r="C59" s="11">
        <f>(((+C60+C61)))</f>
        <v>109204.9</v>
      </c>
      <c r="D59" s="11">
        <f>(((+D60+D61)))</f>
        <v>82805.763607085712</v>
      </c>
      <c r="E59" s="11"/>
      <c r="F59" s="11">
        <f>(((+F60+F61)))</f>
        <v>59714.784881551997</v>
      </c>
    </row>
    <row r="60" spans="1:6" x14ac:dyDescent="0.25">
      <c r="A60" s="12"/>
      <c r="B60" s="13" t="s">
        <v>7</v>
      </c>
      <c r="C60" s="18">
        <v>109204.9</v>
      </c>
      <c r="D60" s="18">
        <v>82805.763607085712</v>
      </c>
      <c r="E60" s="18"/>
      <c r="F60" s="18">
        <v>59714.784881551997</v>
      </c>
    </row>
    <row r="61" spans="1:6" x14ac:dyDescent="0.25">
      <c r="A61" s="12"/>
      <c r="B61" s="13" t="s">
        <v>8</v>
      </c>
      <c r="C61" s="18">
        <v>0</v>
      </c>
      <c r="D61" s="18">
        <v>0</v>
      </c>
      <c r="E61" s="18"/>
      <c r="F61" s="18">
        <v>0</v>
      </c>
    </row>
    <row r="62" spans="1:6" x14ac:dyDescent="0.25">
      <c r="A62" s="9"/>
      <c r="B62" s="10" t="s">
        <v>25</v>
      </c>
      <c r="C62" s="11">
        <f>(((+C63+C64)))</f>
        <v>259473.7</v>
      </c>
      <c r="D62" s="11">
        <f>(((+D63+D64)))</f>
        <v>140272.43760999999</v>
      </c>
      <c r="E62" s="11"/>
      <c r="F62" s="11">
        <f>(((+F63+F64)))</f>
        <v>135053.85609000002</v>
      </c>
    </row>
    <row r="63" spans="1:6" s="43" customFormat="1" x14ac:dyDescent="0.25">
      <c r="A63" s="36"/>
      <c r="B63" s="31" t="s">
        <v>7</v>
      </c>
      <c r="C63" s="32">
        <v>259473.7</v>
      </c>
      <c r="D63" s="32">
        <v>140272.43760999999</v>
      </c>
      <c r="E63" s="32"/>
      <c r="F63" s="32">
        <v>135053.85609000002</v>
      </c>
    </row>
    <row r="64" spans="1:6" x14ac:dyDescent="0.25">
      <c r="A64" s="12"/>
      <c r="B64" s="13" t="s">
        <v>8</v>
      </c>
      <c r="C64" s="14">
        <v>0</v>
      </c>
      <c r="D64" s="14">
        <v>0</v>
      </c>
      <c r="E64" s="14"/>
      <c r="F64" s="14">
        <v>0</v>
      </c>
    </row>
    <row r="65" spans="1:6" x14ac:dyDescent="0.25">
      <c r="A65" s="9"/>
      <c r="B65" s="10" t="s">
        <v>26</v>
      </c>
      <c r="C65" s="11">
        <f>(((+C66+C67)))</f>
        <v>234215.9</v>
      </c>
      <c r="D65" s="11">
        <f>(((+D66+D67)))</f>
        <v>234215.94500000001</v>
      </c>
      <c r="E65" s="11"/>
      <c r="F65" s="11">
        <f>(((+F66+F67)))</f>
        <v>218825.508</v>
      </c>
    </row>
    <row r="66" spans="1:6" x14ac:dyDescent="0.25">
      <c r="A66" s="12"/>
      <c r="B66" s="13" t="s">
        <v>7</v>
      </c>
      <c r="C66" s="14">
        <v>234215.9</v>
      </c>
      <c r="D66" s="14">
        <v>234215.94500000001</v>
      </c>
      <c r="E66" s="14"/>
      <c r="F66" s="14">
        <v>218825.508</v>
      </c>
    </row>
    <row r="67" spans="1:6" x14ac:dyDescent="0.25">
      <c r="A67" s="12"/>
      <c r="B67" s="13" t="s">
        <v>8</v>
      </c>
      <c r="C67" s="14">
        <v>0</v>
      </c>
      <c r="D67" s="14">
        <v>0</v>
      </c>
      <c r="E67" s="14"/>
      <c r="F67" s="14">
        <v>0</v>
      </c>
    </row>
    <row r="68" spans="1:6" x14ac:dyDescent="0.25">
      <c r="A68" s="9"/>
      <c r="B68" s="10" t="s">
        <v>27</v>
      </c>
      <c r="C68" s="11">
        <f>(((+C69+C70)))</f>
        <v>1737170.1087180006</v>
      </c>
      <c r="D68" s="11">
        <f>(((+D69+D70)))</f>
        <v>1398902.3896750004</v>
      </c>
      <c r="E68" s="11"/>
      <c r="F68" s="11">
        <f>(((+F69+F70)))</f>
        <v>795744.42145000002</v>
      </c>
    </row>
    <row r="69" spans="1:6" x14ac:dyDescent="0.25">
      <c r="A69" s="12"/>
      <c r="B69" s="13" t="s">
        <v>7</v>
      </c>
      <c r="C69" s="14">
        <v>1737170.1087180006</v>
      </c>
      <c r="D69" s="14">
        <v>1398902.3896750004</v>
      </c>
      <c r="E69" s="14"/>
      <c r="F69" s="14">
        <v>795744.42145000002</v>
      </c>
    </row>
    <row r="70" spans="1:6" x14ac:dyDescent="0.25">
      <c r="A70" s="12"/>
      <c r="B70" s="13" t="s">
        <v>8</v>
      </c>
      <c r="C70" s="14">
        <v>0</v>
      </c>
      <c r="D70" s="14">
        <v>0</v>
      </c>
      <c r="E70" s="14"/>
      <c r="F70" s="14">
        <v>0</v>
      </c>
    </row>
    <row r="71" spans="1:6" x14ac:dyDescent="0.25">
      <c r="A71" s="9"/>
      <c r="B71" s="10" t="s">
        <v>238</v>
      </c>
      <c r="C71" s="11">
        <f>(((+C72+C73)))</f>
        <v>291891.946</v>
      </c>
      <c r="D71" s="11">
        <f>(((+D72+D73)))</f>
        <v>230345.11600000001</v>
      </c>
      <c r="E71" s="11"/>
      <c r="F71" s="11">
        <f>(((+F72+F73)))</f>
        <v>143840.93700000001</v>
      </c>
    </row>
    <row r="72" spans="1:6" x14ac:dyDescent="0.25">
      <c r="A72" s="12"/>
      <c r="B72" s="13" t="s">
        <v>7</v>
      </c>
      <c r="C72" s="14">
        <v>291891.946</v>
      </c>
      <c r="D72" s="14">
        <v>230345.11600000001</v>
      </c>
      <c r="E72" s="14"/>
      <c r="F72" s="14">
        <v>143840.93700000001</v>
      </c>
    </row>
    <row r="73" spans="1:6" x14ac:dyDescent="0.25">
      <c r="A73" s="12"/>
      <c r="B73" s="13" t="s">
        <v>8</v>
      </c>
      <c r="C73" s="14">
        <v>0</v>
      </c>
      <c r="D73" s="14">
        <v>0</v>
      </c>
      <c r="E73" s="14"/>
      <c r="F73" s="14">
        <v>0</v>
      </c>
    </row>
    <row r="74" spans="1:6" x14ac:dyDescent="0.25">
      <c r="A74" s="9"/>
      <c r="B74" s="10" t="s">
        <v>28</v>
      </c>
      <c r="C74" s="11">
        <f>(((+C75+C76)))</f>
        <v>579464.93799999997</v>
      </c>
      <c r="D74" s="11">
        <f>(((+D75+D76)))</f>
        <v>366469.565</v>
      </c>
      <c r="E74" s="11"/>
      <c r="F74" s="11">
        <f>(((+F75+F76)))</f>
        <v>177592.704</v>
      </c>
    </row>
    <row r="75" spans="1:6" x14ac:dyDescent="0.25">
      <c r="A75" s="12"/>
      <c r="B75" s="13" t="s">
        <v>7</v>
      </c>
      <c r="C75" s="14">
        <v>579464.93799999997</v>
      </c>
      <c r="D75" s="14">
        <v>366469.565</v>
      </c>
      <c r="E75" s="14"/>
      <c r="F75" s="14">
        <v>177592.704</v>
      </c>
    </row>
    <row r="76" spans="1:6" x14ac:dyDescent="0.25">
      <c r="A76" s="12"/>
      <c r="B76" s="13" t="s">
        <v>8</v>
      </c>
      <c r="C76" s="14">
        <v>0</v>
      </c>
      <c r="D76" s="14">
        <v>0</v>
      </c>
      <c r="E76" s="14"/>
      <c r="F76" s="14">
        <v>0</v>
      </c>
    </row>
    <row r="77" spans="1:6" x14ac:dyDescent="0.25">
      <c r="A77" s="9"/>
      <c r="B77" s="10" t="s">
        <v>29</v>
      </c>
      <c r="C77" s="11">
        <f>(((+C78+C79)))</f>
        <v>491617.39224000002</v>
      </c>
      <c r="D77" s="11">
        <f>(((+D78+D79)))</f>
        <v>323961.87186000001</v>
      </c>
      <c r="E77" s="11"/>
      <c r="F77" s="11">
        <f>(((+F78+F79)))</f>
        <v>317388.63466000004</v>
      </c>
    </row>
    <row r="78" spans="1:6" x14ac:dyDescent="0.25">
      <c r="A78" s="12"/>
      <c r="B78" s="13" t="s">
        <v>7</v>
      </c>
      <c r="C78" s="14">
        <v>491617.39224000002</v>
      </c>
      <c r="D78" s="14">
        <v>323961.87186000001</v>
      </c>
      <c r="E78" s="14"/>
      <c r="F78" s="14">
        <v>317388.63466000004</v>
      </c>
    </row>
    <row r="79" spans="1:6" x14ac:dyDescent="0.25">
      <c r="A79" s="12"/>
      <c r="B79" s="13" t="s">
        <v>8</v>
      </c>
      <c r="C79" s="14">
        <v>0</v>
      </c>
      <c r="D79" s="14">
        <v>0</v>
      </c>
      <c r="E79" s="14"/>
      <c r="F79" s="14">
        <v>0</v>
      </c>
    </row>
    <row r="80" spans="1:6" x14ac:dyDescent="0.25">
      <c r="A80" s="9"/>
      <c r="B80" s="10" t="s">
        <v>30</v>
      </c>
      <c r="C80" s="11">
        <f>(((+C81+C82)))</f>
        <v>579464.93799999997</v>
      </c>
      <c r="D80" s="11">
        <f>(((+D81+D82)))</f>
        <v>366469.565</v>
      </c>
      <c r="E80" s="11"/>
      <c r="F80" s="11">
        <f>(((+F81+F82)))</f>
        <v>177592.704</v>
      </c>
    </row>
    <row r="81" spans="1:6" x14ac:dyDescent="0.25">
      <c r="A81" s="12"/>
      <c r="B81" s="13" t="s">
        <v>7</v>
      </c>
      <c r="C81" s="14">
        <v>579464.93799999997</v>
      </c>
      <c r="D81" s="14">
        <v>366469.565</v>
      </c>
      <c r="E81" s="14"/>
      <c r="F81" s="14">
        <v>177592.704</v>
      </c>
    </row>
    <row r="82" spans="1:6" x14ac:dyDescent="0.25">
      <c r="A82" s="12"/>
      <c r="B82" s="13" t="s">
        <v>8</v>
      </c>
      <c r="C82" s="14">
        <v>0</v>
      </c>
      <c r="D82" s="14">
        <v>0</v>
      </c>
      <c r="E82" s="14"/>
      <c r="F82" s="14">
        <v>0</v>
      </c>
    </row>
    <row r="83" spans="1:6" x14ac:dyDescent="0.25">
      <c r="A83" s="9"/>
      <c r="B83" s="10" t="s">
        <v>31</v>
      </c>
      <c r="C83" s="11">
        <f>(((+C84+C85)))</f>
        <v>175514.609</v>
      </c>
      <c r="D83" s="11">
        <f>(((+D84+D85)))</f>
        <v>118540.86500000001</v>
      </c>
      <c r="E83" s="11"/>
      <c r="F83" s="11">
        <f>(((+F84+F85)))</f>
        <v>86213.819000000003</v>
      </c>
    </row>
    <row r="84" spans="1:6" x14ac:dyDescent="0.25">
      <c r="A84" s="12"/>
      <c r="B84" s="13" t="s">
        <v>7</v>
      </c>
      <c r="C84" s="14">
        <v>175514.609</v>
      </c>
      <c r="D84" s="14">
        <v>118540.86500000001</v>
      </c>
      <c r="E84" s="14"/>
      <c r="F84" s="14">
        <v>86213.819000000003</v>
      </c>
    </row>
    <row r="85" spans="1:6" x14ac:dyDescent="0.25">
      <c r="A85" s="12"/>
      <c r="B85" s="13" t="s">
        <v>8</v>
      </c>
      <c r="C85" s="14">
        <v>0</v>
      </c>
      <c r="D85" s="14">
        <v>0</v>
      </c>
      <c r="E85" s="14"/>
      <c r="F85" s="14">
        <v>0</v>
      </c>
    </row>
    <row r="86" spans="1:6" ht="22.5" x14ac:dyDescent="0.25">
      <c r="A86" s="9"/>
      <c r="B86" s="10" t="s">
        <v>32</v>
      </c>
      <c r="C86" s="11">
        <f>(((+C87+C88)))</f>
        <v>46529.885000000002</v>
      </c>
      <c r="D86" s="11">
        <f>(((+D87+D88)))</f>
        <v>37060.663</v>
      </c>
      <c r="E86" s="11"/>
      <c r="F86" s="11">
        <f>(((+F87+F88)))</f>
        <v>26583.327000000001</v>
      </c>
    </row>
    <row r="87" spans="1:6" x14ac:dyDescent="0.25">
      <c r="A87" s="12"/>
      <c r="B87" s="13" t="s">
        <v>7</v>
      </c>
      <c r="C87" s="14">
        <v>46529.885000000002</v>
      </c>
      <c r="D87" s="14">
        <v>37060.663</v>
      </c>
      <c r="E87" s="14"/>
      <c r="F87" s="14">
        <v>26583.327000000001</v>
      </c>
    </row>
    <row r="88" spans="1:6" x14ac:dyDescent="0.25">
      <c r="A88" s="12"/>
      <c r="B88" s="13" t="s">
        <v>8</v>
      </c>
      <c r="C88" s="14">
        <v>0</v>
      </c>
      <c r="D88" s="14">
        <v>0</v>
      </c>
      <c r="E88" s="14"/>
      <c r="F88" s="14">
        <v>0</v>
      </c>
    </row>
    <row r="89" spans="1:6" x14ac:dyDescent="0.25">
      <c r="A89" s="9"/>
      <c r="B89" s="10" t="s">
        <v>33</v>
      </c>
      <c r="C89" s="11">
        <f>(((+C90+C91)))</f>
        <v>14665.802</v>
      </c>
      <c r="D89" s="11">
        <f>(((+D90+D91)))</f>
        <v>8136.8549999999996</v>
      </c>
      <c r="E89" s="11"/>
      <c r="F89" s="11">
        <f>(((+F90+F91)))</f>
        <v>8136.8549999999996</v>
      </c>
    </row>
    <row r="90" spans="1:6" x14ac:dyDescent="0.25">
      <c r="A90" s="12"/>
      <c r="B90" s="13" t="s">
        <v>7</v>
      </c>
      <c r="C90" s="14">
        <v>14665.802</v>
      </c>
      <c r="D90" s="14">
        <v>8136.8549999999996</v>
      </c>
      <c r="E90" s="14"/>
      <c r="F90" s="14">
        <v>8136.8549999999996</v>
      </c>
    </row>
    <row r="91" spans="1:6" x14ac:dyDescent="0.25">
      <c r="A91" s="12"/>
      <c r="B91" s="13" t="s">
        <v>8</v>
      </c>
      <c r="C91" s="14">
        <v>0</v>
      </c>
      <c r="D91" s="14">
        <v>0</v>
      </c>
      <c r="E91" s="14"/>
      <c r="F91" s="14">
        <v>0</v>
      </c>
    </row>
    <row r="92" spans="1:6" x14ac:dyDescent="0.25">
      <c r="A92" s="9"/>
      <c r="B92" s="10" t="s">
        <v>34</v>
      </c>
      <c r="C92" s="11">
        <f>(((+C93+C94)))</f>
        <v>27494.931</v>
      </c>
      <c r="D92" s="11">
        <f>(((+D93+D94)))</f>
        <v>21899.482</v>
      </c>
      <c r="E92" s="11"/>
      <c r="F92" s="11">
        <f>(((+F93+F94)))</f>
        <v>15708.33</v>
      </c>
    </row>
    <row r="93" spans="1:6" x14ac:dyDescent="0.25">
      <c r="A93" s="12"/>
      <c r="B93" s="13" t="s">
        <v>7</v>
      </c>
      <c r="C93" s="14">
        <v>27494.931</v>
      </c>
      <c r="D93" s="14">
        <v>21899.482</v>
      </c>
      <c r="E93" s="14"/>
      <c r="F93" s="14">
        <v>15708.33</v>
      </c>
    </row>
    <row r="94" spans="1:6" x14ac:dyDescent="0.25">
      <c r="A94" s="12"/>
      <c r="B94" s="13" t="s">
        <v>8</v>
      </c>
      <c r="C94" s="14">
        <v>0</v>
      </c>
      <c r="D94" s="14">
        <v>0</v>
      </c>
      <c r="E94" s="14"/>
      <c r="F94" s="14">
        <v>0</v>
      </c>
    </row>
    <row r="95" spans="1:6" x14ac:dyDescent="0.25">
      <c r="A95" s="9"/>
      <c r="B95" s="10" t="s">
        <v>35</v>
      </c>
      <c r="C95" s="11">
        <f>(((+C96+C97)))</f>
        <v>4229.9889999999996</v>
      </c>
      <c r="D95" s="11">
        <f>(((+D96+D97)))</f>
        <v>3369.1509999999998</v>
      </c>
      <c r="E95" s="11"/>
      <c r="F95" s="11">
        <f>(((+F96+F97)))</f>
        <v>2416.6669999999999</v>
      </c>
    </row>
    <row r="96" spans="1:6" x14ac:dyDescent="0.25">
      <c r="A96" s="12"/>
      <c r="B96" s="13" t="s">
        <v>7</v>
      </c>
      <c r="C96" s="14">
        <v>4229.9889999999996</v>
      </c>
      <c r="D96" s="14">
        <v>3369.1509999999998</v>
      </c>
      <c r="E96" s="14"/>
      <c r="F96" s="14">
        <v>2416.6669999999999</v>
      </c>
    </row>
    <row r="97" spans="1:6" x14ac:dyDescent="0.25">
      <c r="A97" s="12"/>
      <c r="B97" s="13" t="s">
        <v>8</v>
      </c>
      <c r="C97" s="14">
        <v>0</v>
      </c>
      <c r="D97" s="14">
        <v>0</v>
      </c>
      <c r="E97" s="14"/>
      <c r="F97" s="14">
        <v>0</v>
      </c>
    </row>
    <row r="98" spans="1:6" x14ac:dyDescent="0.25">
      <c r="A98" s="9"/>
      <c r="B98" s="10" t="s">
        <v>36</v>
      </c>
      <c r="C98" s="11">
        <f>(((+C99+C100)))</f>
        <v>134769.473</v>
      </c>
      <c r="D98" s="11">
        <f>(((+D99+D100)))</f>
        <v>107653.065</v>
      </c>
      <c r="E98" s="11"/>
      <c r="F98" s="11">
        <f>(((+F99+F100)))</f>
        <v>77237.728000000003</v>
      </c>
    </row>
    <row r="99" spans="1:6" x14ac:dyDescent="0.25">
      <c r="A99" s="12"/>
      <c r="B99" s="13" t="s">
        <v>7</v>
      </c>
      <c r="C99" s="14">
        <v>134769.473</v>
      </c>
      <c r="D99" s="14">
        <v>107653.065</v>
      </c>
      <c r="E99" s="14"/>
      <c r="F99" s="14">
        <v>77237.728000000003</v>
      </c>
    </row>
    <row r="100" spans="1:6" x14ac:dyDescent="0.25">
      <c r="A100" s="12"/>
      <c r="B100" s="13" t="s">
        <v>8</v>
      </c>
      <c r="C100" s="14">
        <v>0</v>
      </c>
      <c r="D100" s="14">
        <v>0</v>
      </c>
      <c r="E100" s="14"/>
      <c r="F100" s="14">
        <v>0</v>
      </c>
    </row>
    <row r="101" spans="1:6" x14ac:dyDescent="0.25">
      <c r="A101" s="9"/>
      <c r="B101" s="10" t="s">
        <v>37</v>
      </c>
      <c r="C101" s="11">
        <f>(((+C102+C103)))</f>
        <v>593.79999999999995</v>
      </c>
      <c r="D101" s="11">
        <f>(((+D102+D103)))</f>
        <v>386.41500000000002</v>
      </c>
      <c r="E101" s="11"/>
      <c r="F101" s="11">
        <f>(((+F102+F103)))</f>
        <v>313.54399999999998</v>
      </c>
    </row>
    <row r="102" spans="1:6" x14ac:dyDescent="0.25">
      <c r="A102" s="12"/>
      <c r="B102" s="13" t="s">
        <v>7</v>
      </c>
      <c r="C102" s="19">
        <v>593.79999999999995</v>
      </c>
      <c r="D102" s="14">
        <v>386.41500000000002</v>
      </c>
      <c r="E102" s="14"/>
      <c r="F102" s="14">
        <v>313.54399999999998</v>
      </c>
    </row>
    <row r="103" spans="1:6" x14ac:dyDescent="0.25">
      <c r="A103" s="12"/>
      <c r="B103" s="13" t="s">
        <v>8</v>
      </c>
      <c r="C103" s="14">
        <v>0</v>
      </c>
      <c r="D103" s="14">
        <v>0</v>
      </c>
      <c r="E103" s="14"/>
      <c r="F103" s="14">
        <v>0</v>
      </c>
    </row>
    <row r="104" spans="1:6" x14ac:dyDescent="0.25">
      <c r="A104" s="9"/>
      <c r="B104" s="10" t="s">
        <v>38</v>
      </c>
      <c r="C104" s="11">
        <f>(((+C105+C106)))</f>
        <v>436.9</v>
      </c>
      <c r="D104" s="11">
        <f>(((+D105+D106)))</f>
        <v>253.35900000000001</v>
      </c>
      <c r="E104" s="11"/>
      <c r="F104" s="11">
        <f>(((+F105+F106)))</f>
        <v>243.40799999999999</v>
      </c>
    </row>
    <row r="105" spans="1:6" x14ac:dyDescent="0.25">
      <c r="A105" s="12"/>
      <c r="B105" s="13" t="s">
        <v>7</v>
      </c>
      <c r="C105" s="19">
        <v>436.9</v>
      </c>
      <c r="D105" s="14">
        <v>253.35900000000001</v>
      </c>
      <c r="E105" s="14"/>
      <c r="F105" s="14">
        <v>243.40799999999999</v>
      </c>
    </row>
    <row r="106" spans="1:6" x14ac:dyDescent="0.25">
      <c r="A106" s="12"/>
      <c r="B106" s="13" t="s">
        <v>8</v>
      </c>
      <c r="C106" s="14">
        <v>0</v>
      </c>
      <c r="D106" s="14">
        <v>0</v>
      </c>
      <c r="E106" s="14"/>
      <c r="F106" s="14">
        <v>0</v>
      </c>
    </row>
    <row r="107" spans="1:6" x14ac:dyDescent="0.25">
      <c r="A107" s="6" t="s">
        <v>39</v>
      </c>
      <c r="B107" s="7"/>
      <c r="C107" s="8">
        <f>(+C108+C111)</f>
        <v>8532640.3431399986</v>
      </c>
      <c r="D107" s="8">
        <f t="shared" ref="D107:F107" si="6">(+D108+D111)</f>
        <v>5699682.5389999999</v>
      </c>
      <c r="E107" s="8">
        <f t="shared" si="6"/>
        <v>0</v>
      </c>
      <c r="F107" s="8">
        <f t="shared" si="6"/>
        <v>5244577.2319999998</v>
      </c>
    </row>
    <row r="108" spans="1:6" x14ac:dyDescent="0.25">
      <c r="A108" s="9"/>
      <c r="B108" s="10" t="s">
        <v>12</v>
      </c>
      <c r="C108" s="11">
        <f>(((+C109+C110)))</f>
        <v>8102795.243139999</v>
      </c>
      <c r="D108" s="11">
        <f>(((+D109+D110)))</f>
        <v>5284525.2589999996</v>
      </c>
      <c r="E108" s="11"/>
      <c r="F108" s="11">
        <f>(((+F109+F110)))</f>
        <v>4839072.8499999996</v>
      </c>
    </row>
    <row r="109" spans="1:6" x14ac:dyDescent="0.25">
      <c r="A109" s="12"/>
      <c r="B109" s="13" t="s">
        <v>7</v>
      </c>
      <c r="C109" s="14">
        <v>3847632.5053499998</v>
      </c>
      <c r="D109" s="14">
        <v>2298038.8810000001</v>
      </c>
      <c r="E109" s="14"/>
      <c r="F109" s="14">
        <v>1852586.4720000001</v>
      </c>
    </row>
    <row r="110" spans="1:6" x14ac:dyDescent="0.25">
      <c r="A110" s="12"/>
      <c r="B110" s="13" t="s">
        <v>8</v>
      </c>
      <c r="C110" s="14">
        <v>4255162.7377899997</v>
      </c>
      <c r="D110" s="14">
        <v>2986486.378</v>
      </c>
      <c r="E110" s="14"/>
      <c r="F110" s="14">
        <v>2986486.378</v>
      </c>
    </row>
    <row r="111" spans="1:6" x14ac:dyDescent="0.25">
      <c r="A111" s="9"/>
      <c r="B111" s="10" t="s">
        <v>40</v>
      </c>
      <c r="C111" s="11">
        <f>(((+C112+C113)))</f>
        <v>429845.10000000003</v>
      </c>
      <c r="D111" s="11">
        <f>(((+D112+D113)))</f>
        <v>415157.28</v>
      </c>
      <c r="E111" s="11"/>
      <c r="F111" s="11">
        <f>(((+F112+F113)))</f>
        <v>405504.38199999998</v>
      </c>
    </row>
    <row r="112" spans="1:6" x14ac:dyDescent="0.25">
      <c r="A112" s="12"/>
      <c r="B112" s="13" t="s">
        <v>7</v>
      </c>
      <c r="C112" s="14">
        <v>40585.699999999997</v>
      </c>
      <c r="D112" s="14">
        <v>25897.88</v>
      </c>
      <c r="E112" s="14"/>
      <c r="F112" s="14">
        <v>17067.554</v>
      </c>
    </row>
    <row r="113" spans="1:6" x14ac:dyDescent="0.25">
      <c r="A113" s="12"/>
      <c r="B113" s="13" t="s">
        <v>8</v>
      </c>
      <c r="C113" s="14">
        <v>389259.4</v>
      </c>
      <c r="D113" s="14">
        <v>389259.4</v>
      </c>
      <c r="E113" s="14"/>
      <c r="F113" s="14">
        <v>388436.82799999998</v>
      </c>
    </row>
    <row r="114" spans="1:6" x14ac:dyDescent="0.25">
      <c r="A114" s="6" t="s">
        <v>41</v>
      </c>
      <c r="B114" s="7"/>
      <c r="C114" s="17">
        <f>(+C115+C118+C121+C124+C127+C130+C133+C136+C139+C142+C145+C148+C151+C154+C157+C160)</f>
        <v>1148561.2533633332</v>
      </c>
      <c r="D114" s="17">
        <f t="shared" ref="D114:F114" si="7">(+D115+D118+D121+D124+D127+D130+D133+D136+D139+D142+D145+D148+D151+D154+D157+D160)</f>
        <v>1106397.9616259374</v>
      </c>
      <c r="E114" s="17">
        <f t="shared" si="7"/>
        <v>0</v>
      </c>
      <c r="F114" s="17">
        <f t="shared" si="7"/>
        <v>814973.35361643403</v>
      </c>
    </row>
    <row r="115" spans="1:6" x14ac:dyDescent="0.25">
      <c r="A115" s="9"/>
      <c r="B115" s="10" t="s">
        <v>12</v>
      </c>
      <c r="C115" s="11">
        <f>(((+C116+C117)))</f>
        <v>178000.10935333336</v>
      </c>
      <c r="D115" s="11">
        <f>(((+D116+D117)))</f>
        <v>136699.49754333336</v>
      </c>
      <c r="E115" s="11"/>
      <c r="F115" s="11">
        <f>(((+F116+F117)))</f>
        <v>127904.68319000001</v>
      </c>
    </row>
    <row r="116" spans="1:6" x14ac:dyDescent="0.25">
      <c r="A116" s="12"/>
      <c r="B116" s="13" t="s">
        <v>7</v>
      </c>
      <c r="C116" s="14">
        <v>178000.10935333336</v>
      </c>
      <c r="D116" s="14">
        <v>136699.49754333336</v>
      </c>
      <c r="E116" s="14"/>
      <c r="F116" s="14">
        <v>127904.68319000001</v>
      </c>
    </row>
    <row r="117" spans="1:6" x14ac:dyDescent="0.25">
      <c r="A117" s="12"/>
      <c r="B117" s="13" t="s">
        <v>8</v>
      </c>
      <c r="C117" s="14">
        <v>0</v>
      </c>
      <c r="D117" s="14">
        <v>0</v>
      </c>
      <c r="E117" s="14"/>
      <c r="F117" s="14">
        <v>0</v>
      </c>
    </row>
    <row r="118" spans="1:6" s="43" customFormat="1" x14ac:dyDescent="0.25">
      <c r="A118" s="38"/>
      <c r="B118" s="39" t="s">
        <v>42</v>
      </c>
      <c r="C118" s="40">
        <f>(((+C119+C120)))</f>
        <v>317900</v>
      </c>
      <c r="D118" s="40">
        <f>(((+D119+D120)))</f>
        <v>293300</v>
      </c>
      <c r="E118" s="40"/>
      <c r="F118" s="40">
        <f>(((+F119+F120)))</f>
        <v>291200</v>
      </c>
    </row>
    <row r="119" spans="1:6" x14ac:dyDescent="0.25">
      <c r="A119" s="12"/>
      <c r="B119" s="13" t="s">
        <v>7</v>
      </c>
      <c r="C119" s="14">
        <v>98500</v>
      </c>
      <c r="D119" s="14">
        <v>73900</v>
      </c>
      <c r="E119" s="14"/>
      <c r="F119" s="14">
        <v>87200</v>
      </c>
    </row>
    <row r="120" spans="1:6" x14ac:dyDescent="0.25">
      <c r="A120" s="12"/>
      <c r="B120" s="13" t="s">
        <v>8</v>
      </c>
      <c r="C120" s="14">
        <v>219399.99999999997</v>
      </c>
      <c r="D120" s="14">
        <v>219400</v>
      </c>
      <c r="E120" s="14"/>
      <c r="F120" s="14">
        <v>204000</v>
      </c>
    </row>
    <row r="121" spans="1:6" x14ac:dyDescent="0.25">
      <c r="A121" s="9"/>
      <c r="B121" s="10" t="s">
        <v>43</v>
      </c>
      <c r="C121" s="11">
        <f>(((+C122+C123)))</f>
        <v>4194.5335999999998</v>
      </c>
      <c r="D121" s="11">
        <f>(((+D122+D123)))</f>
        <v>3303.9728099999998</v>
      </c>
      <c r="E121" s="11"/>
      <c r="F121" s="11">
        <f>(((+F122+F123)))</f>
        <v>2656.1490699999999</v>
      </c>
    </row>
    <row r="122" spans="1:6" x14ac:dyDescent="0.25">
      <c r="A122" s="12"/>
      <c r="B122" s="13" t="s">
        <v>7</v>
      </c>
      <c r="C122" s="14">
        <v>4194.5335999999998</v>
      </c>
      <c r="D122" s="14">
        <v>3303.9728099999998</v>
      </c>
      <c r="E122" s="14"/>
      <c r="F122" s="14">
        <v>2656.1490699999999</v>
      </c>
    </row>
    <row r="123" spans="1:6" x14ac:dyDescent="0.25">
      <c r="A123" s="12"/>
      <c r="B123" s="13" t="s">
        <v>8</v>
      </c>
      <c r="C123" s="14">
        <v>0</v>
      </c>
      <c r="D123" s="14">
        <v>0</v>
      </c>
      <c r="E123" s="14"/>
      <c r="F123" s="14">
        <v>0</v>
      </c>
    </row>
    <row r="124" spans="1:6" ht="22.5" x14ac:dyDescent="0.25">
      <c r="A124" s="9"/>
      <c r="B124" s="10" t="s">
        <v>44</v>
      </c>
      <c r="C124" s="11">
        <f>(((+C125+C126)))</f>
        <v>7691.6980000000003</v>
      </c>
      <c r="D124" s="11">
        <f>(((+D125+D126)))</f>
        <v>3203.9298299999996</v>
      </c>
      <c r="E124" s="11"/>
      <c r="F124" s="11">
        <f>(((+F125+F126)))</f>
        <v>6287.79702</v>
      </c>
    </row>
    <row r="125" spans="1:6" x14ac:dyDescent="0.25">
      <c r="A125" s="12"/>
      <c r="B125" s="13" t="s">
        <v>7</v>
      </c>
      <c r="C125" s="14">
        <v>7691.6980000000003</v>
      </c>
      <c r="D125" s="14">
        <v>3203.9298299999996</v>
      </c>
      <c r="E125" s="14"/>
      <c r="F125" s="14">
        <v>6287.79702</v>
      </c>
    </row>
    <row r="126" spans="1:6" x14ac:dyDescent="0.25">
      <c r="A126" s="12"/>
      <c r="B126" s="13" t="s">
        <v>8</v>
      </c>
      <c r="C126" s="14">
        <v>0</v>
      </c>
      <c r="D126" s="14">
        <v>0</v>
      </c>
      <c r="E126" s="14"/>
      <c r="F126" s="14">
        <v>0</v>
      </c>
    </row>
    <row r="127" spans="1:6" x14ac:dyDescent="0.25">
      <c r="A127" s="9"/>
      <c r="B127" s="10" t="s">
        <v>45</v>
      </c>
      <c r="C127" s="11">
        <f>(((+C128+C129)))</f>
        <v>1224.0999999999999</v>
      </c>
      <c r="D127" s="11">
        <f>(((+D128+D129)))</f>
        <v>678.64800000000002</v>
      </c>
      <c r="E127" s="11"/>
      <c r="F127" s="11">
        <f>(((+F128+F129)))</f>
        <v>678.64800000000002</v>
      </c>
    </row>
    <row r="128" spans="1:6" x14ac:dyDescent="0.25">
      <c r="A128" s="12"/>
      <c r="B128" s="13" t="s">
        <v>7</v>
      </c>
      <c r="C128" s="14">
        <v>1224.0999999999999</v>
      </c>
      <c r="D128" s="14">
        <v>678.64800000000002</v>
      </c>
      <c r="E128" s="14"/>
      <c r="F128" s="14">
        <v>678.64800000000002</v>
      </c>
    </row>
    <row r="129" spans="1:6" x14ac:dyDescent="0.25">
      <c r="A129" s="12"/>
      <c r="B129" s="13" t="s">
        <v>8</v>
      </c>
      <c r="C129" s="14">
        <v>0</v>
      </c>
      <c r="D129" s="14">
        <v>0</v>
      </c>
      <c r="E129" s="14"/>
      <c r="F129" s="14">
        <v>0</v>
      </c>
    </row>
    <row r="130" spans="1:6" x14ac:dyDescent="0.25">
      <c r="A130" s="9"/>
      <c r="B130" s="10" t="s">
        <v>46</v>
      </c>
      <c r="C130" s="11">
        <f>(((+C131+C132)))</f>
        <v>5399.6580000000004</v>
      </c>
      <c r="D130" s="11">
        <f>(((+D131+D132)))</f>
        <v>3988.4666837133041</v>
      </c>
      <c r="E130" s="11"/>
      <c r="F130" s="11">
        <f>(((+F131+F132)))</f>
        <v>2768.2</v>
      </c>
    </row>
    <row r="131" spans="1:6" x14ac:dyDescent="0.25">
      <c r="A131" s="12"/>
      <c r="B131" s="13" t="s">
        <v>7</v>
      </c>
      <c r="C131" s="14">
        <v>5399.6580000000004</v>
      </c>
      <c r="D131" s="14">
        <v>3988.4666837133041</v>
      </c>
      <c r="E131" s="14"/>
      <c r="F131" s="14">
        <v>2768.2</v>
      </c>
    </row>
    <row r="132" spans="1:6" x14ac:dyDescent="0.25">
      <c r="A132" s="12"/>
      <c r="B132" s="13" t="s">
        <v>8</v>
      </c>
      <c r="C132" s="14">
        <v>0</v>
      </c>
      <c r="D132" s="14">
        <v>0</v>
      </c>
      <c r="E132" s="14"/>
      <c r="F132" s="14">
        <v>0</v>
      </c>
    </row>
    <row r="133" spans="1:6" x14ac:dyDescent="0.25">
      <c r="A133" s="9"/>
      <c r="B133" s="10" t="s">
        <v>47</v>
      </c>
      <c r="C133" s="11">
        <f>(((+C134+C135)))</f>
        <v>12333.47594</v>
      </c>
      <c r="D133" s="11">
        <f>(((+D134+D135)))</f>
        <v>9761.6405299999988</v>
      </c>
      <c r="E133" s="11"/>
      <c r="F133" s="11">
        <f>(((+F134+F135)))</f>
        <v>8839.1293100000003</v>
      </c>
    </row>
    <row r="134" spans="1:6" x14ac:dyDescent="0.25">
      <c r="A134" s="12"/>
      <c r="B134" s="13" t="s">
        <v>7</v>
      </c>
      <c r="C134" s="14">
        <v>12333.47594</v>
      </c>
      <c r="D134" s="14">
        <v>9761.6405299999988</v>
      </c>
      <c r="E134" s="14"/>
      <c r="F134" s="14">
        <v>8839.1293100000003</v>
      </c>
    </row>
    <row r="135" spans="1:6" x14ac:dyDescent="0.25">
      <c r="A135" s="12"/>
      <c r="B135" s="13" t="s">
        <v>8</v>
      </c>
      <c r="C135" s="14">
        <v>0</v>
      </c>
      <c r="D135" s="14">
        <v>0</v>
      </c>
      <c r="E135" s="14"/>
      <c r="F135" s="14">
        <v>0</v>
      </c>
    </row>
    <row r="136" spans="1:6" x14ac:dyDescent="0.25">
      <c r="A136" s="9"/>
      <c r="B136" s="10" t="s">
        <v>48</v>
      </c>
      <c r="C136" s="11">
        <f>(((+C137+C138)))</f>
        <v>197.1</v>
      </c>
      <c r="D136" s="11">
        <f>(((+D137+D138)))</f>
        <v>166.060506</v>
      </c>
      <c r="E136" s="11"/>
      <c r="F136" s="11">
        <f>(((+F137+F138)))</f>
        <v>143.68264400000001</v>
      </c>
    </row>
    <row r="137" spans="1:6" x14ac:dyDescent="0.25">
      <c r="A137" s="12"/>
      <c r="B137" s="13" t="s">
        <v>7</v>
      </c>
      <c r="C137" s="14">
        <v>197.1</v>
      </c>
      <c r="D137" s="14">
        <v>166.060506</v>
      </c>
      <c r="E137" s="14"/>
      <c r="F137" s="14">
        <v>143.68264400000001</v>
      </c>
    </row>
    <row r="138" spans="1:6" x14ac:dyDescent="0.25">
      <c r="A138" s="12"/>
      <c r="B138" s="13" t="s">
        <v>8</v>
      </c>
      <c r="C138" s="14">
        <v>0</v>
      </c>
      <c r="D138" s="14">
        <v>0</v>
      </c>
      <c r="E138" s="14"/>
      <c r="F138" s="14">
        <v>0</v>
      </c>
    </row>
    <row r="139" spans="1:6" x14ac:dyDescent="0.25">
      <c r="A139" s="9"/>
      <c r="B139" s="10" t="s">
        <v>49</v>
      </c>
      <c r="C139" s="11">
        <f>(((+C140+C141)))</f>
        <v>2850.4457299999999</v>
      </c>
      <c r="D139" s="11">
        <f>(((+D140+D141)))</f>
        <v>2356.6655799999999</v>
      </c>
      <c r="E139" s="11"/>
      <c r="F139" s="11">
        <f>(((+F140+F141)))</f>
        <v>1686.4073100000001</v>
      </c>
    </row>
    <row r="140" spans="1:6" x14ac:dyDescent="0.25">
      <c r="A140" s="12"/>
      <c r="B140" s="13" t="s">
        <v>7</v>
      </c>
      <c r="C140" s="14">
        <v>2850.4457299999999</v>
      </c>
      <c r="D140" s="14">
        <v>2356.6655799999999</v>
      </c>
      <c r="E140" s="14"/>
      <c r="F140" s="14">
        <v>1686.4073100000001</v>
      </c>
    </row>
    <row r="141" spans="1:6" x14ac:dyDescent="0.25">
      <c r="A141" s="12"/>
      <c r="B141" s="13" t="s">
        <v>8</v>
      </c>
      <c r="C141" s="14">
        <v>0</v>
      </c>
      <c r="D141" s="14">
        <v>0</v>
      </c>
      <c r="E141" s="14"/>
      <c r="F141" s="14">
        <v>0</v>
      </c>
    </row>
    <row r="142" spans="1:6" x14ac:dyDescent="0.25">
      <c r="A142" s="9"/>
      <c r="B142" s="10" t="s">
        <v>50</v>
      </c>
      <c r="C142" s="11">
        <f>(((+C143+C144)))</f>
        <v>1739.1371199999999</v>
      </c>
      <c r="D142" s="11">
        <f>(((+D143+D144)))</f>
        <v>1363.18508</v>
      </c>
      <c r="E142" s="11"/>
      <c r="F142" s="11">
        <f>(((+F143+F144)))</f>
        <v>1224.1674700000001</v>
      </c>
    </row>
    <row r="143" spans="1:6" x14ac:dyDescent="0.25">
      <c r="A143" s="12"/>
      <c r="B143" s="13" t="s">
        <v>7</v>
      </c>
      <c r="C143" s="20">
        <v>1739.1371199999999</v>
      </c>
      <c r="D143" s="20">
        <v>1363.18508</v>
      </c>
      <c r="E143" s="21"/>
      <c r="F143" s="21">
        <v>1224.1674700000001</v>
      </c>
    </row>
    <row r="144" spans="1:6" x14ac:dyDescent="0.25">
      <c r="A144" s="12"/>
      <c r="B144" s="13" t="s">
        <v>8</v>
      </c>
      <c r="C144" s="14">
        <v>0</v>
      </c>
      <c r="D144" s="14">
        <v>0</v>
      </c>
      <c r="E144" s="14"/>
      <c r="F144" s="14">
        <v>0</v>
      </c>
    </row>
    <row r="145" spans="1:6" x14ac:dyDescent="0.25">
      <c r="A145" s="9"/>
      <c r="B145" s="10" t="s">
        <v>51</v>
      </c>
      <c r="C145" s="11">
        <f>(((+C146+C147)))</f>
        <v>2441.92526</v>
      </c>
      <c r="D145" s="11">
        <f>(((+D146+D147)))</f>
        <v>610.48131999999998</v>
      </c>
      <c r="E145" s="11"/>
      <c r="F145" s="11">
        <f>(((+F146+F147)))</f>
        <v>557.93949999999995</v>
      </c>
    </row>
    <row r="146" spans="1:6" x14ac:dyDescent="0.25">
      <c r="A146" s="12"/>
      <c r="B146" s="13" t="s">
        <v>7</v>
      </c>
      <c r="C146" s="20">
        <v>2441.92526</v>
      </c>
      <c r="D146" s="20">
        <v>610.48131999999998</v>
      </c>
      <c r="E146" s="21"/>
      <c r="F146" s="21">
        <v>557.93949999999995</v>
      </c>
    </row>
    <row r="147" spans="1:6" x14ac:dyDescent="0.25">
      <c r="A147" s="12"/>
      <c r="B147" s="13" t="s">
        <v>8</v>
      </c>
      <c r="C147" s="14">
        <v>0</v>
      </c>
      <c r="D147" s="14">
        <v>0</v>
      </c>
      <c r="E147" s="14"/>
      <c r="F147" s="14">
        <v>0</v>
      </c>
    </row>
    <row r="148" spans="1:6" x14ac:dyDescent="0.25">
      <c r="A148" s="9"/>
      <c r="B148" s="10" t="s">
        <v>52</v>
      </c>
      <c r="C148" s="11">
        <f>(((+C149+C150)))</f>
        <v>10871.799300000011</v>
      </c>
      <c r="D148" s="11">
        <f>(((+D149+D150)))</f>
        <v>101919.64723039092</v>
      </c>
      <c r="E148" s="11"/>
      <c r="F148" s="11">
        <f>(((+F149+F150)))</f>
        <v>68158.451849999998</v>
      </c>
    </row>
    <row r="149" spans="1:6" x14ac:dyDescent="0.25">
      <c r="A149" s="12"/>
      <c r="B149" s="13" t="s">
        <v>7</v>
      </c>
      <c r="C149" s="20">
        <v>10871.799300000011</v>
      </c>
      <c r="D149" s="20">
        <v>101919.64723039092</v>
      </c>
      <c r="E149" s="21"/>
      <c r="F149" s="21">
        <v>68158.451849999998</v>
      </c>
    </row>
    <row r="150" spans="1:6" x14ac:dyDescent="0.25">
      <c r="A150" s="12"/>
      <c r="B150" s="13" t="s">
        <v>8</v>
      </c>
      <c r="C150" s="14">
        <v>0</v>
      </c>
      <c r="D150" s="14">
        <v>0</v>
      </c>
      <c r="E150" s="14"/>
      <c r="F150" s="14">
        <v>0</v>
      </c>
    </row>
    <row r="151" spans="1:6" x14ac:dyDescent="0.25">
      <c r="A151" s="9"/>
      <c r="B151" s="10" t="s">
        <v>53</v>
      </c>
      <c r="C151" s="11">
        <f>(((+C152+C153)))</f>
        <v>139852.42106000002</v>
      </c>
      <c r="D151" s="11">
        <f>(((+D152+D153)))</f>
        <v>129672.03124000005</v>
      </c>
      <c r="E151" s="11"/>
      <c r="F151" s="11">
        <f>(((+F152+F153)))</f>
        <v>105386.26189243405</v>
      </c>
    </row>
    <row r="152" spans="1:6" x14ac:dyDescent="0.25">
      <c r="A152" s="12"/>
      <c r="B152" s="13" t="s">
        <v>7</v>
      </c>
      <c r="C152" s="20">
        <v>139852.42106000002</v>
      </c>
      <c r="D152" s="20">
        <v>129672.03124000005</v>
      </c>
      <c r="E152" s="21"/>
      <c r="F152" s="21">
        <v>105386.26189243405</v>
      </c>
    </row>
    <row r="153" spans="1:6" x14ac:dyDescent="0.25">
      <c r="A153" s="12"/>
      <c r="B153" s="13" t="s">
        <v>8</v>
      </c>
      <c r="C153" s="14">
        <v>0</v>
      </c>
      <c r="D153" s="14">
        <v>0</v>
      </c>
      <c r="E153" s="14"/>
      <c r="F153" s="14">
        <v>0</v>
      </c>
    </row>
    <row r="154" spans="1:6" x14ac:dyDescent="0.25">
      <c r="A154" s="9"/>
      <c r="B154" s="10" t="s">
        <v>54</v>
      </c>
      <c r="C154" s="11">
        <f>(((+C155+C156)))</f>
        <v>3296.0149999999999</v>
      </c>
      <c r="D154" s="11">
        <f>(((+D155+D156)))</f>
        <v>3193.384</v>
      </c>
      <c r="E154" s="11"/>
      <c r="F154" s="11">
        <f>(((+F155+F156)))</f>
        <v>2906.9490000000001</v>
      </c>
    </row>
    <row r="155" spans="1:6" x14ac:dyDescent="0.25">
      <c r="A155" s="12"/>
      <c r="B155" s="13" t="s">
        <v>7</v>
      </c>
      <c r="C155" s="22">
        <v>3296.0149999999999</v>
      </c>
      <c r="D155" s="22">
        <v>3193.384</v>
      </c>
      <c r="E155" s="22"/>
      <c r="F155" s="22">
        <v>2906.9490000000001</v>
      </c>
    </row>
    <row r="156" spans="1:6" x14ac:dyDescent="0.25">
      <c r="A156" s="12"/>
      <c r="B156" s="13" t="s">
        <v>8</v>
      </c>
      <c r="C156" s="22">
        <v>0</v>
      </c>
      <c r="D156" s="22">
        <v>0</v>
      </c>
      <c r="E156" s="22"/>
      <c r="F156" s="22">
        <v>0</v>
      </c>
    </row>
    <row r="157" spans="1:6" x14ac:dyDescent="0.25">
      <c r="A157" s="9"/>
      <c r="B157" s="10" t="s">
        <v>253</v>
      </c>
      <c r="C157" s="11">
        <f>(((+C158+C159)))</f>
        <v>177553.935</v>
      </c>
      <c r="D157" s="11">
        <f>(((+D158+D159)))</f>
        <v>133165.45127249998</v>
      </c>
      <c r="E157" s="11"/>
      <c r="F157" s="11">
        <f>(((+F158+F159)))</f>
        <v>122406.78136000001</v>
      </c>
    </row>
    <row r="158" spans="1:6" x14ac:dyDescent="0.25">
      <c r="A158" s="12"/>
      <c r="B158" s="13" t="s">
        <v>7</v>
      </c>
      <c r="C158" s="22">
        <v>177553.935</v>
      </c>
      <c r="D158" s="22">
        <v>133165.45127249998</v>
      </c>
      <c r="E158" s="22"/>
      <c r="F158" s="22">
        <v>122406.78136000001</v>
      </c>
    </row>
    <row r="159" spans="1:6" x14ac:dyDescent="0.25">
      <c r="A159" s="12"/>
      <c r="B159" s="13" t="s">
        <v>8</v>
      </c>
      <c r="C159" s="22">
        <v>0</v>
      </c>
      <c r="D159" s="22">
        <v>0</v>
      </c>
      <c r="E159" s="22"/>
      <c r="F159" s="22">
        <v>0</v>
      </c>
    </row>
    <row r="160" spans="1:6" x14ac:dyDescent="0.25">
      <c r="A160" s="9"/>
      <c r="B160" s="10" t="s">
        <v>55</v>
      </c>
      <c r="C160" s="11">
        <f>(((+C161+C162)))</f>
        <v>283014.90000000002</v>
      </c>
      <c r="D160" s="11">
        <f>(((+D161+D162)))</f>
        <v>283014.90000000002</v>
      </c>
      <c r="E160" s="11"/>
      <c r="F160" s="11">
        <f>(((+F161+F162)))</f>
        <v>72168.106</v>
      </c>
    </row>
    <row r="161" spans="1:6" x14ac:dyDescent="0.25">
      <c r="A161" s="12"/>
      <c r="B161" s="13" t="s">
        <v>7</v>
      </c>
      <c r="C161" s="22">
        <v>283014.90000000002</v>
      </c>
      <c r="D161" s="22">
        <v>283014.90000000002</v>
      </c>
      <c r="E161" s="22"/>
      <c r="F161" s="22">
        <v>72168.106</v>
      </c>
    </row>
    <row r="162" spans="1:6" x14ac:dyDescent="0.25">
      <c r="A162" s="12"/>
      <c r="B162" s="13" t="s">
        <v>8</v>
      </c>
      <c r="C162" s="22">
        <v>0</v>
      </c>
      <c r="D162" s="22">
        <v>0</v>
      </c>
      <c r="E162" s="22"/>
      <c r="F162" s="22">
        <v>0</v>
      </c>
    </row>
    <row r="163" spans="1:6" x14ac:dyDescent="0.25">
      <c r="A163" s="6" t="s">
        <v>56</v>
      </c>
      <c r="B163" s="7"/>
      <c r="C163" s="8">
        <f>(+C164+C167+C170+C173+C176+C179+C182+C185+C188+C191+C194+C200+C203+C206+C209+C212+C215+C218+C221+C224+C227+C230+C197)</f>
        <v>22010095.343694899</v>
      </c>
      <c r="D163" s="8">
        <f t="shared" ref="D163:F163" si="8">(+D164+D167+D170+D173+D176+D179+D182+D185+D188+D191+D194+D200+D203+D206+D209+D212+D215+D218+D221+D224+D227+D230+D197)</f>
        <v>17107631.069801461</v>
      </c>
      <c r="E163" s="8">
        <f t="shared" si="8"/>
        <v>0</v>
      </c>
      <c r="F163" s="8">
        <f t="shared" si="8"/>
        <v>16281160.058500968</v>
      </c>
    </row>
    <row r="164" spans="1:6" x14ac:dyDescent="0.25">
      <c r="A164" s="9"/>
      <c r="B164" s="10" t="s">
        <v>12</v>
      </c>
      <c r="C164" s="11">
        <f>(((+C165+C166)))</f>
        <v>18316268.404484898</v>
      </c>
      <c r="D164" s="11">
        <f>(((+D165+D166)))</f>
        <v>14468217.839448126</v>
      </c>
      <c r="E164" s="11"/>
      <c r="F164" s="11">
        <f>(((+F165+F166)))</f>
        <v>14275135.425628128</v>
      </c>
    </row>
    <row r="165" spans="1:6" x14ac:dyDescent="0.25">
      <c r="A165" s="12"/>
      <c r="B165" s="13" t="s">
        <v>7</v>
      </c>
      <c r="C165" s="14">
        <v>317308.04308000003</v>
      </c>
      <c r="D165" s="14">
        <v>217088.10987000001</v>
      </c>
      <c r="E165" s="14"/>
      <c r="F165" s="14">
        <v>195305.26389999996</v>
      </c>
    </row>
    <row r="166" spans="1:6" x14ac:dyDescent="0.25">
      <c r="A166" s="12"/>
      <c r="B166" s="13" t="s">
        <v>8</v>
      </c>
      <c r="C166" s="14">
        <v>17998960.3614049</v>
      </c>
      <c r="D166" s="14">
        <v>14251129.729578126</v>
      </c>
      <c r="E166" s="14"/>
      <c r="F166" s="14">
        <v>14079830.161728127</v>
      </c>
    </row>
    <row r="167" spans="1:6" x14ac:dyDescent="0.25">
      <c r="A167" s="9"/>
      <c r="B167" s="10" t="s">
        <v>57</v>
      </c>
      <c r="C167" s="11">
        <f>(((+C168+C169)))</f>
        <v>253467.8</v>
      </c>
      <c r="D167" s="11">
        <f>(((+D168+D169)))</f>
        <v>34428.43</v>
      </c>
      <c r="E167" s="11"/>
      <c r="F167" s="11">
        <f>(((+F168+F169)))</f>
        <v>34428.43</v>
      </c>
    </row>
    <row r="168" spans="1:6" x14ac:dyDescent="0.25">
      <c r="A168" s="12"/>
      <c r="B168" s="13" t="s">
        <v>7</v>
      </c>
      <c r="C168" s="14">
        <v>188597.1</v>
      </c>
      <c r="D168" s="14">
        <v>34428.43</v>
      </c>
      <c r="E168" s="14"/>
      <c r="F168" s="14">
        <v>34428.43</v>
      </c>
    </row>
    <row r="169" spans="1:6" x14ac:dyDescent="0.25">
      <c r="A169" s="12"/>
      <c r="B169" s="13" t="s">
        <v>8</v>
      </c>
      <c r="C169" s="14">
        <v>64870.7</v>
      </c>
      <c r="D169" s="14">
        <v>0</v>
      </c>
      <c r="E169" s="14"/>
      <c r="F169" s="14">
        <v>0</v>
      </c>
    </row>
    <row r="170" spans="1:6" x14ac:dyDescent="0.25">
      <c r="A170" s="9"/>
      <c r="B170" s="10" t="s">
        <v>58</v>
      </c>
      <c r="C170" s="11">
        <f>(((+C171+C172)))</f>
        <v>26098.1</v>
      </c>
      <c r="D170" s="11">
        <f>(((+D171+D172)))</f>
        <v>16911.114000000001</v>
      </c>
      <c r="E170" s="11"/>
      <c r="F170" s="11">
        <f>(((+F171+F172)))</f>
        <v>13942.118</v>
      </c>
    </row>
    <row r="171" spans="1:6" x14ac:dyDescent="0.25">
      <c r="A171" s="12"/>
      <c r="B171" s="13" t="s">
        <v>7</v>
      </c>
      <c r="C171" s="14">
        <v>26098.1</v>
      </c>
      <c r="D171" s="14">
        <v>16911.114000000001</v>
      </c>
      <c r="E171" s="14"/>
      <c r="F171" s="14">
        <v>13942.118</v>
      </c>
    </row>
    <row r="172" spans="1:6" x14ac:dyDescent="0.25">
      <c r="A172" s="12"/>
      <c r="B172" s="13" t="s">
        <v>8</v>
      </c>
      <c r="C172" s="14">
        <v>0</v>
      </c>
      <c r="D172" s="14">
        <v>0</v>
      </c>
      <c r="E172" s="14"/>
      <c r="F172" s="14">
        <v>0</v>
      </c>
    </row>
    <row r="173" spans="1:6" s="43" customFormat="1" x14ac:dyDescent="0.25">
      <c r="A173" s="38"/>
      <c r="B173" s="39" t="s">
        <v>59</v>
      </c>
      <c r="C173" s="40">
        <f>(((+C174+C175)))</f>
        <v>237050</v>
      </c>
      <c r="D173" s="40">
        <f>(((+D174+D175)))</f>
        <v>174523.255</v>
      </c>
      <c r="E173" s="40"/>
      <c r="F173" s="40">
        <f>(((+F174+F175)))</f>
        <v>177875.91800000001</v>
      </c>
    </row>
    <row r="174" spans="1:6" x14ac:dyDescent="0.25">
      <c r="A174" s="12"/>
      <c r="B174" s="13" t="s">
        <v>7</v>
      </c>
      <c r="C174" s="14">
        <v>237050</v>
      </c>
      <c r="D174" s="14">
        <v>174523.255</v>
      </c>
      <c r="E174" s="14"/>
      <c r="F174" s="14">
        <v>177875.91800000001</v>
      </c>
    </row>
    <row r="175" spans="1:6" x14ac:dyDescent="0.25">
      <c r="A175" s="12"/>
      <c r="B175" s="13" t="s">
        <v>8</v>
      </c>
      <c r="C175" s="14">
        <v>0</v>
      </c>
      <c r="D175" s="14">
        <v>0</v>
      </c>
      <c r="E175" s="14"/>
      <c r="F175" s="14">
        <v>0</v>
      </c>
    </row>
    <row r="176" spans="1:6" x14ac:dyDescent="0.25">
      <c r="A176" s="9"/>
      <c r="B176" s="10" t="s">
        <v>60</v>
      </c>
      <c r="C176" s="11">
        <f>(((+C177+C178)))</f>
        <v>223705.90700000001</v>
      </c>
      <c r="D176" s="11">
        <f>(((+D177+D178)))</f>
        <v>187679.90399999998</v>
      </c>
      <c r="E176" s="11"/>
      <c r="F176" s="11">
        <f>(((+F177+F178)))</f>
        <v>71827.203999999998</v>
      </c>
    </row>
    <row r="177" spans="1:6" x14ac:dyDescent="0.25">
      <c r="A177" s="12"/>
      <c r="B177" s="13" t="s">
        <v>7</v>
      </c>
      <c r="C177" s="14">
        <v>3553.4</v>
      </c>
      <c r="D177" s="14">
        <v>3553.4</v>
      </c>
      <c r="E177" s="14"/>
      <c r="F177" s="14">
        <v>3269.83</v>
      </c>
    </row>
    <row r="178" spans="1:6" x14ac:dyDescent="0.25">
      <c r="A178" s="12"/>
      <c r="B178" s="13" t="s">
        <v>8</v>
      </c>
      <c r="C178" s="14">
        <v>220152.50700000001</v>
      </c>
      <c r="D178" s="14">
        <v>184126.50399999999</v>
      </c>
      <c r="E178" s="14"/>
      <c r="F178" s="14">
        <v>68557.373999999996</v>
      </c>
    </row>
    <row r="179" spans="1:6" x14ac:dyDescent="0.25">
      <c r="A179" s="9"/>
      <c r="B179" s="10" t="s">
        <v>61</v>
      </c>
      <c r="C179" s="11">
        <f>(((+C180+C181)))</f>
        <v>19918.369210000001</v>
      </c>
      <c r="D179" s="11">
        <f>(((+D180+D181)))</f>
        <v>16992.78197</v>
      </c>
      <c r="E179" s="11"/>
      <c r="F179" s="11">
        <f>(((+F180+F181)))</f>
        <v>14776.05544</v>
      </c>
    </row>
    <row r="180" spans="1:6" x14ac:dyDescent="0.25">
      <c r="A180" s="12"/>
      <c r="B180" s="13" t="s">
        <v>7</v>
      </c>
      <c r="C180" s="14">
        <v>19918.369210000001</v>
      </c>
      <c r="D180" s="14">
        <v>16992.78197</v>
      </c>
      <c r="E180" s="14"/>
      <c r="F180" s="14">
        <v>14776.05544</v>
      </c>
    </row>
    <row r="181" spans="1:6" x14ac:dyDescent="0.25">
      <c r="A181" s="12"/>
      <c r="B181" s="13" t="s">
        <v>8</v>
      </c>
      <c r="C181" s="14">
        <v>0</v>
      </c>
      <c r="D181" s="14">
        <v>0</v>
      </c>
      <c r="E181" s="14"/>
      <c r="F181" s="14">
        <v>0</v>
      </c>
    </row>
    <row r="182" spans="1:6" x14ac:dyDescent="0.25">
      <c r="A182" s="9"/>
      <c r="B182" s="10" t="s">
        <v>62</v>
      </c>
      <c r="C182" s="11">
        <f>(((+C183+C184)))</f>
        <v>23696.2</v>
      </c>
      <c r="D182" s="11">
        <f>(((+D183+D184)))</f>
        <v>18124.41</v>
      </c>
      <c r="E182" s="11"/>
      <c r="F182" s="11">
        <f>(((+F183+F184)))</f>
        <v>7468.1270000000004</v>
      </c>
    </row>
    <row r="183" spans="1:6" x14ac:dyDescent="0.25">
      <c r="A183" s="12"/>
      <c r="B183" s="13" t="s">
        <v>7</v>
      </c>
      <c r="C183" s="14">
        <v>23696.2</v>
      </c>
      <c r="D183" s="14">
        <v>18124.41</v>
      </c>
      <c r="E183" s="14"/>
      <c r="F183" s="14">
        <v>7468.1270000000004</v>
      </c>
    </row>
    <row r="184" spans="1:6" x14ac:dyDescent="0.25">
      <c r="A184" s="12"/>
      <c r="B184" s="13" t="s">
        <v>8</v>
      </c>
      <c r="C184" s="14">
        <v>0</v>
      </c>
      <c r="D184" s="14">
        <v>0</v>
      </c>
      <c r="E184" s="14"/>
      <c r="F184" s="14">
        <v>0</v>
      </c>
    </row>
    <row r="185" spans="1:6" x14ac:dyDescent="0.25">
      <c r="A185" s="9"/>
      <c r="B185" s="10" t="s">
        <v>63</v>
      </c>
      <c r="C185" s="11">
        <f>(((+C186+C187)))</f>
        <v>24521.8</v>
      </c>
      <c r="D185" s="11">
        <f>(((+D186+D187)))</f>
        <v>18407.777999999998</v>
      </c>
      <c r="E185" s="11"/>
      <c r="F185" s="11">
        <f>(((+F186+F187)))</f>
        <v>17502.305</v>
      </c>
    </row>
    <row r="186" spans="1:6" x14ac:dyDescent="0.25">
      <c r="A186" s="12"/>
      <c r="B186" s="13" t="s">
        <v>7</v>
      </c>
      <c r="C186" s="14">
        <v>24521.8</v>
      </c>
      <c r="D186" s="14">
        <v>18407.777999999998</v>
      </c>
      <c r="E186" s="14"/>
      <c r="F186" s="14">
        <v>17502.305</v>
      </c>
    </row>
    <row r="187" spans="1:6" x14ac:dyDescent="0.25">
      <c r="A187" s="12"/>
      <c r="B187" s="13" t="s">
        <v>8</v>
      </c>
      <c r="C187" s="14">
        <v>0</v>
      </c>
      <c r="D187" s="14">
        <v>0</v>
      </c>
      <c r="E187" s="14"/>
      <c r="F187" s="14">
        <v>0</v>
      </c>
    </row>
    <row r="188" spans="1:6" x14ac:dyDescent="0.25">
      <c r="A188" s="9"/>
      <c r="B188" s="10" t="s">
        <v>64</v>
      </c>
      <c r="C188" s="11">
        <f>(((+C189+C190)))</f>
        <v>28142.2</v>
      </c>
      <c r="D188" s="11">
        <f>(((+D189+D190)))</f>
        <v>21397.854473333333</v>
      </c>
      <c r="E188" s="11"/>
      <c r="F188" s="11">
        <f>(((+F189+F190)))</f>
        <v>20237.161059999999</v>
      </c>
    </row>
    <row r="189" spans="1:6" x14ac:dyDescent="0.25">
      <c r="A189" s="12"/>
      <c r="B189" s="13" t="s">
        <v>7</v>
      </c>
      <c r="C189" s="23">
        <v>28142.2</v>
      </c>
      <c r="D189" s="23">
        <v>21397.854473333333</v>
      </c>
      <c r="E189" s="23"/>
      <c r="F189" s="23">
        <v>20237.161059999999</v>
      </c>
    </row>
    <row r="190" spans="1:6" x14ac:dyDescent="0.25">
      <c r="A190" s="12"/>
      <c r="B190" s="13" t="s">
        <v>8</v>
      </c>
      <c r="C190" s="23">
        <v>0</v>
      </c>
      <c r="D190" s="23">
        <v>0</v>
      </c>
      <c r="E190" s="23"/>
      <c r="F190" s="23">
        <v>0</v>
      </c>
    </row>
    <row r="191" spans="1:6" x14ac:dyDescent="0.25">
      <c r="A191" s="9"/>
      <c r="B191" s="10" t="s">
        <v>65</v>
      </c>
      <c r="C191" s="11">
        <f>(((+C192+C193)))</f>
        <v>17740.8</v>
      </c>
      <c r="D191" s="11">
        <f>(((+D192+D193)))</f>
        <v>16778.846000000001</v>
      </c>
      <c r="E191" s="11"/>
      <c r="F191" s="11">
        <f>(((+F192+F193)))</f>
        <v>16066.569</v>
      </c>
    </row>
    <row r="192" spans="1:6" x14ac:dyDescent="0.25">
      <c r="A192" s="12"/>
      <c r="B192" s="13" t="s">
        <v>7</v>
      </c>
      <c r="C192" s="23">
        <v>17740.8</v>
      </c>
      <c r="D192" s="23">
        <v>16778.846000000001</v>
      </c>
      <c r="E192" s="23"/>
      <c r="F192" s="23">
        <v>16066.569</v>
      </c>
    </row>
    <row r="193" spans="1:6" x14ac:dyDescent="0.25">
      <c r="A193" s="12"/>
      <c r="B193" s="13" t="s">
        <v>8</v>
      </c>
      <c r="C193" s="23">
        <v>0</v>
      </c>
      <c r="D193" s="23">
        <v>0</v>
      </c>
      <c r="E193" s="23"/>
      <c r="F193" s="23">
        <v>0</v>
      </c>
    </row>
    <row r="194" spans="1:6" x14ac:dyDescent="0.25">
      <c r="A194" s="9"/>
      <c r="B194" s="10" t="s">
        <v>66</v>
      </c>
      <c r="C194" s="11">
        <f>(((+C195+C196)))</f>
        <v>54164.800000000003</v>
      </c>
      <c r="D194" s="11">
        <f>(((+D195+D196)))</f>
        <v>46450.152000000002</v>
      </c>
      <c r="E194" s="11"/>
      <c r="F194" s="11">
        <f>(((+F195+F196)))</f>
        <v>38390.656009999999</v>
      </c>
    </row>
    <row r="195" spans="1:6" x14ac:dyDescent="0.25">
      <c r="A195" s="12"/>
      <c r="B195" s="13" t="s">
        <v>7</v>
      </c>
      <c r="C195" s="14">
        <v>32601.8</v>
      </c>
      <c r="D195" s="14">
        <v>24887.137999999999</v>
      </c>
      <c r="E195" s="14"/>
      <c r="F195" s="14">
        <v>21425.820009999999</v>
      </c>
    </row>
    <row r="196" spans="1:6" x14ac:dyDescent="0.25">
      <c r="A196" s="12"/>
      <c r="B196" s="13" t="s">
        <v>8</v>
      </c>
      <c r="C196" s="14">
        <v>21563</v>
      </c>
      <c r="D196" s="14">
        <v>21563.013999999999</v>
      </c>
      <c r="E196" s="14"/>
      <c r="F196" s="14">
        <v>16964.835999999999</v>
      </c>
    </row>
    <row r="197" spans="1:6" x14ac:dyDescent="0.25">
      <c r="A197" s="12"/>
      <c r="B197" s="10" t="s">
        <v>240</v>
      </c>
      <c r="C197" s="11">
        <f>(((+C198+C199)))</f>
        <v>7824.0630000000001</v>
      </c>
      <c r="D197" s="11">
        <f>(((+D198+D199)))</f>
        <v>5938.1647999999996</v>
      </c>
      <c r="E197" s="11"/>
      <c r="F197" s="11">
        <f>(((+F198+F199)))</f>
        <v>4061.3317999999999</v>
      </c>
    </row>
    <row r="198" spans="1:6" x14ac:dyDescent="0.25">
      <c r="A198" s="12"/>
      <c r="B198" s="13" t="s">
        <v>7</v>
      </c>
      <c r="C198" s="14">
        <v>7824.0630000000001</v>
      </c>
      <c r="D198" s="14">
        <v>5938.1647999999996</v>
      </c>
      <c r="E198" s="14"/>
      <c r="F198" s="14">
        <v>4061.3317999999999</v>
      </c>
    </row>
    <row r="199" spans="1:6" x14ac:dyDescent="0.25">
      <c r="A199" s="12"/>
      <c r="B199" s="13" t="s">
        <v>8</v>
      </c>
      <c r="C199" s="14">
        <v>0</v>
      </c>
      <c r="D199" s="14">
        <v>0</v>
      </c>
      <c r="E199" s="14"/>
      <c r="F199" s="14">
        <v>0</v>
      </c>
    </row>
    <row r="200" spans="1:6" x14ac:dyDescent="0.25">
      <c r="A200" s="9"/>
      <c r="B200" s="10" t="s">
        <v>67</v>
      </c>
      <c r="C200" s="11">
        <f>(((+C201+C202)))</f>
        <v>20399</v>
      </c>
      <c r="D200" s="11">
        <f>(((+D201+D202)))</f>
        <v>20399</v>
      </c>
      <c r="E200" s="11"/>
      <c r="F200" s="11">
        <f>(((+F201+F202)))</f>
        <v>19363.887999999999</v>
      </c>
    </row>
    <row r="201" spans="1:6" x14ac:dyDescent="0.25">
      <c r="A201" s="12"/>
      <c r="B201" s="13" t="s">
        <v>7</v>
      </c>
      <c r="C201" s="14">
        <v>20399</v>
      </c>
      <c r="D201" s="14">
        <v>20399</v>
      </c>
      <c r="E201" s="14"/>
      <c r="F201" s="14">
        <v>19363.887999999999</v>
      </c>
    </row>
    <row r="202" spans="1:6" x14ac:dyDescent="0.25">
      <c r="A202" s="12"/>
      <c r="B202" s="13" t="s">
        <v>8</v>
      </c>
      <c r="C202" s="14">
        <v>0</v>
      </c>
      <c r="D202" s="14">
        <v>0</v>
      </c>
      <c r="E202" s="14"/>
      <c r="F202" s="14">
        <v>0</v>
      </c>
    </row>
    <row r="203" spans="1:6" x14ac:dyDescent="0.25">
      <c r="A203" s="9"/>
      <c r="B203" s="10" t="s">
        <v>68</v>
      </c>
      <c r="C203" s="11">
        <f>(((+C204+C205)))</f>
        <v>131082.29999999999</v>
      </c>
      <c r="D203" s="11">
        <f>(((+D204+D205)))</f>
        <v>99886.828999999998</v>
      </c>
      <c r="E203" s="11"/>
      <c r="F203" s="11">
        <f>(((+F204+F205)))</f>
        <v>93989.188999999998</v>
      </c>
    </row>
    <row r="204" spans="1:6" x14ac:dyDescent="0.25">
      <c r="A204" s="12"/>
      <c r="B204" s="13" t="s">
        <v>7</v>
      </c>
      <c r="C204" s="14">
        <v>131082.29999999999</v>
      </c>
      <c r="D204" s="14">
        <v>99886.828999999998</v>
      </c>
      <c r="E204" s="14"/>
      <c r="F204" s="14">
        <v>93989.188999999998</v>
      </c>
    </row>
    <row r="205" spans="1:6" x14ac:dyDescent="0.25">
      <c r="A205" s="12"/>
      <c r="B205" s="13" t="s">
        <v>8</v>
      </c>
      <c r="C205" s="14">
        <v>0</v>
      </c>
      <c r="D205" s="14">
        <v>0</v>
      </c>
      <c r="E205" s="14"/>
      <c r="F205" s="14">
        <v>0</v>
      </c>
    </row>
    <row r="206" spans="1:6" x14ac:dyDescent="0.25">
      <c r="A206" s="9"/>
      <c r="B206" s="10" t="s">
        <v>69</v>
      </c>
      <c r="C206" s="11">
        <f>(((+C207+C208)))</f>
        <v>11426</v>
      </c>
      <c r="D206" s="11">
        <f>(((+D207+D208)))</f>
        <v>8980.8490000000002</v>
      </c>
      <c r="E206" s="11"/>
      <c r="F206" s="11">
        <f>(((+F207+F208)))</f>
        <v>7927.6019999999999</v>
      </c>
    </row>
    <row r="207" spans="1:6" x14ac:dyDescent="0.25">
      <c r="A207" s="12"/>
      <c r="B207" s="13" t="s">
        <v>7</v>
      </c>
      <c r="C207" s="14">
        <v>11426</v>
      </c>
      <c r="D207" s="14">
        <v>8980.8490000000002</v>
      </c>
      <c r="E207" s="14"/>
      <c r="F207" s="14">
        <v>7927.6019999999999</v>
      </c>
    </row>
    <row r="208" spans="1:6" x14ac:dyDescent="0.25">
      <c r="A208" s="12"/>
      <c r="B208" s="13" t="s">
        <v>8</v>
      </c>
      <c r="C208" s="14">
        <v>0</v>
      </c>
      <c r="D208" s="14">
        <v>0</v>
      </c>
      <c r="E208" s="14"/>
      <c r="F208" s="14">
        <v>0</v>
      </c>
    </row>
    <row r="209" spans="1:6" x14ac:dyDescent="0.25">
      <c r="A209" s="9"/>
      <c r="B209" s="10" t="s">
        <v>70</v>
      </c>
      <c r="C209" s="11">
        <f>(((+C210+C211)))</f>
        <v>55848</v>
      </c>
      <c r="D209" s="11">
        <f>(((+D210+D211)))</f>
        <v>41886.010499999997</v>
      </c>
      <c r="E209" s="11"/>
      <c r="F209" s="11">
        <f>(((+F210+F211)))</f>
        <v>33563.834600000002</v>
      </c>
    </row>
    <row r="210" spans="1:6" x14ac:dyDescent="0.25">
      <c r="A210" s="12"/>
      <c r="B210" s="13" t="s">
        <v>7</v>
      </c>
      <c r="C210" s="22">
        <v>55848</v>
      </c>
      <c r="D210" s="22">
        <v>41886.010499999997</v>
      </c>
      <c r="E210" s="22"/>
      <c r="F210" s="22">
        <v>33563.834600000002</v>
      </c>
    </row>
    <row r="211" spans="1:6" x14ac:dyDescent="0.25">
      <c r="A211" s="12"/>
      <c r="B211" s="13" t="s">
        <v>8</v>
      </c>
      <c r="C211" s="22">
        <v>0</v>
      </c>
      <c r="D211" s="22">
        <v>0</v>
      </c>
      <c r="E211" s="22"/>
      <c r="F211" s="22">
        <v>0</v>
      </c>
    </row>
    <row r="212" spans="1:6" x14ac:dyDescent="0.25">
      <c r="A212" s="9"/>
      <c r="B212" s="10" t="s">
        <v>71</v>
      </c>
      <c r="C212" s="11">
        <f>(((+C213+C214)))</f>
        <v>333877.40000000002</v>
      </c>
      <c r="D212" s="11">
        <f>(((+D213+D214)))</f>
        <v>257222.37299999999</v>
      </c>
      <c r="E212" s="11"/>
      <c r="F212" s="11">
        <f>(((+F213+F214)))</f>
        <v>194571.06899999999</v>
      </c>
    </row>
    <row r="213" spans="1:6" x14ac:dyDescent="0.25">
      <c r="A213" s="12"/>
      <c r="B213" s="13" t="s">
        <v>7</v>
      </c>
      <c r="C213" s="22">
        <v>333877.40000000002</v>
      </c>
      <c r="D213" s="22">
        <v>257222.37299999999</v>
      </c>
      <c r="E213" s="22"/>
      <c r="F213" s="22">
        <v>194571.06899999999</v>
      </c>
    </row>
    <row r="214" spans="1:6" x14ac:dyDescent="0.25">
      <c r="A214" s="12"/>
      <c r="B214" s="13" t="s">
        <v>8</v>
      </c>
      <c r="C214" s="22">
        <v>0</v>
      </c>
      <c r="D214" s="22">
        <v>0</v>
      </c>
      <c r="E214" s="22"/>
      <c r="F214" s="22">
        <v>0</v>
      </c>
    </row>
    <row r="215" spans="1:6" ht="15.75" customHeight="1" x14ac:dyDescent="0.25">
      <c r="A215" s="9"/>
      <c r="B215" s="10" t="s">
        <v>72</v>
      </c>
      <c r="C215" s="11">
        <f>(((+C216+C217)))</f>
        <v>29244.7</v>
      </c>
      <c r="D215" s="11">
        <f>(((+D216+D217)))</f>
        <v>19498</v>
      </c>
      <c r="E215" s="11"/>
      <c r="F215" s="11">
        <f>(((+F216+F217)))</f>
        <v>19432.18632284</v>
      </c>
    </row>
    <row r="216" spans="1:6" x14ac:dyDescent="0.25">
      <c r="A216" s="12"/>
      <c r="B216" s="13" t="s">
        <v>7</v>
      </c>
      <c r="C216" s="20">
        <v>29244.7</v>
      </c>
      <c r="D216" s="20">
        <v>19498</v>
      </c>
      <c r="E216" s="20"/>
      <c r="F216" s="20">
        <v>19432.18632284</v>
      </c>
    </row>
    <row r="217" spans="1:6" x14ac:dyDescent="0.25">
      <c r="A217" s="12"/>
      <c r="B217" s="13" t="s">
        <v>8</v>
      </c>
      <c r="C217" s="20">
        <v>0</v>
      </c>
      <c r="D217" s="20">
        <v>0</v>
      </c>
      <c r="E217" s="20"/>
      <c r="F217" s="20">
        <v>0</v>
      </c>
    </row>
    <row r="218" spans="1:6" x14ac:dyDescent="0.25">
      <c r="A218" s="9"/>
      <c r="B218" s="10" t="s">
        <v>73</v>
      </c>
      <c r="C218" s="11">
        <f>(((+C219+C220)))</f>
        <v>109845.7</v>
      </c>
      <c r="D218" s="11">
        <f>(((+D219+D220)))</f>
        <v>78549.914000000004</v>
      </c>
      <c r="E218" s="11"/>
      <c r="F218" s="11">
        <f>(((+F219+F220)))</f>
        <v>78549.914000000004</v>
      </c>
    </row>
    <row r="219" spans="1:6" x14ac:dyDescent="0.25">
      <c r="A219" s="12"/>
      <c r="B219" s="13" t="s">
        <v>7</v>
      </c>
      <c r="C219" s="20">
        <v>103804</v>
      </c>
      <c r="D219" s="20">
        <v>72508.229000000007</v>
      </c>
      <c r="E219" s="20"/>
      <c r="F219" s="20">
        <v>72508.229000000007</v>
      </c>
    </row>
    <row r="220" spans="1:6" x14ac:dyDescent="0.25">
      <c r="A220" s="12"/>
      <c r="B220" s="13" t="s">
        <v>8</v>
      </c>
      <c r="C220" s="20">
        <v>6041.7</v>
      </c>
      <c r="D220" s="20">
        <v>6041.6850000000004</v>
      </c>
      <c r="E220" s="20"/>
      <c r="F220" s="20">
        <v>6041.6850000000004</v>
      </c>
    </row>
    <row r="221" spans="1:6" x14ac:dyDescent="0.25">
      <c r="A221" s="9"/>
      <c r="B221" s="10" t="s">
        <v>74</v>
      </c>
      <c r="C221" s="11">
        <f>(((+C222+C223)))</f>
        <v>81934.7</v>
      </c>
      <c r="D221" s="11">
        <f>(((+D222+D223)))</f>
        <v>52310.833610000001</v>
      </c>
      <c r="E221" s="11"/>
      <c r="F221" s="11">
        <f>(((+F222+F223)))</f>
        <v>52310.833610000001</v>
      </c>
    </row>
    <row r="222" spans="1:6" x14ac:dyDescent="0.25">
      <c r="A222" s="12"/>
      <c r="B222" s="13" t="s">
        <v>7</v>
      </c>
      <c r="C222" s="22">
        <v>81934.7</v>
      </c>
      <c r="D222" s="22">
        <v>52310.833610000001</v>
      </c>
      <c r="E222" s="22"/>
      <c r="F222" s="22">
        <v>52310.833610000001</v>
      </c>
    </row>
    <row r="223" spans="1:6" x14ac:dyDescent="0.25">
      <c r="A223" s="12"/>
      <c r="B223" s="13" t="s">
        <v>8</v>
      </c>
      <c r="C223" s="22">
        <v>0</v>
      </c>
      <c r="D223" s="22">
        <v>0</v>
      </c>
      <c r="E223" s="22"/>
      <c r="F223" s="22">
        <v>0</v>
      </c>
    </row>
    <row r="224" spans="1:6" x14ac:dyDescent="0.25">
      <c r="A224" s="9"/>
      <c r="B224" s="10" t="s">
        <v>75</v>
      </c>
      <c r="C224" s="11">
        <f>(((+C225+C226)))</f>
        <v>2002498.9</v>
      </c>
      <c r="D224" s="11">
        <f>(((+D225+D226)))</f>
        <v>1501874.1969999999</v>
      </c>
      <c r="E224" s="11"/>
      <c r="F224" s="11">
        <f>(((+F225+F226)))</f>
        <v>1089444.5430000001</v>
      </c>
    </row>
    <row r="225" spans="1:6" x14ac:dyDescent="0.25">
      <c r="A225" s="12"/>
      <c r="B225" s="13" t="s">
        <v>7</v>
      </c>
      <c r="C225" s="22">
        <v>2002498.9</v>
      </c>
      <c r="D225" s="22">
        <v>1501874.1969999999</v>
      </c>
      <c r="E225" s="22"/>
      <c r="F225" s="22">
        <v>1089444.5430000001</v>
      </c>
    </row>
    <row r="226" spans="1:6" x14ac:dyDescent="0.25">
      <c r="A226" s="12"/>
      <c r="B226" s="13" t="s">
        <v>8</v>
      </c>
      <c r="C226" s="20">
        <v>0</v>
      </c>
      <c r="D226" s="20">
        <v>0</v>
      </c>
      <c r="E226" s="20"/>
      <c r="F226" s="20">
        <v>0</v>
      </c>
    </row>
    <row r="227" spans="1:6" x14ac:dyDescent="0.25">
      <c r="A227" s="9"/>
      <c r="B227" s="10" t="s">
        <v>76</v>
      </c>
      <c r="C227" s="11">
        <f>(((+C228+C229)))</f>
        <v>670.8</v>
      </c>
      <c r="D227" s="11">
        <f>(((+D228+D229)))</f>
        <v>503.08199999999999</v>
      </c>
      <c r="E227" s="11"/>
      <c r="F227" s="11">
        <f>(((+F228+F229)))</f>
        <v>0</v>
      </c>
    </row>
    <row r="228" spans="1:6" s="43" customFormat="1" x14ac:dyDescent="0.25">
      <c r="A228" s="36"/>
      <c r="B228" s="31" t="s">
        <v>7</v>
      </c>
      <c r="C228" s="37">
        <v>670.8</v>
      </c>
      <c r="D228" s="37">
        <v>503.08199999999999</v>
      </c>
      <c r="E228" s="37"/>
      <c r="F228" s="37">
        <v>0</v>
      </c>
    </row>
    <row r="229" spans="1:6" x14ac:dyDescent="0.25">
      <c r="A229" s="12"/>
      <c r="B229" s="13" t="s">
        <v>8</v>
      </c>
      <c r="C229" s="20">
        <v>0</v>
      </c>
      <c r="D229" s="20">
        <v>0</v>
      </c>
      <c r="E229" s="20"/>
      <c r="F229" s="20">
        <v>0</v>
      </c>
    </row>
    <row r="230" spans="1:6" x14ac:dyDescent="0.25">
      <c r="A230" s="9"/>
      <c r="B230" s="10" t="s">
        <v>234</v>
      </c>
      <c r="C230" s="11">
        <f>(((+C231+C232)))</f>
        <v>669.4</v>
      </c>
      <c r="D230" s="11">
        <f>(((+D231+D232)))</f>
        <v>669.452</v>
      </c>
      <c r="E230" s="11"/>
      <c r="F230" s="11">
        <f>(((+F231+F232)))</f>
        <v>295.69803000000002</v>
      </c>
    </row>
    <row r="231" spans="1:6" x14ac:dyDescent="0.25">
      <c r="A231" s="12"/>
      <c r="B231" s="13" t="s">
        <v>7</v>
      </c>
      <c r="C231" s="22">
        <v>669.4</v>
      </c>
      <c r="D231" s="22">
        <v>669.452</v>
      </c>
      <c r="E231" s="22"/>
      <c r="F231" s="22">
        <v>295.69803000000002</v>
      </c>
    </row>
    <row r="232" spans="1:6" x14ac:dyDescent="0.25">
      <c r="A232" s="12"/>
      <c r="B232" s="13" t="s">
        <v>8</v>
      </c>
      <c r="C232" s="20">
        <v>0</v>
      </c>
      <c r="D232" s="20">
        <v>0</v>
      </c>
      <c r="E232" s="20"/>
      <c r="F232" s="20">
        <v>0</v>
      </c>
    </row>
    <row r="233" spans="1:6" x14ac:dyDescent="0.25">
      <c r="A233" s="6" t="s">
        <v>77</v>
      </c>
      <c r="B233" s="7"/>
      <c r="C233" s="8">
        <f>(+C234+C237+C240+C243+C246+C249+C252)</f>
        <v>870919.7874400001</v>
      </c>
      <c r="D233" s="8">
        <f t="shared" ref="D233:F233" si="9">(+D234+D237+D240+D243+D246+D249+D252)</f>
        <v>500480.00414743094</v>
      </c>
      <c r="E233" s="8">
        <f t="shared" si="9"/>
        <v>0</v>
      </c>
      <c r="F233" s="8">
        <f t="shared" si="9"/>
        <v>415362.52251433337</v>
      </c>
    </row>
    <row r="234" spans="1:6" x14ac:dyDescent="0.25">
      <c r="A234" s="9"/>
      <c r="B234" s="10" t="s">
        <v>12</v>
      </c>
      <c r="C234" s="11">
        <f>(((+C235+C236)))</f>
        <v>278898.64865999995</v>
      </c>
      <c r="D234" s="11">
        <f>(((+D235+D236)))</f>
        <v>159915.70666299999</v>
      </c>
      <c r="E234" s="11"/>
      <c r="F234" s="11">
        <f>(((+F235+F236)))</f>
        <v>158932.28897299999</v>
      </c>
    </row>
    <row r="235" spans="1:6" x14ac:dyDescent="0.25">
      <c r="A235" s="12"/>
      <c r="B235" s="13" t="s">
        <v>7</v>
      </c>
      <c r="C235" s="14">
        <v>278898.64865999995</v>
      </c>
      <c r="D235" s="14">
        <v>159915.70666299999</v>
      </c>
      <c r="E235" s="14"/>
      <c r="F235" s="14">
        <v>158932.28897299999</v>
      </c>
    </row>
    <row r="236" spans="1:6" x14ac:dyDescent="0.25">
      <c r="A236" s="12"/>
      <c r="B236" s="13" t="s">
        <v>8</v>
      </c>
      <c r="C236" s="14">
        <v>0</v>
      </c>
      <c r="D236" s="14">
        <v>0</v>
      </c>
      <c r="E236" s="14"/>
      <c r="F236" s="14">
        <v>0</v>
      </c>
    </row>
    <row r="237" spans="1:6" x14ac:dyDescent="0.25">
      <c r="A237" s="9"/>
      <c r="B237" s="10" t="s">
        <v>78</v>
      </c>
      <c r="C237" s="11">
        <f>(((+C238+C239)))</f>
        <v>20393.061000000002</v>
      </c>
      <c r="D237" s="11">
        <f>(((+D238+D239)))</f>
        <v>14473.343000000001</v>
      </c>
      <c r="E237" s="11"/>
      <c r="F237" s="11">
        <f>(((+F238+F239)))</f>
        <v>12353.777</v>
      </c>
    </row>
    <row r="238" spans="1:6" x14ac:dyDescent="0.25">
      <c r="A238" s="12"/>
      <c r="B238" s="13" t="s">
        <v>7</v>
      </c>
      <c r="C238" s="14">
        <v>20393.061000000002</v>
      </c>
      <c r="D238" s="14">
        <v>14473.343000000001</v>
      </c>
      <c r="E238" s="14"/>
      <c r="F238" s="14">
        <v>12353.777</v>
      </c>
    </row>
    <row r="239" spans="1:6" x14ac:dyDescent="0.25">
      <c r="A239" s="12"/>
      <c r="B239" s="13" t="s">
        <v>8</v>
      </c>
      <c r="C239" s="14">
        <v>0</v>
      </c>
      <c r="D239" s="14">
        <v>0</v>
      </c>
      <c r="E239" s="14"/>
      <c r="F239" s="14">
        <v>0</v>
      </c>
    </row>
    <row r="240" spans="1:6" x14ac:dyDescent="0.25">
      <c r="A240" s="9"/>
      <c r="B240" s="10" t="s">
        <v>79</v>
      </c>
      <c r="C240" s="11">
        <f>(((+C241+C242)))</f>
        <v>9733.9571999999989</v>
      </c>
      <c r="D240" s="11">
        <f>(((+D241+D242)))</f>
        <v>6368.777673333334</v>
      </c>
      <c r="E240" s="11"/>
      <c r="F240" s="11">
        <f>(((+F241+F242)))</f>
        <v>6138.2432633333337</v>
      </c>
    </row>
    <row r="241" spans="1:6" x14ac:dyDescent="0.25">
      <c r="A241" s="12"/>
      <c r="B241" s="13" t="s">
        <v>7</v>
      </c>
      <c r="C241" s="14">
        <v>9733.9571999999989</v>
      </c>
      <c r="D241" s="14">
        <v>6368.777673333334</v>
      </c>
      <c r="E241" s="14"/>
      <c r="F241" s="14">
        <v>6138.2432633333337</v>
      </c>
    </row>
    <row r="242" spans="1:6" x14ac:dyDescent="0.25">
      <c r="A242" s="12"/>
      <c r="B242" s="13" t="s">
        <v>8</v>
      </c>
      <c r="C242" s="14">
        <v>0</v>
      </c>
      <c r="D242" s="14">
        <v>0</v>
      </c>
      <c r="E242" s="14"/>
      <c r="F242" s="14">
        <v>0</v>
      </c>
    </row>
    <row r="243" spans="1:6" x14ac:dyDescent="0.25">
      <c r="A243" s="9"/>
      <c r="B243" s="10" t="s">
        <v>80</v>
      </c>
      <c r="C243" s="11">
        <f>(((+C244+C245)))</f>
        <v>82807.581230000054</v>
      </c>
      <c r="D243" s="11">
        <f>(((+D244+D245)))</f>
        <v>47730.574917999998</v>
      </c>
      <c r="E243" s="11"/>
      <c r="F243" s="11">
        <f>(((+F244+F245)))</f>
        <v>47730.574917999998</v>
      </c>
    </row>
    <row r="244" spans="1:6" x14ac:dyDescent="0.25">
      <c r="A244" s="12"/>
      <c r="B244" s="13" t="s">
        <v>7</v>
      </c>
      <c r="C244" s="14">
        <v>82807.581230000054</v>
      </c>
      <c r="D244" s="14">
        <v>47730.574917999998</v>
      </c>
      <c r="E244" s="14"/>
      <c r="F244" s="14">
        <v>47730.574917999998</v>
      </c>
    </row>
    <row r="245" spans="1:6" x14ac:dyDescent="0.25">
      <c r="A245" s="12"/>
      <c r="B245" s="13" t="s">
        <v>8</v>
      </c>
      <c r="C245" s="14">
        <v>0</v>
      </c>
      <c r="D245" s="14">
        <v>0</v>
      </c>
      <c r="E245" s="14"/>
      <c r="F245" s="14">
        <v>0</v>
      </c>
    </row>
    <row r="246" spans="1:6" x14ac:dyDescent="0.25">
      <c r="A246" s="9"/>
      <c r="B246" s="10" t="s">
        <v>81</v>
      </c>
      <c r="C246" s="11">
        <f>(((+C247+C248)))</f>
        <v>71539.155480000001</v>
      </c>
      <c r="D246" s="11">
        <f>(((+D247+D248)))</f>
        <v>34809.751842727273</v>
      </c>
      <c r="E246" s="11"/>
      <c r="F246" s="11">
        <f>(((+F247+F248)))</f>
        <v>25925.895130000004</v>
      </c>
    </row>
    <row r="247" spans="1:6" x14ac:dyDescent="0.25">
      <c r="A247" s="12"/>
      <c r="B247" s="13" t="s">
        <v>7</v>
      </c>
      <c r="C247" s="14">
        <v>71539.155480000001</v>
      </c>
      <c r="D247" s="14">
        <v>34809.751842727273</v>
      </c>
      <c r="E247" s="14"/>
      <c r="F247" s="14">
        <v>25925.895130000004</v>
      </c>
    </row>
    <row r="248" spans="1:6" x14ac:dyDescent="0.25">
      <c r="A248" s="12"/>
      <c r="B248" s="13" t="s">
        <v>8</v>
      </c>
      <c r="C248" s="14">
        <v>0</v>
      </c>
      <c r="D248" s="14">
        <v>0</v>
      </c>
      <c r="E248" s="14"/>
      <c r="F248" s="14">
        <v>0</v>
      </c>
    </row>
    <row r="249" spans="1:6" x14ac:dyDescent="0.25">
      <c r="A249" s="9"/>
      <c r="B249" s="10" t="s">
        <v>82</v>
      </c>
      <c r="C249" s="11">
        <f>(((+C250+C251)))</f>
        <v>23232.107179999995</v>
      </c>
      <c r="D249" s="11">
        <f>(((+D250+D251)))</f>
        <v>14078.530510000006</v>
      </c>
      <c r="E249" s="11"/>
      <c r="F249" s="11">
        <f>(((+F250+F251)))</f>
        <v>14078.530510000006</v>
      </c>
    </row>
    <row r="250" spans="1:6" x14ac:dyDescent="0.25">
      <c r="A250" s="12"/>
      <c r="B250" s="13" t="s">
        <v>7</v>
      </c>
      <c r="C250" s="14">
        <v>23232.107179999995</v>
      </c>
      <c r="D250" s="14">
        <v>14078.530510000006</v>
      </c>
      <c r="E250" s="14"/>
      <c r="F250" s="14">
        <v>14078.530510000006</v>
      </c>
    </row>
    <row r="251" spans="1:6" x14ac:dyDescent="0.25">
      <c r="A251" s="12"/>
      <c r="B251" s="13" t="s">
        <v>8</v>
      </c>
      <c r="C251" s="14">
        <v>0</v>
      </c>
      <c r="D251" s="14">
        <v>0</v>
      </c>
      <c r="E251" s="14"/>
      <c r="F251" s="14">
        <v>0</v>
      </c>
    </row>
    <row r="252" spans="1:6" x14ac:dyDescent="0.25">
      <c r="A252" s="9"/>
      <c r="B252" s="10" t="s">
        <v>83</v>
      </c>
      <c r="C252" s="11">
        <f>(((+C253+C254)))</f>
        <v>384315.27669000003</v>
      </c>
      <c r="D252" s="11">
        <f>(((+D253+D254)))</f>
        <v>223103.31954037037</v>
      </c>
      <c r="E252" s="11"/>
      <c r="F252" s="11">
        <f>(((+F253+F254)))</f>
        <v>150203.21271999998</v>
      </c>
    </row>
    <row r="253" spans="1:6" x14ac:dyDescent="0.25">
      <c r="A253" s="12"/>
      <c r="B253" s="13" t="s">
        <v>7</v>
      </c>
      <c r="C253" s="14">
        <v>116350.76675</v>
      </c>
      <c r="D253" s="14">
        <v>107617.38254037038</v>
      </c>
      <c r="E253" s="14"/>
      <c r="F253" s="14">
        <v>97935.786139999982</v>
      </c>
    </row>
    <row r="254" spans="1:6" x14ac:dyDescent="0.25">
      <c r="A254" s="12"/>
      <c r="B254" s="13" t="s">
        <v>8</v>
      </c>
      <c r="C254" s="14">
        <v>267964.50994000002</v>
      </c>
      <c r="D254" s="14">
        <v>115485.93700000001</v>
      </c>
      <c r="E254" s="14"/>
      <c r="F254" s="14">
        <v>52267.426579999999</v>
      </c>
    </row>
    <row r="255" spans="1:6" x14ac:dyDescent="0.25">
      <c r="A255" s="6" t="s">
        <v>84</v>
      </c>
      <c r="B255" s="7"/>
      <c r="C255" s="8">
        <f>(+C256+C262+C265+C268+C274+C277+C280+C283+C286+C289+C292+C295+C298+C301+C304+C307+C310+C313+C319+C259+C271+C316)</f>
        <v>2900666.5700399992</v>
      </c>
      <c r="D255" s="8">
        <f t="shared" ref="D255:F255" si="10">(+D256+D262+D265+D268+D274+D277+D280+D283+D286+D289+D292+D295+D298+D301+D304+D307+D310+D313+D319+D259+D271+D316)</f>
        <v>2113247.0148300007</v>
      </c>
      <c r="E255" s="8">
        <f t="shared" si="10"/>
        <v>0</v>
      </c>
      <c r="F255" s="8">
        <f t="shared" si="10"/>
        <v>2025842.3466895639</v>
      </c>
    </row>
    <row r="256" spans="1:6" x14ac:dyDescent="0.25">
      <c r="A256" s="9"/>
      <c r="B256" s="10" t="s">
        <v>12</v>
      </c>
      <c r="C256" s="11">
        <f>(((+C257+C258)))</f>
        <v>2093832.29</v>
      </c>
      <c r="D256" s="11">
        <f>(((+D257+D258)))</f>
        <v>1595429.2579900003</v>
      </c>
      <c r="E256" s="11"/>
      <c r="F256" s="11">
        <f>(((+F257+F258)))</f>
        <v>1595429.2579900003</v>
      </c>
    </row>
    <row r="257" spans="1:6" x14ac:dyDescent="0.25">
      <c r="A257" s="12"/>
      <c r="B257" s="13" t="s">
        <v>7</v>
      </c>
      <c r="C257" s="14">
        <v>2093832.29</v>
      </c>
      <c r="D257" s="14">
        <v>1595429.2579900003</v>
      </c>
      <c r="E257" s="14"/>
      <c r="F257" s="14">
        <v>1595429.2579900003</v>
      </c>
    </row>
    <row r="258" spans="1:6" x14ac:dyDescent="0.25">
      <c r="A258" s="12"/>
      <c r="B258" s="13" t="s">
        <v>8</v>
      </c>
      <c r="C258" s="14">
        <v>0</v>
      </c>
      <c r="D258" s="14">
        <v>0</v>
      </c>
      <c r="E258" s="14"/>
      <c r="F258" s="14">
        <v>0</v>
      </c>
    </row>
    <row r="259" spans="1:6" x14ac:dyDescent="0.25">
      <c r="A259" s="9"/>
      <c r="B259" s="10" t="s">
        <v>242</v>
      </c>
      <c r="C259" s="11">
        <f>(((+C260+C261)))</f>
        <v>18556.564320000001</v>
      </c>
      <c r="D259" s="11">
        <f>(((+D260+D261)))</f>
        <v>3346.67598</v>
      </c>
      <c r="E259" s="11"/>
      <c r="F259" s="11">
        <f>(((+F260+F261)))</f>
        <v>3346.67598</v>
      </c>
    </row>
    <row r="260" spans="1:6" x14ac:dyDescent="0.25">
      <c r="A260" s="12"/>
      <c r="B260" s="13" t="s">
        <v>7</v>
      </c>
      <c r="C260" s="14">
        <v>18556.564320000001</v>
      </c>
      <c r="D260" s="14">
        <v>3346.67598</v>
      </c>
      <c r="E260" s="14"/>
      <c r="F260" s="14">
        <v>3346.67598</v>
      </c>
    </row>
    <row r="261" spans="1:6" x14ac:dyDescent="0.25">
      <c r="A261" s="12"/>
      <c r="B261" s="13" t="s">
        <v>8</v>
      </c>
      <c r="C261" s="14">
        <v>0</v>
      </c>
      <c r="D261" s="14">
        <v>0</v>
      </c>
      <c r="E261" s="14"/>
      <c r="F261" s="14">
        <v>0</v>
      </c>
    </row>
    <row r="262" spans="1:6" x14ac:dyDescent="0.25">
      <c r="A262" s="9"/>
      <c r="B262" s="10" t="s">
        <v>85</v>
      </c>
      <c r="C262" s="11">
        <f>(((+C263+C264)))</f>
        <v>4664.0290000000005</v>
      </c>
      <c r="D262" s="11">
        <f>(((+D263+D264)))</f>
        <v>3498.0217499999999</v>
      </c>
      <c r="E262" s="11"/>
      <c r="F262" s="11">
        <f>(((+F263+F264)))</f>
        <v>3498.0217499999999</v>
      </c>
    </row>
    <row r="263" spans="1:6" x14ac:dyDescent="0.25">
      <c r="A263" s="12"/>
      <c r="B263" s="13" t="s">
        <v>7</v>
      </c>
      <c r="C263" s="14">
        <v>4664.0290000000005</v>
      </c>
      <c r="D263" s="14">
        <v>3498.0217499999999</v>
      </c>
      <c r="E263" s="14"/>
      <c r="F263" s="14">
        <v>3498.0217499999999</v>
      </c>
    </row>
    <row r="264" spans="1:6" x14ac:dyDescent="0.25">
      <c r="A264" s="12"/>
      <c r="B264" s="13" t="s">
        <v>8</v>
      </c>
      <c r="C264" s="14">
        <v>0</v>
      </c>
      <c r="D264" s="14">
        <v>0</v>
      </c>
      <c r="E264" s="14"/>
      <c r="F264" s="14">
        <v>0</v>
      </c>
    </row>
    <row r="265" spans="1:6" x14ac:dyDescent="0.25">
      <c r="A265" s="9"/>
      <c r="B265" s="10" t="s">
        <v>86</v>
      </c>
      <c r="C265" s="11">
        <f>(((+C266+C267)))</f>
        <v>122549.88337000003</v>
      </c>
      <c r="D265" s="11">
        <f>(((+D266+D267)))</f>
        <v>57417.055999999997</v>
      </c>
      <c r="E265" s="11"/>
      <c r="F265" s="11">
        <f>(((+F266+F267)))</f>
        <v>57417.055999999997</v>
      </c>
    </row>
    <row r="266" spans="1:6" x14ac:dyDescent="0.25">
      <c r="A266" s="12"/>
      <c r="B266" s="13" t="s">
        <v>7</v>
      </c>
      <c r="C266" s="14">
        <v>122549.88337000003</v>
      </c>
      <c r="D266" s="14">
        <v>57417.055999999997</v>
      </c>
      <c r="E266" s="14"/>
      <c r="F266" s="14">
        <v>57417.055999999997</v>
      </c>
    </row>
    <row r="267" spans="1:6" x14ac:dyDescent="0.25">
      <c r="A267" s="12"/>
      <c r="B267" s="13" t="s">
        <v>8</v>
      </c>
      <c r="C267" s="14">
        <v>0</v>
      </c>
      <c r="D267" s="14">
        <v>0</v>
      </c>
      <c r="E267" s="14"/>
      <c r="F267" s="14">
        <v>0</v>
      </c>
    </row>
    <row r="268" spans="1:6" x14ac:dyDescent="0.25">
      <c r="A268" s="9"/>
      <c r="B268" s="10" t="s">
        <v>87</v>
      </c>
      <c r="C268" s="11">
        <f>(((+C269+C270)))</f>
        <v>44801.765400000004</v>
      </c>
      <c r="D268" s="11">
        <f>(((+D269+D270)))</f>
        <v>28825.166370000003</v>
      </c>
      <c r="E268" s="11"/>
      <c r="F268" s="11">
        <f>(((+F269+F270)))</f>
        <v>35966.042376706006</v>
      </c>
    </row>
    <row r="269" spans="1:6" x14ac:dyDescent="0.25">
      <c r="A269" s="12"/>
      <c r="B269" s="13" t="s">
        <v>7</v>
      </c>
      <c r="C269" s="14">
        <v>23771.290810000002</v>
      </c>
      <c r="D269" s="14">
        <v>7794.6917800000001</v>
      </c>
      <c r="E269" s="14"/>
      <c r="F269" s="14">
        <v>14862.890140000001</v>
      </c>
    </row>
    <row r="270" spans="1:6" x14ac:dyDescent="0.25">
      <c r="A270" s="12"/>
      <c r="B270" s="13" t="s">
        <v>8</v>
      </c>
      <c r="C270" s="14">
        <v>21030.474590000002</v>
      </c>
      <c r="D270" s="14">
        <v>21030.474590000002</v>
      </c>
      <c r="E270" s="14"/>
      <c r="F270" s="14">
        <v>21103.152236706002</v>
      </c>
    </row>
    <row r="271" spans="1:6" x14ac:dyDescent="0.25">
      <c r="A271" s="9"/>
      <c r="B271" s="10" t="s">
        <v>243</v>
      </c>
      <c r="C271" s="11">
        <f>(((+C272+C273)))</f>
        <v>104.04300000000001</v>
      </c>
      <c r="D271" s="11">
        <f>(((+D272+D273)))</f>
        <v>80.95214</v>
      </c>
      <c r="E271" s="11"/>
      <c r="F271" s="11">
        <f>(((+F272+F273)))</f>
        <v>80.95214</v>
      </c>
    </row>
    <row r="272" spans="1:6" x14ac:dyDescent="0.25">
      <c r="A272" s="12"/>
      <c r="B272" s="13" t="s">
        <v>7</v>
      </c>
      <c r="C272" s="14">
        <v>104.04300000000001</v>
      </c>
      <c r="D272" s="14">
        <v>80.95214</v>
      </c>
      <c r="E272" s="14"/>
      <c r="F272" s="14">
        <v>80.95214</v>
      </c>
    </row>
    <row r="273" spans="1:6" x14ac:dyDescent="0.25">
      <c r="A273" s="12"/>
      <c r="B273" s="13" t="s">
        <v>8</v>
      </c>
      <c r="C273" s="14">
        <v>0</v>
      </c>
      <c r="D273" s="14">
        <v>0</v>
      </c>
      <c r="E273" s="14"/>
      <c r="F273" s="14">
        <v>0</v>
      </c>
    </row>
    <row r="274" spans="1:6" x14ac:dyDescent="0.25">
      <c r="A274" s="9"/>
      <c r="B274" s="10" t="s">
        <v>88</v>
      </c>
      <c r="C274" s="11">
        <f>(((+C275+C276)))</f>
        <v>27824.953799999999</v>
      </c>
      <c r="D274" s="11">
        <f>(((+D275+D276)))</f>
        <v>15804.57727</v>
      </c>
      <c r="E274" s="11"/>
      <c r="F274" s="11">
        <f>(((+F275+F276)))</f>
        <v>15804.57727</v>
      </c>
    </row>
    <row r="275" spans="1:6" x14ac:dyDescent="0.25">
      <c r="A275" s="12"/>
      <c r="B275" s="13" t="s">
        <v>7</v>
      </c>
      <c r="C275" s="14">
        <v>27824.953799999999</v>
      </c>
      <c r="D275" s="14">
        <v>15804.57727</v>
      </c>
      <c r="E275" s="14"/>
      <c r="F275" s="14">
        <v>15804.57727</v>
      </c>
    </row>
    <row r="276" spans="1:6" x14ac:dyDescent="0.25">
      <c r="A276" s="12"/>
      <c r="B276" s="13" t="s">
        <v>8</v>
      </c>
      <c r="C276" s="14">
        <v>0</v>
      </c>
      <c r="D276" s="14">
        <v>0</v>
      </c>
      <c r="E276" s="14"/>
      <c r="F276" s="14">
        <v>0</v>
      </c>
    </row>
    <row r="277" spans="1:6" x14ac:dyDescent="0.25">
      <c r="A277" s="9"/>
      <c r="B277" s="10" t="s">
        <v>89</v>
      </c>
      <c r="C277" s="11">
        <f>(((+C278+C279)))</f>
        <v>10361.829240000001</v>
      </c>
      <c r="D277" s="11">
        <f>(((+D278+D279)))</f>
        <v>161.82924</v>
      </c>
      <c r="E277" s="11"/>
      <c r="F277" s="11">
        <f>(((+F278+F279)))</f>
        <v>0</v>
      </c>
    </row>
    <row r="278" spans="1:6" x14ac:dyDescent="0.25">
      <c r="A278" s="12"/>
      <c r="B278" s="13" t="s">
        <v>7</v>
      </c>
      <c r="C278" s="14">
        <v>10361.829240000001</v>
      </c>
      <c r="D278" s="14">
        <v>161.82924</v>
      </c>
      <c r="E278" s="14"/>
      <c r="F278" s="14">
        <v>0</v>
      </c>
    </row>
    <row r="279" spans="1:6" x14ac:dyDescent="0.25">
      <c r="A279" s="12"/>
      <c r="B279" s="13" t="s">
        <v>8</v>
      </c>
      <c r="C279" s="14">
        <v>0</v>
      </c>
      <c r="D279" s="14">
        <v>0</v>
      </c>
      <c r="E279" s="14"/>
      <c r="F279" s="14">
        <v>0</v>
      </c>
    </row>
    <row r="280" spans="1:6" x14ac:dyDescent="0.25">
      <c r="A280" s="9"/>
      <c r="B280" s="10" t="s">
        <v>90</v>
      </c>
      <c r="C280" s="11">
        <f>(((+C281+C282)))</f>
        <v>17913.247299999999</v>
      </c>
      <c r="D280" s="11">
        <f>(((+D281+D282)))</f>
        <v>15733.082859999999</v>
      </c>
      <c r="E280" s="11"/>
      <c r="F280" s="11">
        <f>(((+F281+F282)))</f>
        <v>15733.082859999999</v>
      </c>
    </row>
    <row r="281" spans="1:6" x14ac:dyDescent="0.25">
      <c r="A281" s="12"/>
      <c r="B281" s="13" t="s">
        <v>7</v>
      </c>
      <c r="C281" s="14">
        <v>17913.247299999999</v>
      </c>
      <c r="D281" s="14">
        <v>15733.082859999999</v>
      </c>
      <c r="E281" s="14"/>
      <c r="F281" s="14">
        <v>15733.082859999999</v>
      </c>
    </row>
    <row r="282" spans="1:6" x14ac:dyDescent="0.25">
      <c r="A282" s="12"/>
      <c r="B282" s="13" t="s">
        <v>8</v>
      </c>
      <c r="C282" s="14">
        <v>0</v>
      </c>
      <c r="D282" s="14">
        <v>0</v>
      </c>
      <c r="E282" s="14"/>
      <c r="F282" s="14">
        <v>0</v>
      </c>
    </row>
    <row r="283" spans="1:6" x14ac:dyDescent="0.25">
      <c r="A283" s="9"/>
      <c r="B283" s="10" t="s">
        <v>91</v>
      </c>
      <c r="C283" s="11">
        <f>(((+C284+C285)))</f>
        <v>100518.52357999999</v>
      </c>
      <c r="D283" s="11">
        <f>(((+D284+D285)))</f>
        <v>41199.760719999998</v>
      </c>
      <c r="E283" s="11"/>
      <c r="F283" s="11">
        <f>(((+F284+F285)))</f>
        <v>41199.760719999998</v>
      </c>
    </row>
    <row r="284" spans="1:6" s="43" customFormat="1" x14ac:dyDescent="0.25">
      <c r="A284" s="36"/>
      <c r="B284" s="31" t="s">
        <v>7</v>
      </c>
      <c r="C284" s="32">
        <v>100518.52357999999</v>
      </c>
      <c r="D284" s="32">
        <v>41199.760719999998</v>
      </c>
      <c r="E284" s="32"/>
      <c r="F284" s="32">
        <v>41199.760719999998</v>
      </c>
    </row>
    <row r="285" spans="1:6" x14ac:dyDescent="0.25">
      <c r="A285" s="12"/>
      <c r="B285" s="13" t="s">
        <v>8</v>
      </c>
      <c r="C285" s="14">
        <v>0</v>
      </c>
      <c r="D285" s="14">
        <v>0</v>
      </c>
      <c r="E285" s="14"/>
      <c r="F285" s="14">
        <v>0</v>
      </c>
    </row>
    <row r="286" spans="1:6" ht="22.5" x14ac:dyDescent="0.25">
      <c r="A286" s="9"/>
      <c r="B286" s="10" t="s">
        <v>92</v>
      </c>
      <c r="C286" s="11">
        <f>(((+C287+C288)))</f>
        <v>390.74400000000003</v>
      </c>
      <c r="D286" s="11">
        <f>(((+D287+D288)))</f>
        <v>253.5</v>
      </c>
      <c r="E286" s="11"/>
      <c r="F286" s="11">
        <f>(((+F287+F288)))</f>
        <v>0</v>
      </c>
    </row>
    <row r="287" spans="1:6" x14ac:dyDescent="0.25">
      <c r="A287" s="24"/>
      <c r="B287" s="13" t="s">
        <v>7</v>
      </c>
      <c r="C287" s="14">
        <v>390.74400000000003</v>
      </c>
      <c r="D287" s="14">
        <v>253.5</v>
      </c>
      <c r="E287" s="14"/>
      <c r="F287" s="14">
        <v>0</v>
      </c>
    </row>
    <row r="288" spans="1:6" x14ac:dyDescent="0.25">
      <c r="A288" s="24"/>
      <c r="B288" s="13" t="s">
        <v>8</v>
      </c>
      <c r="C288" s="14">
        <v>0</v>
      </c>
      <c r="D288" s="14">
        <v>0</v>
      </c>
      <c r="E288" s="14"/>
      <c r="F288" s="14">
        <v>0</v>
      </c>
    </row>
    <row r="289" spans="1:6" x14ac:dyDescent="0.25">
      <c r="A289" s="25"/>
      <c r="B289" s="10" t="s">
        <v>93</v>
      </c>
      <c r="C289" s="11">
        <f>(((+C290+C291)))</f>
        <v>3238.8143799999998</v>
      </c>
      <c r="D289" s="11">
        <f>(((+D290+D291)))</f>
        <v>3238.8143799999998</v>
      </c>
      <c r="E289" s="11"/>
      <c r="F289" s="11">
        <f>(((+F290+F291)))</f>
        <v>3238.8143799999998</v>
      </c>
    </row>
    <row r="290" spans="1:6" x14ac:dyDescent="0.25">
      <c r="A290" s="24"/>
      <c r="B290" s="13" t="s">
        <v>7</v>
      </c>
      <c r="C290" s="14">
        <v>3238.8143799999998</v>
      </c>
      <c r="D290" s="14">
        <v>3238.8143799999998</v>
      </c>
      <c r="E290" s="14"/>
      <c r="F290" s="14">
        <v>3238.8143799999998</v>
      </c>
    </row>
    <row r="291" spans="1:6" x14ac:dyDescent="0.25">
      <c r="A291" s="24"/>
      <c r="B291" s="13" t="s">
        <v>8</v>
      </c>
      <c r="C291" s="14">
        <v>0</v>
      </c>
      <c r="D291" s="14">
        <v>0</v>
      </c>
      <c r="E291" s="14"/>
      <c r="F291" s="14">
        <v>0</v>
      </c>
    </row>
    <row r="292" spans="1:6" x14ac:dyDescent="0.25">
      <c r="A292" s="25"/>
      <c r="B292" s="10" t="s">
        <v>94</v>
      </c>
      <c r="C292" s="11">
        <f>(((+C293+C294)))</f>
        <v>97939.206000000006</v>
      </c>
      <c r="D292" s="11">
        <f>(((+D293+D294)))</f>
        <v>85348.013299999991</v>
      </c>
      <c r="E292" s="11"/>
      <c r="F292" s="11">
        <f>(((+F293+F294)))</f>
        <v>85348.013299999991</v>
      </c>
    </row>
    <row r="293" spans="1:6" x14ac:dyDescent="0.25">
      <c r="A293" s="24"/>
      <c r="B293" s="13" t="s">
        <v>7</v>
      </c>
      <c r="C293" s="14">
        <v>97939.206000000006</v>
      </c>
      <c r="D293" s="14">
        <v>85348.013299999991</v>
      </c>
      <c r="E293" s="14"/>
      <c r="F293" s="14">
        <v>85348.013299999991</v>
      </c>
    </row>
    <row r="294" spans="1:6" x14ac:dyDescent="0.25">
      <c r="A294" s="24"/>
      <c r="B294" s="13" t="s">
        <v>8</v>
      </c>
      <c r="C294" s="14">
        <v>0</v>
      </c>
      <c r="D294" s="14">
        <v>0</v>
      </c>
      <c r="E294" s="14"/>
      <c r="F294" s="14">
        <v>0</v>
      </c>
    </row>
    <row r="295" spans="1:6" x14ac:dyDescent="0.25">
      <c r="A295" s="25"/>
      <c r="B295" s="10" t="s">
        <v>95</v>
      </c>
      <c r="C295" s="11">
        <f>(((+C296+C297)))</f>
        <v>46353.393779999999</v>
      </c>
      <c r="D295" s="11">
        <f>(((+D296+D297)))</f>
        <v>34765.045340000004</v>
      </c>
      <c r="E295" s="11"/>
      <c r="F295" s="11">
        <f>(((+F296+F297)))</f>
        <v>21791.288079999998</v>
      </c>
    </row>
    <row r="296" spans="1:6" x14ac:dyDescent="0.25">
      <c r="A296" s="24"/>
      <c r="B296" s="13" t="s">
        <v>7</v>
      </c>
      <c r="C296" s="14">
        <v>46353.393779999999</v>
      </c>
      <c r="D296" s="14">
        <v>34765.045340000004</v>
      </c>
      <c r="E296" s="14"/>
      <c r="F296" s="14">
        <v>21791.288079999998</v>
      </c>
    </row>
    <row r="297" spans="1:6" x14ac:dyDescent="0.25">
      <c r="A297" s="24"/>
      <c r="B297" s="13" t="s">
        <v>8</v>
      </c>
      <c r="C297" s="14">
        <v>0</v>
      </c>
      <c r="D297" s="14">
        <v>0</v>
      </c>
      <c r="E297" s="14"/>
      <c r="F297" s="14">
        <v>0</v>
      </c>
    </row>
    <row r="298" spans="1:6" x14ac:dyDescent="0.25">
      <c r="A298" s="25"/>
      <c r="B298" s="10" t="s">
        <v>96</v>
      </c>
      <c r="C298" s="11">
        <f>(((+C299+C300)))</f>
        <v>17603.663</v>
      </c>
      <c r="D298" s="11">
        <f>(((+D299+D300)))</f>
        <v>13583.57415</v>
      </c>
      <c r="E298" s="11"/>
      <c r="F298" s="11">
        <f>(((+F299+F300)))</f>
        <v>12693.174762857141</v>
      </c>
    </row>
    <row r="299" spans="1:6" x14ac:dyDescent="0.25">
      <c r="A299" s="24"/>
      <c r="B299" s="13" t="s">
        <v>7</v>
      </c>
      <c r="C299" s="14">
        <v>17603.663</v>
      </c>
      <c r="D299" s="14">
        <v>13583.57415</v>
      </c>
      <c r="E299" s="14"/>
      <c r="F299" s="14">
        <v>12693.174762857141</v>
      </c>
    </row>
    <row r="300" spans="1:6" x14ac:dyDescent="0.25">
      <c r="A300" s="24"/>
      <c r="B300" s="13" t="s">
        <v>8</v>
      </c>
      <c r="C300" s="14">
        <v>0</v>
      </c>
      <c r="D300" s="14">
        <v>0</v>
      </c>
      <c r="E300" s="14"/>
      <c r="F300" s="14">
        <v>0</v>
      </c>
    </row>
    <row r="301" spans="1:6" ht="22.5" x14ac:dyDescent="0.25">
      <c r="A301" s="25"/>
      <c r="B301" s="10" t="s">
        <v>97</v>
      </c>
      <c r="C301" s="11">
        <f>(((+C302+C303)))</f>
        <v>29381.233229999998</v>
      </c>
      <c r="D301" s="11">
        <f>(((+D302+D303)))</f>
        <v>16467.505880000001</v>
      </c>
      <c r="E301" s="11"/>
      <c r="F301" s="11">
        <f>(((+F302+F303)))</f>
        <v>16467.505880000001</v>
      </c>
    </row>
    <row r="302" spans="1:6" x14ac:dyDescent="0.25">
      <c r="A302" s="24"/>
      <c r="B302" s="13" t="s">
        <v>7</v>
      </c>
      <c r="C302" s="14">
        <v>18736.383229999999</v>
      </c>
      <c r="D302" s="14">
        <v>9582.4843000000001</v>
      </c>
      <c r="E302" s="14"/>
      <c r="F302" s="14">
        <v>9582.4843000000001</v>
      </c>
    </row>
    <row r="303" spans="1:6" x14ac:dyDescent="0.25">
      <c r="A303" s="24"/>
      <c r="B303" s="13" t="s">
        <v>8</v>
      </c>
      <c r="C303" s="14">
        <v>10644.85</v>
      </c>
      <c r="D303" s="14">
        <v>6885.0215799999996</v>
      </c>
      <c r="E303" s="14"/>
      <c r="F303" s="14">
        <v>6885.0215799999996</v>
      </c>
    </row>
    <row r="304" spans="1:6" x14ac:dyDescent="0.25">
      <c r="A304" s="25"/>
      <c r="B304" s="10" t="s">
        <v>98</v>
      </c>
      <c r="C304" s="11">
        <f>(((+C305+C306)))</f>
        <v>5643.4369999999999</v>
      </c>
      <c r="D304" s="11">
        <f>(((+D305+D306)))</f>
        <v>2733.9907599999997</v>
      </c>
      <c r="E304" s="11"/>
      <c r="F304" s="11">
        <f>(((+F305+F306)))</f>
        <v>3650.7085200000001</v>
      </c>
    </row>
    <row r="305" spans="1:6" x14ac:dyDescent="0.25">
      <c r="A305" s="24"/>
      <c r="B305" s="13" t="s">
        <v>7</v>
      </c>
      <c r="C305" s="14">
        <v>5643.4369999999999</v>
      </c>
      <c r="D305" s="14">
        <v>2733.9907599999997</v>
      </c>
      <c r="E305" s="14"/>
      <c r="F305" s="14">
        <v>3650.7085200000001</v>
      </c>
    </row>
    <row r="306" spans="1:6" x14ac:dyDescent="0.25">
      <c r="A306" s="24"/>
      <c r="B306" s="13" t="s">
        <v>8</v>
      </c>
      <c r="C306" s="14">
        <v>0</v>
      </c>
      <c r="D306" s="14">
        <v>0</v>
      </c>
      <c r="E306" s="14"/>
      <c r="F306" s="14">
        <v>0</v>
      </c>
    </row>
    <row r="307" spans="1:6" x14ac:dyDescent="0.25">
      <c r="A307" s="25"/>
      <c r="B307" s="10" t="s">
        <v>99</v>
      </c>
      <c r="C307" s="11">
        <f>(((+C308+C309)))</f>
        <v>221749.24845999997</v>
      </c>
      <c r="D307" s="11">
        <f>(((+D308+D309)))</f>
        <v>158805.57052000001</v>
      </c>
      <c r="E307" s="11"/>
      <c r="F307" s="11">
        <f>(((+F308+F309)))</f>
        <v>86644.057709999994</v>
      </c>
    </row>
    <row r="308" spans="1:6" x14ac:dyDescent="0.25">
      <c r="A308" s="24"/>
      <c r="B308" s="13" t="s">
        <v>7</v>
      </c>
      <c r="C308" s="14">
        <v>221749.24845999997</v>
      </c>
      <c r="D308" s="14">
        <v>158805.57052000001</v>
      </c>
      <c r="E308" s="14"/>
      <c r="F308" s="14">
        <v>86644.057709999994</v>
      </c>
    </row>
    <row r="309" spans="1:6" x14ac:dyDescent="0.25">
      <c r="A309" s="24"/>
      <c r="B309" s="13" t="s">
        <v>8</v>
      </c>
      <c r="C309" s="14">
        <v>0</v>
      </c>
      <c r="D309" s="14">
        <v>0</v>
      </c>
      <c r="E309" s="14"/>
      <c r="F309" s="14">
        <v>0</v>
      </c>
    </row>
    <row r="310" spans="1:6" x14ac:dyDescent="0.25">
      <c r="A310" s="25"/>
      <c r="B310" s="10" t="s">
        <v>100</v>
      </c>
      <c r="C310" s="11">
        <f>(((+C311+C312)))</f>
        <v>9368.1620000000003</v>
      </c>
      <c r="D310" s="11">
        <f>(((+D311+D312)))</f>
        <v>7657.7929700000004</v>
      </c>
      <c r="E310" s="11"/>
      <c r="F310" s="11">
        <f>(((+F311+F312)))</f>
        <v>7677.7500799999998</v>
      </c>
    </row>
    <row r="311" spans="1:6" x14ac:dyDescent="0.25">
      <c r="A311" s="24"/>
      <c r="B311" s="13" t="s">
        <v>7</v>
      </c>
      <c r="C311" s="14">
        <v>9368.1620000000003</v>
      </c>
      <c r="D311" s="14">
        <v>7657.7929700000004</v>
      </c>
      <c r="E311" s="14"/>
      <c r="F311" s="14">
        <v>7677.7500799999998</v>
      </c>
    </row>
    <row r="312" spans="1:6" ht="15.75" customHeight="1" x14ac:dyDescent="0.25">
      <c r="A312" s="24"/>
      <c r="B312" s="13" t="s">
        <v>8</v>
      </c>
      <c r="C312" s="14">
        <v>0</v>
      </c>
      <c r="D312" s="14">
        <v>0</v>
      </c>
      <c r="E312" s="14"/>
      <c r="F312" s="14">
        <v>0</v>
      </c>
    </row>
    <row r="313" spans="1:6" x14ac:dyDescent="0.25">
      <c r="A313" s="25"/>
      <c r="B313" s="10" t="s">
        <v>101</v>
      </c>
      <c r="C313" s="11">
        <f>(((+C314+C315)))</f>
        <v>525.50199999999995</v>
      </c>
      <c r="D313" s="11">
        <f>(((+D314+D315)))</f>
        <v>406.78005999999999</v>
      </c>
      <c r="E313" s="11"/>
      <c r="F313" s="11">
        <f>(((+F314+F315)))</f>
        <v>406.78005999999999</v>
      </c>
    </row>
    <row r="314" spans="1:6" x14ac:dyDescent="0.25">
      <c r="A314" s="24"/>
      <c r="B314" s="13" t="s">
        <v>7</v>
      </c>
      <c r="C314" s="14">
        <v>525.50199999999995</v>
      </c>
      <c r="D314" s="14">
        <v>406.78005999999999</v>
      </c>
      <c r="E314" s="14"/>
      <c r="F314" s="14">
        <v>406.78005999999999</v>
      </c>
    </row>
    <row r="315" spans="1:6" x14ac:dyDescent="0.25">
      <c r="A315" s="24"/>
      <c r="B315" s="13" t="s">
        <v>8</v>
      </c>
      <c r="C315" s="14">
        <v>0</v>
      </c>
      <c r="D315" s="14">
        <v>0</v>
      </c>
      <c r="E315" s="14"/>
      <c r="F315" s="14">
        <v>0</v>
      </c>
    </row>
    <row r="316" spans="1:6" x14ac:dyDescent="0.25">
      <c r="A316" s="25"/>
      <c r="B316" s="10" t="s">
        <v>244</v>
      </c>
      <c r="C316" s="11">
        <f>(((+C317+C318)))</f>
        <v>3915.0711800000004</v>
      </c>
      <c r="D316" s="11">
        <f>(((+D317+D318)))</f>
        <v>2586.7568099999999</v>
      </c>
      <c r="E316" s="11"/>
      <c r="F316" s="11">
        <f>(((+F317+F318)))</f>
        <v>2155.9750899999999</v>
      </c>
    </row>
    <row r="317" spans="1:6" x14ac:dyDescent="0.25">
      <c r="A317" s="24"/>
      <c r="B317" s="13" t="s">
        <v>7</v>
      </c>
      <c r="C317" s="14">
        <v>3915.0711800000004</v>
      </c>
      <c r="D317" s="14">
        <v>2586.7568099999999</v>
      </c>
      <c r="E317" s="14"/>
      <c r="F317" s="14">
        <v>2155.9750899999999</v>
      </c>
    </row>
    <row r="318" spans="1:6" x14ac:dyDescent="0.25">
      <c r="A318" s="24"/>
      <c r="B318" s="13" t="s">
        <v>8</v>
      </c>
      <c r="C318" s="14">
        <v>0</v>
      </c>
      <c r="D318" s="14">
        <v>0</v>
      </c>
      <c r="E318" s="14"/>
      <c r="F318" s="14">
        <v>0</v>
      </c>
    </row>
    <row r="319" spans="1:6" x14ac:dyDescent="0.25">
      <c r="A319" s="25"/>
      <c r="B319" s="10" t="s">
        <v>102</v>
      </c>
      <c r="C319" s="11">
        <f>(((+C320+C321)))</f>
        <v>23430.966</v>
      </c>
      <c r="D319" s="11">
        <f>(((+D320+D321)))</f>
        <v>25903.29034</v>
      </c>
      <c r="E319" s="11"/>
      <c r="F319" s="11">
        <f>(((+F320+F321)))</f>
        <v>17292.851739999998</v>
      </c>
    </row>
    <row r="320" spans="1:6" x14ac:dyDescent="0.25">
      <c r="A320" s="24"/>
      <c r="B320" s="13" t="s">
        <v>7</v>
      </c>
      <c r="C320" s="14">
        <v>23430.966</v>
      </c>
      <c r="D320" s="14">
        <v>25903.29034</v>
      </c>
      <c r="E320" s="14"/>
      <c r="F320" s="14">
        <v>17292.851739999998</v>
      </c>
    </row>
    <row r="321" spans="1:6" x14ac:dyDescent="0.25">
      <c r="A321" s="24"/>
      <c r="B321" s="13" t="s">
        <v>8</v>
      </c>
      <c r="C321" s="14">
        <v>0</v>
      </c>
      <c r="D321" s="14">
        <v>0</v>
      </c>
      <c r="E321" s="14"/>
      <c r="F321" s="14">
        <v>0</v>
      </c>
    </row>
    <row r="322" spans="1:6" x14ac:dyDescent="0.25">
      <c r="A322" s="26" t="s">
        <v>103</v>
      </c>
      <c r="B322" s="7"/>
      <c r="C322" s="8">
        <f>(+C323+C326+C329+C332+C335+C338+C341+C344+C347+C350+C356+C353+C359+C362+C365+C368+C371+C374+C377+C380+C383+C386+C389+C392+C395)</f>
        <v>7312877.4874699991</v>
      </c>
      <c r="D322" s="8">
        <f t="shared" ref="D322:F322" si="11">(+D323+D326+D329+D332+D335+D338+D341+D344+D347+D350+D356+D353+D359+D362+D365+D368+D371+D374+D377+D380+D383+D386+D389+D392+D395)</f>
        <v>3789602.5331600001</v>
      </c>
      <c r="E322" s="8">
        <f t="shared" si="11"/>
        <v>0</v>
      </c>
      <c r="F322" s="8">
        <f t="shared" si="11"/>
        <v>3588730.3823899999</v>
      </c>
    </row>
    <row r="323" spans="1:6" x14ac:dyDescent="0.25">
      <c r="A323" s="25"/>
      <c r="B323" s="10" t="s">
        <v>12</v>
      </c>
      <c r="C323" s="11">
        <f>(((+C324+C325)))</f>
        <v>2319129.7000000002</v>
      </c>
      <c r="D323" s="11">
        <f>(((+D324+D325)))</f>
        <v>215079.77861000001</v>
      </c>
      <c r="E323" s="11"/>
      <c r="F323" s="11">
        <f>(((+F324+F325)))</f>
        <v>223599.42491000006</v>
      </c>
    </row>
    <row r="324" spans="1:6" x14ac:dyDescent="0.25">
      <c r="A324" s="24"/>
      <c r="B324" s="13" t="s">
        <v>7</v>
      </c>
      <c r="C324" s="14">
        <v>2319129.7000000002</v>
      </c>
      <c r="D324" s="14">
        <v>189615.75457000002</v>
      </c>
      <c r="E324" s="14"/>
      <c r="F324" s="14">
        <v>201159.44206000006</v>
      </c>
    </row>
    <row r="325" spans="1:6" x14ac:dyDescent="0.25">
      <c r="A325" s="24"/>
      <c r="B325" s="13" t="s">
        <v>8</v>
      </c>
      <c r="C325" s="14">
        <v>0</v>
      </c>
      <c r="D325" s="14">
        <v>25464.02404</v>
      </c>
      <c r="E325" s="14"/>
      <c r="F325" s="14">
        <v>22439.98285</v>
      </c>
    </row>
    <row r="326" spans="1:6" x14ac:dyDescent="0.25">
      <c r="A326" s="25"/>
      <c r="B326" s="10" t="s">
        <v>104</v>
      </c>
      <c r="C326" s="11">
        <f>(((+C327+C328)))</f>
        <v>140613.79999999999</v>
      </c>
      <c r="D326" s="11">
        <f>(((+D327+D328)))</f>
        <v>4043.6400600000002</v>
      </c>
      <c r="E326" s="11"/>
      <c r="F326" s="11">
        <f>(((+F327+F328)))</f>
        <v>4043.6400600000002</v>
      </c>
    </row>
    <row r="327" spans="1:6" x14ac:dyDescent="0.25">
      <c r="A327" s="24"/>
      <c r="B327" s="13" t="s">
        <v>7</v>
      </c>
      <c r="C327" s="14">
        <v>140613.79999999999</v>
      </c>
      <c r="D327" s="14">
        <v>4043.6400600000002</v>
      </c>
      <c r="E327" s="14"/>
      <c r="F327" s="14">
        <v>4043.6400600000002</v>
      </c>
    </row>
    <row r="328" spans="1:6" x14ac:dyDescent="0.25">
      <c r="A328" s="24"/>
      <c r="B328" s="13" t="s">
        <v>8</v>
      </c>
      <c r="C328" s="14">
        <v>0</v>
      </c>
      <c r="D328" s="14">
        <v>0</v>
      </c>
      <c r="E328" s="14"/>
      <c r="F328" s="14">
        <v>0</v>
      </c>
    </row>
    <row r="329" spans="1:6" x14ac:dyDescent="0.25">
      <c r="A329" s="25"/>
      <c r="B329" s="10" t="s">
        <v>105</v>
      </c>
      <c r="C329" s="11">
        <f>(((+C330+C331)))</f>
        <v>35611.4</v>
      </c>
      <c r="D329" s="11">
        <f>(((+D330+D331)))</f>
        <v>26492.683000000001</v>
      </c>
      <c r="E329" s="11"/>
      <c r="F329" s="11">
        <f>(((+F330+F331)))</f>
        <v>24378.083999999999</v>
      </c>
    </row>
    <row r="330" spans="1:6" x14ac:dyDescent="0.25">
      <c r="A330" s="24"/>
      <c r="B330" s="13" t="s">
        <v>7</v>
      </c>
      <c r="C330" s="14">
        <v>35611.4</v>
      </c>
      <c r="D330" s="14">
        <v>26492.683000000001</v>
      </c>
      <c r="E330" s="14"/>
      <c r="F330" s="14">
        <v>24378.083999999999</v>
      </c>
    </row>
    <row r="331" spans="1:6" x14ac:dyDescent="0.25">
      <c r="A331" s="24"/>
      <c r="B331" s="13" t="s">
        <v>8</v>
      </c>
      <c r="C331" s="14">
        <v>0</v>
      </c>
      <c r="D331" s="14">
        <v>0</v>
      </c>
      <c r="E331" s="14"/>
      <c r="F331" s="14">
        <v>0</v>
      </c>
    </row>
    <row r="332" spans="1:6" x14ac:dyDescent="0.25">
      <c r="A332" s="25"/>
      <c r="B332" s="10" t="s">
        <v>106</v>
      </c>
      <c r="C332" s="11">
        <f>(((+C333+C334)))</f>
        <v>42900.2</v>
      </c>
      <c r="D332" s="11">
        <f>(((+D333+D334)))</f>
        <v>23310</v>
      </c>
      <c r="E332" s="11"/>
      <c r="F332" s="11">
        <f>(((+F333+F334)))</f>
        <v>23060</v>
      </c>
    </row>
    <row r="333" spans="1:6" x14ac:dyDescent="0.25">
      <c r="A333" s="24"/>
      <c r="B333" s="13" t="s">
        <v>7</v>
      </c>
      <c r="C333" s="14">
        <v>42900.2</v>
      </c>
      <c r="D333" s="21">
        <v>23310</v>
      </c>
      <c r="E333" s="21"/>
      <c r="F333" s="21">
        <v>23060</v>
      </c>
    </row>
    <row r="334" spans="1:6" x14ac:dyDescent="0.25">
      <c r="A334" s="24"/>
      <c r="B334" s="13" t="s">
        <v>8</v>
      </c>
      <c r="C334" s="14">
        <v>0</v>
      </c>
      <c r="D334" s="21">
        <v>0</v>
      </c>
      <c r="E334" s="21"/>
      <c r="F334" s="21">
        <v>0</v>
      </c>
    </row>
    <row r="335" spans="1:6" x14ac:dyDescent="0.25">
      <c r="A335" s="25"/>
      <c r="B335" s="10" t="s">
        <v>107</v>
      </c>
      <c r="C335" s="11">
        <f>(((+C336+C337)))</f>
        <v>342719.64455999999</v>
      </c>
      <c r="D335" s="11">
        <f>(((+D336+D337)))</f>
        <v>150408.5</v>
      </c>
      <c r="E335" s="11"/>
      <c r="F335" s="11">
        <f>(((+F336+F337)))</f>
        <v>143802.66799000002</v>
      </c>
    </row>
    <row r="336" spans="1:6" x14ac:dyDescent="0.25">
      <c r="A336" s="24"/>
      <c r="B336" s="13" t="s">
        <v>7</v>
      </c>
      <c r="C336" s="14">
        <v>176003.19665</v>
      </c>
      <c r="D336" s="14">
        <v>140000</v>
      </c>
      <c r="E336" s="14"/>
      <c r="F336" s="14">
        <v>137777.48849000002</v>
      </c>
    </row>
    <row r="337" spans="1:6" x14ac:dyDescent="0.25">
      <c r="A337" s="24"/>
      <c r="B337" s="13" t="s">
        <v>8</v>
      </c>
      <c r="C337" s="14">
        <v>166716.44790999999</v>
      </c>
      <c r="D337" s="14">
        <v>10408.5</v>
      </c>
      <c r="E337" s="14"/>
      <c r="F337" s="14">
        <v>6025.1795000000002</v>
      </c>
    </row>
    <row r="338" spans="1:6" s="43" customFormat="1" x14ac:dyDescent="0.25">
      <c r="A338" s="44"/>
      <c r="B338" s="39" t="s">
        <v>108</v>
      </c>
      <c r="C338" s="40">
        <f>(((+C339+C340)))</f>
        <v>47784</v>
      </c>
      <c r="D338" s="40">
        <f>(((+D339+D340)))</f>
        <v>50456.419000000002</v>
      </c>
      <c r="E338" s="40"/>
      <c r="F338" s="40">
        <f>(((+F339+F340)))</f>
        <v>58578.016769999995</v>
      </c>
    </row>
    <row r="339" spans="1:6" x14ac:dyDescent="0.25">
      <c r="A339" s="24"/>
      <c r="B339" s="13" t="s">
        <v>7</v>
      </c>
      <c r="C339" s="14">
        <v>47784</v>
      </c>
      <c r="D339" s="14">
        <v>50456.419000000002</v>
      </c>
      <c r="E339" s="14"/>
      <c r="F339" s="14">
        <v>58578.016769999995</v>
      </c>
    </row>
    <row r="340" spans="1:6" x14ac:dyDescent="0.25">
      <c r="A340" s="24"/>
      <c r="B340" s="13" t="s">
        <v>8</v>
      </c>
      <c r="C340" s="14">
        <v>0</v>
      </c>
      <c r="D340" s="14">
        <v>0</v>
      </c>
      <c r="E340" s="14"/>
      <c r="F340" s="14">
        <v>0</v>
      </c>
    </row>
    <row r="341" spans="1:6" x14ac:dyDescent="0.25">
      <c r="A341" s="25"/>
      <c r="B341" s="10" t="s">
        <v>109</v>
      </c>
      <c r="C341" s="11">
        <f>(((+C342+C343)))</f>
        <v>687396.10334999999</v>
      </c>
      <c r="D341" s="11">
        <f>(((+D342+D343)))</f>
        <v>620949.44117999985</v>
      </c>
      <c r="E341" s="11"/>
      <c r="F341" s="11">
        <f>(((+F342+F343)))</f>
        <v>590575.88023999997</v>
      </c>
    </row>
    <row r="342" spans="1:6" x14ac:dyDescent="0.25">
      <c r="A342" s="24"/>
      <c r="B342" s="13" t="s">
        <v>7</v>
      </c>
      <c r="C342" s="14">
        <v>681759.27821000002</v>
      </c>
      <c r="D342" s="14">
        <v>615312.61603999988</v>
      </c>
      <c r="E342" s="14"/>
      <c r="F342" s="14">
        <v>584939.05524000002</v>
      </c>
    </row>
    <row r="343" spans="1:6" x14ac:dyDescent="0.25">
      <c r="A343" s="24"/>
      <c r="B343" s="13" t="s">
        <v>8</v>
      </c>
      <c r="C343" s="14">
        <v>5636.8251399999999</v>
      </c>
      <c r="D343" s="14">
        <v>5636.8251399999999</v>
      </c>
      <c r="E343" s="14"/>
      <c r="F343" s="14">
        <v>5636.8249999999998</v>
      </c>
    </row>
    <row r="344" spans="1:6" x14ac:dyDescent="0.25">
      <c r="A344" s="25"/>
      <c r="B344" s="10" t="s">
        <v>110</v>
      </c>
      <c r="C344" s="11">
        <f>(((+C345+C346)))</f>
        <v>243713.5</v>
      </c>
      <c r="D344" s="11">
        <f>(((+D345+D346)))</f>
        <v>182785.14447999999</v>
      </c>
      <c r="E344" s="11"/>
      <c r="F344" s="11">
        <f>(((+F345+F346)))</f>
        <v>213212.4449</v>
      </c>
    </row>
    <row r="345" spans="1:6" x14ac:dyDescent="0.25">
      <c r="A345" s="24"/>
      <c r="B345" s="13" t="s">
        <v>7</v>
      </c>
      <c r="C345" s="14">
        <v>243713.5</v>
      </c>
      <c r="D345" s="14">
        <v>182785.14447999999</v>
      </c>
      <c r="E345" s="14"/>
      <c r="F345" s="14">
        <v>213212.4449</v>
      </c>
    </row>
    <row r="346" spans="1:6" x14ac:dyDescent="0.25">
      <c r="A346" s="24"/>
      <c r="B346" s="13" t="s">
        <v>8</v>
      </c>
      <c r="C346" s="14">
        <v>0</v>
      </c>
      <c r="D346" s="14">
        <v>0</v>
      </c>
      <c r="E346" s="14"/>
      <c r="F346" s="14">
        <v>0</v>
      </c>
    </row>
    <row r="347" spans="1:6" x14ac:dyDescent="0.25">
      <c r="A347" s="25"/>
      <c r="B347" s="10" t="s">
        <v>111</v>
      </c>
      <c r="C347" s="11">
        <f>(((+C348+C349)))</f>
        <v>428962</v>
      </c>
      <c r="D347" s="11">
        <f>(((+D348+D349)))</f>
        <v>321721.49215499999</v>
      </c>
      <c r="E347" s="11"/>
      <c r="F347" s="11">
        <f>(((+F348+F349)))</f>
        <v>254548.28917</v>
      </c>
    </row>
    <row r="348" spans="1:6" x14ac:dyDescent="0.25">
      <c r="A348" s="24"/>
      <c r="B348" s="13" t="s">
        <v>7</v>
      </c>
      <c r="C348" s="14">
        <v>180362</v>
      </c>
      <c r="D348" s="14">
        <v>135271.49215500001</v>
      </c>
      <c r="E348" s="14"/>
      <c r="F348" s="14">
        <v>74739.607610000006</v>
      </c>
    </row>
    <row r="349" spans="1:6" x14ac:dyDescent="0.25">
      <c r="A349" s="24"/>
      <c r="B349" s="13" t="s">
        <v>8</v>
      </c>
      <c r="C349" s="14">
        <v>248600</v>
      </c>
      <c r="D349" s="14">
        <v>186450</v>
      </c>
      <c r="E349" s="14"/>
      <c r="F349" s="14">
        <v>179808.68156</v>
      </c>
    </row>
    <row r="350" spans="1:6" x14ac:dyDescent="0.25">
      <c r="A350" s="25"/>
      <c r="B350" s="10" t="s">
        <v>112</v>
      </c>
      <c r="C350" s="11">
        <f>(((+C351+C352)))</f>
        <v>52744.9</v>
      </c>
      <c r="D350" s="11">
        <f>(((+D351+D352)))</f>
        <v>34303.652999999998</v>
      </c>
      <c r="E350" s="11"/>
      <c r="F350" s="11">
        <f>(((+F351+F352)))</f>
        <v>34303.652999999998</v>
      </c>
    </row>
    <row r="351" spans="1:6" x14ac:dyDescent="0.25">
      <c r="A351" s="24"/>
      <c r="B351" s="13" t="s">
        <v>7</v>
      </c>
      <c r="C351" s="14">
        <v>52744.9</v>
      </c>
      <c r="D351" s="14">
        <v>34303.652999999998</v>
      </c>
      <c r="E351" s="14"/>
      <c r="F351" s="14">
        <v>34303.652999999998</v>
      </c>
    </row>
    <row r="352" spans="1:6" x14ac:dyDescent="0.25">
      <c r="A352" s="24"/>
      <c r="B352" s="13" t="s">
        <v>8</v>
      </c>
      <c r="C352" s="14">
        <v>0</v>
      </c>
      <c r="D352" s="14">
        <v>0</v>
      </c>
      <c r="E352" s="14"/>
      <c r="F352" s="14">
        <v>0</v>
      </c>
    </row>
    <row r="353" spans="1:6" x14ac:dyDescent="0.25">
      <c r="A353" s="25"/>
      <c r="B353" s="10" t="s">
        <v>113</v>
      </c>
      <c r="C353" s="11">
        <f>(((+C354+C355)))</f>
        <v>348.59159999999997</v>
      </c>
      <c r="D353" s="11">
        <f>(((+D354+D355)))</f>
        <v>348.59159999999997</v>
      </c>
      <c r="E353" s="11"/>
      <c r="F353" s="11">
        <f>(((+F354+F355)))</f>
        <v>348.59159999999997</v>
      </c>
    </row>
    <row r="354" spans="1:6" x14ac:dyDescent="0.25">
      <c r="A354" s="24"/>
      <c r="B354" s="13" t="s">
        <v>7</v>
      </c>
      <c r="C354" s="14">
        <v>348.59159999999997</v>
      </c>
      <c r="D354" s="14">
        <v>348.59159999999997</v>
      </c>
      <c r="E354" s="14"/>
      <c r="F354" s="14">
        <v>348.59159999999997</v>
      </c>
    </row>
    <row r="355" spans="1:6" x14ac:dyDescent="0.25">
      <c r="A355" s="24"/>
      <c r="B355" s="13" t="s">
        <v>8</v>
      </c>
      <c r="C355" s="14">
        <v>0</v>
      </c>
      <c r="D355" s="14">
        <v>0</v>
      </c>
      <c r="E355" s="14"/>
      <c r="F355" s="14">
        <v>0</v>
      </c>
    </row>
    <row r="356" spans="1:6" ht="22.5" x14ac:dyDescent="0.25">
      <c r="A356" s="25"/>
      <c r="B356" s="10" t="s">
        <v>114</v>
      </c>
      <c r="C356" s="11">
        <f>(((+C357+C358)))</f>
        <v>501861.6</v>
      </c>
      <c r="D356" s="11">
        <f>(((+D357+D358)))</f>
        <v>319769.91399999999</v>
      </c>
      <c r="E356" s="11"/>
      <c r="F356" s="11">
        <f>(((+F357+F358)))</f>
        <v>298460.91800000001</v>
      </c>
    </row>
    <row r="357" spans="1:6" x14ac:dyDescent="0.25">
      <c r="A357" s="24"/>
      <c r="B357" s="13" t="s">
        <v>7</v>
      </c>
      <c r="C357" s="14">
        <v>110853.6</v>
      </c>
      <c r="D357" s="14">
        <v>82680.070000000007</v>
      </c>
      <c r="E357" s="14"/>
      <c r="F357" s="14">
        <v>80675.544999999998</v>
      </c>
    </row>
    <row r="358" spans="1:6" x14ac:dyDescent="0.25">
      <c r="A358" s="24"/>
      <c r="B358" s="13" t="s">
        <v>8</v>
      </c>
      <c r="C358" s="14">
        <v>391008</v>
      </c>
      <c r="D358" s="14">
        <v>237089.84400000001</v>
      </c>
      <c r="E358" s="14"/>
      <c r="F358" s="14">
        <v>217785.37299999999</v>
      </c>
    </row>
    <row r="359" spans="1:6" x14ac:dyDescent="0.25">
      <c r="A359" s="25"/>
      <c r="B359" s="10" t="s">
        <v>115</v>
      </c>
      <c r="C359" s="11">
        <f>(((+C360+C361)))</f>
        <v>672535.1</v>
      </c>
      <c r="D359" s="11">
        <f>(((+D360+D361)))</f>
        <v>554384.076</v>
      </c>
      <c r="E359" s="11"/>
      <c r="F359" s="11">
        <f>(((+F360+F361)))</f>
        <v>531051.85207999998</v>
      </c>
    </row>
    <row r="360" spans="1:6" x14ac:dyDescent="0.25">
      <c r="A360" s="24"/>
      <c r="B360" s="13" t="s">
        <v>7</v>
      </c>
      <c r="C360" s="14">
        <v>206535.1</v>
      </c>
      <c r="D360" s="14">
        <v>202929.35153000001</v>
      </c>
      <c r="E360" s="14"/>
      <c r="F360" s="14">
        <v>186512.63887999998</v>
      </c>
    </row>
    <row r="361" spans="1:6" x14ac:dyDescent="0.25">
      <c r="A361" s="24"/>
      <c r="B361" s="13" t="s">
        <v>8</v>
      </c>
      <c r="C361" s="14">
        <v>466000</v>
      </c>
      <c r="D361" s="14">
        <v>351454.72447000002</v>
      </c>
      <c r="E361" s="14"/>
      <c r="F361" s="14">
        <v>344539.2132</v>
      </c>
    </row>
    <row r="362" spans="1:6" x14ac:dyDescent="0.25">
      <c r="A362" s="25"/>
      <c r="B362" s="10" t="s">
        <v>116</v>
      </c>
      <c r="C362" s="11">
        <f>(((+C363+C364)))</f>
        <v>447256.2</v>
      </c>
      <c r="D362" s="11">
        <f>(((+D363+D364)))</f>
        <v>488554.69454999996</v>
      </c>
      <c r="E362" s="11"/>
      <c r="F362" s="11">
        <f>(((+F363+F364)))</f>
        <v>415624.05356000009</v>
      </c>
    </row>
    <row r="363" spans="1:6" x14ac:dyDescent="0.25">
      <c r="A363" s="24"/>
      <c r="B363" s="13" t="s">
        <v>7</v>
      </c>
      <c r="C363" s="14">
        <v>447256.2</v>
      </c>
      <c r="D363" s="14">
        <v>488554.69454999996</v>
      </c>
      <c r="E363" s="14"/>
      <c r="F363" s="14">
        <v>415624.05356000009</v>
      </c>
    </row>
    <row r="364" spans="1:6" x14ac:dyDescent="0.25">
      <c r="A364" s="24"/>
      <c r="B364" s="13" t="s">
        <v>8</v>
      </c>
      <c r="C364" s="14">
        <v>0</v>
      </c>
      <c r="D364" s="14">
        <v>0</v>
      </c>
      <c r="E364" s="14"/>
      <c r="F364" s="14">
        <v>0</v>
      </c>
    </row>
    <row r="365" spans="1:6" x14ac:dyDescent="0.25">
      <c r="A365" s="25"/>
      <c r="B365" s="10" t="s">
        <v>117</v>
      </c>
      <c r="C365" s="11">
        <f>(((+C366+C367)))</f>
        <v>113939</v>
      </c>
      <c r="D365" s="11">
        <f>(((+D366+D367)))</f>
        <v>67900</v>
      </c>
      <c r="E365" s="11"/>
      <c r="F365" s="11">
        <f>(((+F366+F367)))</f>
        <v>67900</v>
      </c>
    </row>
    <row r="366" spans="1:6" x14ac:dyDescent="0.25">
      <c r="A366" s="24"/>
      <c r="B366" s="13" t="s">
        <v>7</v>
      </c>
      <c r="C366" s="14">
        <v>113939</v>
      </c>
      <c r="D366" s="14">
        <v>67900</v>
      </c>
      <c r="E366" s="14"/>
      <c r="F366" s="14">
        <v>67900</v>
      </c>
    </row>
    <row r="367" spans="1:6" x14ac:dyDescent="0.25">
      <c r="A367" s="24"/>
      <c r="B367" s="13" t="s">
        <v>8</v>
      </c>
      <c r="C367" s="14">
        <v>0</v>
      </c>
      <c r="D367" s="14">
        <v>0</v>
      </c>
      <c r="E367" s="14"/>
      <c r="F367" s="14">
        <v>0</v>
      </c>
    </row>
    <row r="368" spans="1:6" x14ac:dyDescent="0.25">
      <c r="A368" s="25"/>
      <c r="B368" s="10" t="s">
        <v>118</v>
      </c>
      <c r="C368" s="11">
        <f>(((+C369+C370)))</f>
        <v>34468.6</v>
      </c>
      <c r="D368" s="11">
        <f>(((+D369+D370)))</f>
        <v>23698.962999999992</v>
      </c>
      <c r="E368" s="11"/>
      <c r="F368" s="11">
        <f>(((+F369+F370)))</f>
        <v>23698.962999999992</v>
      </c>
    </row>
    <row r="369" spans="1:6" x14ac:dyDescent="0.25">
      <c r="A369" s="24"/>
      <c r="B369" s="13" t="s">
        <v>7</v>
      </c>
      <c r="C369" s="14">
        <v>34468.6</v>
      </c>
      <c r="D369" s="21">
        <v>23698.962999999992</v>
      </c>
      <c r="E369" s="21"/>
      <c r="F369" s="21">
        <v>23698.962999999992</v>
      </c>
    </row>
    <row r="370" spans="1:6" x14ac:dyDescent="0.25">
      <c r="A370" s="24"/>
      <c r="B370" s="13" t="s">
        <v>8</v>
      </c>
      <c r="C370" s="14">
        <v>0</v>
      </c>
      <c r="D370" s="21">
        <v>0</v>
      </c>
      <c r="E370" s="21"/>
      <c r="F370" s="21">
        <v>0</v>
      </c>
    </row>
    <row r="371" spans="1:6" x14ac:dyDescent="0.25">
      <c r="A371" s="25"/>
      <c r="B371" s="10" t="s">
        <v>119</v>
      </c>
      <c r="C371" s="11">
        <f>(((+C372+C373)))</f>
        <v>20310</v>
      </c>
      <c r="D371" s="11">
        <f>(((+D372+D373)))</f>
        <v>14250</v>
      </c>
      <c r="E371" s="11"/>
      <c r="F371" s="11">
        <f>(((+F372+F373)))</f>
        <v>13420</v>
      </c>
    </row>
    <row r="372" spans="1:6" x14ac:dyDescent="0.25">
      <c r="A372" s="24"/>
      <c r="B372" s="13" t="s">
        <v>7</v>
      </c>
      <c r="C372" s="14">
        <v>20310</v>
      </c>
      <c r="D372" s="14">
        <v>14250</v>
      </c>
      <c r="E372" s="14"/>
      <c r="F372" s="14">
        <v>13420</v>
      </c>
    </row>
    <row r="373" spans="1:6" x14ac:dyDescent="0.25">
      <c r="A373" s="24"/>
      <c r="B373" s="13" t="s">
        <v>8</v>
      </c>
      <c r="C373" s="14">
        <v>0</v>
      </c>
      <c r="D373" s="14">
        <v>0</v>
      </c>
      <c r="E373" s="14"/>
      <c r="F373" s="14">
        <v>0</v>
      </c>
    </row>
    <row r="374" spans="1:6" x14ac:dyDescent="0.25">
      <c r="A374" s="25"/>
      <c r="B374" s="10" t="s">
        <v>120</v>
      </c>
      <c r="C374" s="11">
        <f>(((+C375+C376)))</f>
        <v>92128.475689999992</v>
      </c>
      <c r="D374" s="11">
        <f>(((+D375+D376)))</f>
        <v>46871.216760000003</v>
      </c>
      <c r="E374" s="11"/>
      <c r="F374" s="11">
        <f>(((+F375+F376)))</f>
        <v>46871.216760000003</v>
      </c>
    </row>
    <row r="375" spans="1:6" x14ac:dyDescent="0.25">
      <c r="A375" s="24"/>
      <c r="B375" s="13" t="s">
        <v>7</v>
      </c>
      <c r="C375" s="27">
        <v>92128.475689999992</v>
      </c>
      <c r="D375" s="27">
        <v>46871.216760000003</v>
      </c>
      <c r="E375" s="22"/>
      <c r="F375" s="27">
        <v>46871.216760000003</v>
      </c>
    </row>
    <row r="376" spans="1:6" x14ac:dyDescent="0.25">
      <c r="A376" s="24"/>
      <c r="B376" s="13" t="s">
        <v>8</v>
      </c>
      <c r="C376" s="22">
        <v>0</v>
      </c>
      <c r="D376" s="22">
        <v>0</v>
      </c>
      <c r="E376" s="22"/>
      <c r="F376" s="22">
        <v>0</v>
      </c>
    </row>
    <row r="377" spans="1:6" x14ac:dyDescent="0.25">
      <c r="A377" s="25"/>
      <c r="B377" s="10" t="s">
        <v>121</v>
      </c>
      <c r="C377" s="11">
        <f>(((+C378+C379)))</f>
        <v>3215.9722700000002</v>
      </c>
      <c r="D377" s="11">
        <f>(((+D378+D379)))</f>
        <v>2422.5439550000001</v>
      </c>
      <c r="E377" s="11"/>
      <c r="F377" s="11">
        <f>(((+F378+F379)))</f>
        <v>1196.2553</v>
      </c>
    </row>
    <row r="378" spans="1:6" x14ac:dyDescent="0.25">
      <c r="A378" s="24"/>
      <c r="B378" s="13" t="s">
        <v>7</v>
      </c>
      <c r="C378" s="14">
        <v>3215.9722700000002</v>
      </c>
      <c r="D378" s="14">
        <v>2422.5439550000001</v>
      </c>
      <c r="E378" s="14"/>
      <c r="F378" s="14">
        <v>1196.2553</v>
      </c>
    </row>
    <row r="379" spans="1:6" x14ac:dyDescent="0.25">
      <c r="A379" s="24"/>
      <c r="B379" s="13" t="s">
        <v>8</v>
      </c>
      <c r="C379" s="14">
        <v>0</v>
      </c>
      <c r="D379" s="14">
        <v>0</v>
      </c>
      <c r="E379" s="14"/>
      <c r="F379" s="14">
        <v>0</v>
      </c>
    </row>
    <row r="380" spans="1:6" x14ac:dyDescent="0.25">
      <c r="A380" s="25"/>
      <c r="B380" s="10" t="s">
        <v>122</v>
      </c>
      <c r="C380" s="11">
        <f>(((+C381+C382)))</f>
        <v>2443.1999999999998</v>
      </c>
      <c r="D380" s="11">
        <f>(((+D381+D382)))</f>
        <v>1832.433</v>
      </c>
      <c r="E380" s="11"/>
      <c r="F380" s="11">
        <f>(((+F381+F382)))</f>
        <v>1832.433</v>
      </c>
    </row>
    <row r="381" spans="1:6" x14ac:dyDescent="0.25">
      <c r="A381" s="24"/>
      <c r="B381" s="13" t="s">
        <v>7</v>
      </c>
      <c r="C381" s="14">
        <v>2443.1999999999998</v>
      </c>
      <c r="D381" s="14">
        <v>1832.433</v>
      </c>
      <c r="E381" s="14"/>
      <c r="F381" s="14">
        <v>1832.433</v>
      </c>
    </row>
    <row r="382" spans="1:6" x14ac:dyDescent="0.25">
      <c r="A382" s="24"/>
      <c r="B382" s="13" t="s">
        <v>8</v>
      </c>
      <c r="C382" s="14">
        <v>0</v>
      </c>
      <c r="D382" s="14">
        <v>0</v>
      </c>
      <c r="E382" s="14"/>
      <c r="F382" s="14">
        <v>0</v>
      </c>
    </row>
    <row r="383" spans="1:6" x14ac:dyDescent="0.25">
      <c r="A383" s="25"/>
      <c r="B383" s="10" t="s">
        <v>123</v>
      </c>
      <c r="C383" s="11">
        <f>(((+C384+C385)))</f>
        <v>288750</v>
      </c>
      <c r="D383" s="11">
        <f>(((+D384+D385)))</f>
        <v>100965.82483000001</v>
      </c>
      <c r="E383" s="11"/>
      <c r="F383" s="11">
        <f>(((+F384+F385)))</f>
        <v>79367.646069999988</v>
      </c>
    </row>
    <row r="384" spans="1:6" x14ac:dyDescent="0.25">
      <c r="A384" s="24"/>
      <c r="B384" s="13" t="s">
        <v>7</v>
      </c>
      <c r="C384" s="14">
        <v>288750</v>
      </c>
      <c r="D384" s="14">
        <v>100965.82483000001</v>
      </c>
      <c r="E384" s="14"/>
      <c r="F384" s="14">
        <v>79367.646069999988</v>
      </c>
    </row>
    <row r="385" spans="1:6" x14ac:dyDescent="0.25">
      <c r="A385" s="24"/>
      <c r="B385" s="13" t="s">
        <v>8</v>
      </c>
      <c r="C385" s="14">
        <v>0</v>
      </c>
      <c r="D385" s="14">
        <v>0</v>
      </c>
      <c r="E385" s="14"/>
      <c r="F385" s="14">
        <v>0</v>
      </c>
    </row>
    <row r="386" spans="1:6" x14ac:dyDescent="0.25">
      <c r="A386" s="25"/>
      <c r="B386" s="10" t="s">
        <v>124</v>
      </c>
      <c r="C386" s="11">
        <f>(((+C387+C388)))</f>
        <v>240277.7</v>
      </c>
      <c r="D386" s="11">
        <f>(((+D387+D388)))</f>
        <v>142100</v>
      </c>
      <c r="E386" s="11"/>
      <c r="F386" s="11">
        <f>(((+F387+F388)))</f>
        <v>142100</v>
      </c>
    </row>
    <row r="387" spans="1:6" x14ac:dyDescent="0.25">
      <c r="A387" s="24"/>
      <c r="B387" s="13" t="s">
        <v>7</v>
      </c>
      <c r="C387" s="14">
        <v>240277.7</v>
      </c>
      <c r="D387" s="14">
        <v>142100</v>
      </c>
      <c r="E387" s="14"/>
      <c r="F387" s="14">
        <v>142100</v>
      </c>
    </row>
    <row r="388" spans="1:6" x14ac:dyDescent="0.25">
      <c r="A388" s="24"/>
      <c r="B388" s="13" t="s">
        <v>8</v>
      </c>
      <c r="C388" s="14">
        <v>0</v>
      </c>
      <c r="D388" s="14">
        <v>0</v>
      </c>
      <c r="E388" s="14"/>
      <c r="F388" s="14">
        <v>0</v>
      </c>
    </row>
    <row r="389" spans="1:6" x14ac:dyDescent="0.25">
      <c r="A389" s="25"/>
      <c r="B389" s="10" t="s">
        <v>125</v>
      </c>
      <c r="C389" s="11">
        <f>(((+C390+C391)))</f>
        <v>437677</v>
      </c>
      <c r="D389" s="11">
        <f>(((+D390+D391)))</f>
        <v>326990.51897999999</v>
      </c>
      <c r="E389" s="11"/>
      <c r="F389" s="11">
        <f>(((+F390+F391)))</f>
        <v>326990.51897999999</v>
      </c>
    </row>
    <row r="390" spans="1:6" x14ac:dyDescent="0.25">
      <c r="A390" s="24"/>
      <c r="B390" s="13" t="s">
        <v>7</v>
      </c>
      <c r="C390" s="14">
        <v>362578.9</v>
      </c>
      <c r="D390" s="14">
        <v>251711.81403000001</v>
      </c>
      <c r="E390" s="14"/>
      <c r="F390" s="14">
        <v>251711.81403000001</v>
      </c>
    </row>
    <row r="391" spans="1:6" x14ac:dyDescent="0.25">
      <c r="A391" s="24"/>
      <c r="B391" s="13" t="s">
        <v>8</v>
      </c>
      <c r="C391" s="14">
        <v>75098.100000000006</v>
      </c>
      <c r="D391" s="14">
        <v>75278.704949999999</v>
      </c>
      <c r="E391" s="14"/>
      <c r="F391" s="14">
        <v>75278.704949999999</v>
      </c>
    </row>
    <row r="392" spans="1:6" x14ac:dyDescent="0.25">
      <c r="A392" s="25"/>
      <c r="B392" s="10" t="s">
        <v>126</v>
      </c>
      <c r="C392" s="11">
        <f>(((+C393+C394)))</f>
        <v>35143.5</v>
      </c>
      <c r="D392" s="11">
        <f>(((+D393+D394)))</f>
        <v>22963.005000000001</v>
      </c>
      <c r="E392" s="11"/>
      <c r="F392" s="11">
        <f>(((+F393+F394)))</f>
        <v>22765.832999999999</v>
      </c>
    </row>
    <row r="393" spans="1:6" s="43" customFormat="1" x14ac:dyDescent="0.25">
      <c r="A393" s="30"/>
      <c r="B393" s="31" t="s">
        <v>7</v>
      </c>
      <c r="C393" s="32">
        <v>35143.5</v>
      </c>
      <c r="D393" s="32">
        <v>22963.005000000001</v>
      </c>
      <c r="E393" s="32"/>
      <c r="F393" s="32">
        <v>22765.832999999999</v>
      </c>
    </row>
    <row r="394" spans="1:6" x14ac:dyDescent="0.25">
      <c r="A394" s="24"/>
      <c r="B394" s="13" t="s">
        <v>8</v>
      </c>
      <c r="C394" s="14">
        <v>0</v>
      </c>
      <c r="D394" s="14">
        <v>0</v>
      </c>
      <c r="E394" s="14"/>
      <c r="F394" s="14">
        <v>0</v>
      </c>
    </row>
    <row r="395" spans="1:6" x14ac:dyDescent="0.25">
      <c r="A395" s="25"/>
      <c r="B395" s="10" t="s">
        <v>127</v>
      </c>
      <c r="C395" s="11">
        <f>(((+C396+C397)))</f>
        <v>80947.3</v>
      </c>
      <c r="D395" s="11">
        <f>(((+D396+D397)))</f>
        <v>47000</v>
      </c>
      <c r="E395" s="11"/>
      <c r="F395" s="11">
        <f>(((+F396+F397)))</f>
        <v>47000</v>
      </c>
    </row>
    <row r="396" spans="1:6" x14ac:dyDescent="0.25">
      <c r="A396" s="24"/>
      <c r="B396" s="13" t="s">
        <v>7</v>
      </c>
      <c r="C396" s="14">
        <v>80947.3</v>
      </c>
      <c r="D396" s="14">
        <v>47000</v>
      </c>
      <c r="E396" s="14"/>
      <c r="F396" s="14">
        <v>47000</v>
      </c>
    </row>
    <row r="397" spans="1:6" x14ac:dyDescent="0.25">
      <c r="A397" s="24"/>
      <c r="B397" s="13" t="s">
        <v>8</v>
      </c>
      <c r="C397" s="14">
        <v>0</v>
      </c>
      <c r="D397" s="14">
        <v>0</v>
      </c>
      <c r="E397" s="14"/>
      <c r="F397" s="14">
        <v>0</v>
      </c>
    </row>
    <row r="398" spans="1:6" x14ac:dyDescent="0.25">
      <c r="A398" s="26" t="s">
        <v>128</v>
      </c>
      <c r="B398" s="7"/>
      <c r="C398" s="8">
        <f>(+C399)</f>
        <v>1482080.1</v>
      </c>
      <c r="D398" s="8">
        <f t="shared" ref="D398:F398" si="12">(+D399)</f>
        <v>1376041.6779999998</v>
      </c>
      <c r="E398" s="8">
        <f t="shared" si="12"/>
        <v>0</v>
      </c>
      <c r="F398" s="8">
        <f t="shared" si="12"/>
        <v>1376041.6779999998</v>
      </c>
    </row>
    <row r="399" spans="1:6" x14ac:dyDescent="0.25">
      <c r="A399" s="9"/>
      <c r="B399" s="10" t="s">
        <v>12</v>
      </c>
      <c r="C399" s="11">
        <f>(((+C400+C401)))</f>
        <v>1482080.1</v>
      </c>
      <c r="D399" s="11">
        <f>(((+D400+D401)))</f>
        <v>1376041.6779999998</v>
      </c>
      <c r="E399" s="11"/>
      <c r="F399" s="11">
        <f>(((+F400+F401)))</f>
        <v>1376041.6779999998</v>
      </c>
    </row>
    <row r="400" spans="1:6" x14ac:dyDescent="0.25">
      <c r="A400" s="24"/>
      <c r="B400" s="13" t="s">
        <v>7</v>
      </c>
      <c r="C400" s="14">
        <v>13220.3</v>
      </c>
      <c r="D400" s="14">
        <v>9121.1460000000006</v>
      </c>
      <c r="E400" s="14"/>
      <c r="F400" s="14">
        <v>9121.1460000000006</v>
      </c>
    </row>
    <row r="401" spans="1:6" x14ac:dyDescent="0.25">
      <c r="A401" s="24"/>
      <c r="B401" s="13" t="s">
        <v>8</v>
      </c>
      <c r="C401" s="14">
        <v>1468859.8</v>
      </c>
      <c r="D401" s="14">
        <v>1366920.5319999999</v>
      </c>
      <c r="E401" s="14"/>
      <c r="F401" s="14">
        <v>1366920.5319999999</v>
      </c>
    </row>
    <row r="402" spans="1:6" x14ac:dyDescent="0.25">
      <c r="A402" s="26" t="s">
        <v>129</v>
      </c>
      <c r="B402" s="7"/>
      <c r="C402" s="8">
        <f>(+C403+C406+C409)</f>
        <v>1886667.8489399997</v>
      </c>
      <c r="D402" s="8">
        <f t="shared" ref="D402:F402" si="13">(+D403+D406+D409)</f>
        <v>1400254.1500799998</v>
      </c>
      <c r="E402" s="8">
        <f t="shared" si="13"/>
        <v>0</v>
      </c>
      <c r="F402" s="8">
        <f t="shared" si="13"/>
        <v>1315904.4461699999</v>
      </c>
    </row>
    <row r="403" spans="1:6" x14ac:dyDescent="0.25">
      <c r="A403" s="25"/>
      <c r="B403" s="10" t="s">
        <v>12</v>
      </c>
      <c r="C403" s="11">
        <f>(((+C404+C405)))</f>
        <v>431732.64315999998</v>
      </c>
      <c r="D403" s="11">
        <f>(((+D404+D405)))</f>
        <v>387425.46277000004</v>
      </c>
      <c r="E403" s="11"/>
      <c r="F403" s="11">
        <f>(((+F404+F405)))</f>
        <v>303359.57233</v>
      </c>
    </row>
    <row r="404" spans="1:6" x14ac:dyDescent="0.25">
      <c r="A404" s="24"/>
      <c r="B404" s="13" t="s">
        <v>7</v>
      </c>
      <c r="C404" s="14">
        <v>431732.64315999998</v>
      </c>
      <c r="D404" s="14">
        <v>387425.46277000004</v>
      </c>
      <c r="E404" s="14"/>
      <c r="F404" s="14">
        <v>303359.57233</v>
      </c>
    </row>
    <row r="405" spans="1:6" x14ac:dyDescent="0.25">
      <c r="A405" s="24"/>
      <c r="B405" s="13" t="s">
        <v>8</v>
      </c>
      <c r="C405" s="14">
        <v>0</v>
      </c>
      <c r="D405" s="14">
        <v>0</v>
      </c>
      <c r="E405" s="14"/>
      <c r="F405" s="14">
        <v>0</v>
      </c>
    </row>
    <row r="406" spans="1:6" x14ac:dyDescent="0.25">
      <c r="A406" s="25"/>
      <c r="B406" s="10" t="s">
        <v>130</v>
      </c>
      <c r="C406" s="11">
        <f>(((+C407+C408)))</f>
        <v>3364.9085099999998</v>
      </c>
      <c r="D406" s="11">
        <f>(((+D407+D408)))</f>
        <v>2873.8285599999999</v>
      </c>
      <c r="E406" s="11"/>
      <c r="F406" s="11">
        <f>(((+F407+F408)))</f>
        <v>2590.0150899999999</v>
      </c>
    </row>
    <row r="407" spans="1:6" x14ac:dyDescent="0.25">
      <c r="A407" s="24"/>
      <c r="B407" s="13" t="s">
        <v>7</v>
      </c>
      <c r="C407" s="14">
        <v>3364.9085099999998</v>
      </c>
      <c r="D407" s="14">
        <v>2873.8285599999999</v>
      </c>
      <c r="E407" s="14"/>
      <c r="F407" s="14">
        <v>2590.0150899999999</v>
      </c>
    </row>
    <row r="408" spans="1:6" x14ac:dyDescent="0.25">
      <c r="A408" s="24"/>
      <c r="B408" s="13" t="s">
        <v>8</v>
      </c>
      <c r="C408" s="14">
        <v>0</v>
      </c>
      <c r="D408" s="14">
        <v>0</v>
      </c>
      <c r="E408" s="14"/>
      <c r="F408" s="14">
        <v>0</v>
      </c>
    </row>
    <row r="409" spans="1:6" x14ac:dyDescent="0.25">
      <c r="A409" s="25"/>
      <c r="B409" s="10" t="s">
        <v>131</v>
      </c>
      <c r="C409" s="11">
        <f>(((+C410+C411)))</f>
        <v>1451570.2972699997</v>
      </c>
      <c r="D409" s="11">
        <f>(((+D410+D411)))</f>
        <v>1009954.8587499998</v>
      </c>
      <c r="E409" s="11"/>
      <c r="F409" s="11">
        <f>(((+F410+F411)))</f>
        <v>1009954.8587499998</v>
      </c>
    </row>
    <row r="410" spans="1:6" x14ac:dyDescent="0.25">
      <c r="A410" s="24"/>
      <c r="B410" s="13" t="s">
        <v>7</v>
      </c>
      <c r="C410" s="14">
        <v>1451570.2972699997</v>
      </c>
      <c r="D410" s="14">
        <v>1009954.8587499998</v>
      </c>
      <c r="E410" s="14"/>
      <c r="F410" s="14">
        <v>1009954.8587499998</v>
      </c>
    </row>
    <row r="411" spans="1:6" x14ac:dyDescent="0.25">
      <c r="A411" s="24"/>
      <c r="B411" s="13" t="s">
        <v>8</v>
      </c>
      <c r="C411" s="14">
        <v>0</v>
      </c>
      <c r="D411" s="14">
        <v>0</v>
      </c>
      <c r="E411" s="14"/>
      <c r="F411" s="14">
        <v>0</v>
      </c>
    </row>
    <row r="412" spans="1:6" x14ac:dyDescent="0.25">
      <c r="A412" s="26" t="s">
        <v>132</v>
      </c>
      <c r="B412" s="7"/>
      <c r="C412" s="8">
        <f>(+C413+C416+C419+C422)</f>
        <v>338382.95326000004</v>
      </c>
      <c r="D412" s="8">
        <f t="shared" ref="D412:F412" si="14">(+D413+D416+D419+D422)</f>
        <v>233660.97331000003</v>
      </c>
      <c r="E412" s="8">
        <f t="shared" si="14"/>
        <v>0</v>
      </c>
      <c r="F412" s="8">
        <f t="shared" si="14"/>
        <v>221373.80964000002</v>
      </c>
    </row>
    <row r="413" spans="1:6" x14ac:dyDescent="0.25">
      <c r="A413" s="25"/>
      <c r="B413" s="10" t="s">
        <v>12</v>
      </c>
      <c r="C413" s="11">
        <f>(((+C414+C415)))</f>
        <v>132297.26134</v>
      </c>
      <c r="D413" s="11">
        <f>(((+D414+D415)))</f>
        <v>95056.215260000012</v>
      </c>
      <c r="E413" s="11"/>
      <c r="F413" s="11">
        <f>(((+F414+F415)))</f>
        <v>95056.215260000012</v>
      </c>
    </row>
    <row r="414" spans="1:6" x14ac:dyDescent="0.25">
      <c r="A414" s="24"/>
      <c r="B414" s="13" t="s">
        <v>7</v>
      </c>
      <c r="C414" s="21">
        <v>132297.26134</v>
      </c>
      <c r="D414" s="21">
        <v>95056.215260000012</v>
      </c>
      <c r="E414" s="21"/>
      <c r="F414" s="21">
        <v>95056.215260000012</v>
      </c>
    </row>
    <row r="415" spans="1:6" x14ac:dyDescent="0.25">
      <c r="A415" s="24"/>
      <c r="B415" s="13" t="s">
        <v>8</v>
      </c>
      <c r="C415" s="14">
        <v>0</v>
      </c>
      <c r="D415" s="14">
        <v>0</v>
      </c>
      <c r="E415" s="14"/>
      <c r="F415" s="14">
        <v>0</v>
      </c>
    </row>
    <row r="416" spans="1:6" x14ac:dyDescent="0.25">
      <c r="A416" s="25"/>
      <c r="B416" s="10" t="s">
        <v>133</v>
      </c>
      <c r="C416" s="11">
        <f>(((+C417+C418)))</f>
        <v>80165.737880000001</v>
      </c>
      <c r="D416" s="11">
        <f>(((+D417+D418)))</f>
        <v>58528.1567</v>
      </c>
      <c r="E416" s="11"/>
      <c r="F416" s="11">
        <f>(((+F417+F418)))</f>
        <v>51424.55085</v>
      </c>
    </row>
    <row r="417" spans="1:6" x14ac:dyDescent="0.25">
      <c r="A417" s="24"/>
      <c r="B417" s="13" t="s">
        <v>7</v>
      </c>
      <c r="C417" s="21">
        <v>80165.737880000001</v>
      </c>
      <c r="D417" s="21">
        <v>58528.1567</v>
      </c>
      <c r="E417" s="21"/>
      <c r="F417" s="21">
        <v>51424.55085</v>
      </c>
    </row>
    <row r="418" spans="1:6" x14ac:dyDescent="0.25">
      <c r="A418" s="24"/>
      <c r="B418" s="13" t="s">
        <v>8</v>
      </c>
      <c r="C418" s="14">
        <v>0</v>
      </c>
      <c r="D418" s="14">
        <v>0</v>
      </c>
      <c r="E418" s="14"/>
      <c r="F418" s="14">
        <v>0</v>
      </c>
    </row>
    <row r="419" spans="1:6" x14ac:dyDescent="0.25">
      <c r="A419" s="25"/>
      <c r="B419" s="10" t="s">
        <v>134</v>
      </c>
      <c r="C419" s="11">
        <f>(((+C420+C421)))</f>
        <v>93968.205040000001</v>
      </c>
      <c r="D419" s="11">
        <f>(((+D420+D421)))</f>
        <v>64994.023560000001</v>
      </c>
      <c r="E419" s="11"/>
      <c r="F419" s="11">
        <f>(((+F420+F421)))</f>
        <v>64994.023560000001</v>
      </c>
    </row>
    <row r="420" spans="1:6" x14ac:dyDescent="0.25">
      <c r="A420" s="24"/>
      <c r="B420" s="13" t="s">
        <v>7</v>
      </c>
      <c r="C420" s="21">
        <v>93968.205040000001</v>
      </c>
      <c r="D420" s="21">
        <v>64994.023560000001</v>
      </c>
      <c r="E420" s="21"/>
      <c r="F420" s="21">
        <v>64994.023560000001</v>
      </c>
    </row>
    <row r="421" spans="1:6" x14ac:dyDescent="0.25">
      <c r="A421" s="24"/>
      <c r="B421" s="13" t="s">
        <v>8</v>
      </c>
      <c r="C421" s="14">
        <v>0</v>
      </c>
      <c r="D421" s="14">
        <v>0</v>
      </c>
      <c r="E421" s="14"/>
      <c r="F421" s="14">
        <v>0</v>
      </c>
    </row>
    <row r="422" spans="1:6" x14ac:dyDescent="0.25">
      <c r="A422" s="25"/>
      <c r="B422" s="10" t="s">
        <v>135</v>
      </c>
      <c r="C422" s="11">
        <f>(((+C423+C424)))</f>
        <v>31951.749</v>
      </c>
      <c r="D422" s="11">
        <f>(((+D423+D424)))</f>
        <v>15082.577789999999</v>
      </c>
      <c r="E422" s="11"/>
      <c r="F422" s="11">
        <f>(((+F423+F424)))</f>
        <v>9899.0199700000012</v>
      </c>
    </row>
    <row r="423" spans="1:6" x14ac:dyDescent="0.25">
      <c r="A423" s="24"/>
      <c r="B423" s="13" t="s">
        <v>7</v>
      </c>
      <c r="C423" s="21">
        <v>31951.749</v>
      </c>
      <c r="D423" s="21">
        <v>15082.577789999999</v>
      </c>
      <c r="E423" s="21"/>
      <c r="F423" s="21">
        <v>9899.0199700000012</v>
      </c>
    </row>
    <row r="424" spans="1:6" x14ac:dyDescent="0.25">
      <c r="A424" s="24"/>
      <c r="B424" s="13" t="s">
        <v>8</v>
      </c>
      <c r="C424" s="14">
        <v>0</v>
      </c>
      <c r="D424" s="14">
        <v>0</v>
      </c>
      <c r="E424" s="14"/>
      <c r="F424" s="14">
        <v>0</v>
      </c>
    </row>
    <row r="425" spans="1:6" x14ac:dyDescent="0.25">
      <c r="A425" s="26" t="s">
        <v>136</v>
      </c>
      <c r="B425" s="7"/>
      <c r="C425" s="8">
        <f>(+C426+C429+C432+C435+C438+C441+C444+C447)</f>
        <v>12591130.327540001</v>
      </c>
      <c r="D425" s="8">
        <f t="shared" ref="D425:F425" si="15">(+D426+D429+D432+D435+D438+D441+D444+D447)</f>
        <v>9539146.9719999991</v>
      </c>
      <c r="E425" s="8">
        <f t="shared" si="15"/>
        <v>0</v>
      </c>
      <c r="F425" s="8">
        <f t="shared" si="15"/>
        <v>6161820.3850000007</v>
      </c>
    </row>
    <row r="426" spans="1:6" x14ac:dyDescent="0.25">
      <c r="A426" s="25"/>
      <c r="B426" s="10" t="s">
        <v>12</v>
      </c>
      <c r="C426" s="11">
        <f>(((+C427+C428)))</f>
        <v>407323.73453999998</v>
      </c>
      <c r="D426" s="11">
        <f>(((+D427+D428)))</f>
        <v>489963.32500000001</v>
      </c>
      <c r="E426" s="11"/>
      <c r="F426" s="11">
        <f>(((+F427+F428)))</f>
        <v>383101.49300000002</v>
      </c>
    </row>
    <row r="427" spans="1:6" x14ac:dyDescent="0.25">
      <c r="A427" s="24"/>
      <c r="B427" s="13" t="s">
        <v>7</v>
      </c>
      <c r="C427" s="18">
        <v>172908.77900000001</v>
      </c>
      <c r="D427" s="18">
        <v>319873.42800000001</v>
      </c>
      <c r="E427" s="18"/>
      <c r="F427" s="18">
        <v>213011.59599999999</v>
      </c>
    </row>
    <row r="428" spans="1:6" x14ac:dyDescent="0.25">
      <c r="A428" s="24"/>
      <c r="B428" s="13" t="s">
        <v>8</v>
      </c>
      <c r="C428" s="18">
        <v>234414.95554</v>
      </c>
      <c r="D428" s="18">
        <v>170089.897</v>
      </c>
      <c r="E428" s="18"/>
      <c r="F428" s="18">
        <v>170089.897</v>
      </c>
    </row>
    <row r="429" spans="1:6" x14ac:dyDescent="0.25">
      <c r="A429" s="25"/>
      <c r="B429" s="10" t="s">
        <v>137</v>
      </c>
      <c r="C429" s="11">
        <f>(((+C430+C431)))</f>
        <v>11469504.448999999</v>
      </c>
      <c r="D429" s="11">
        <f>(((+D430+D431)))</f>
        <v>8516494.2400000002</v>
      </c>
      <c r="E429" s="11"/>
      <c r="F429" s="11">
        <f>(((+F430+F431)))</f>
        <v>5297676.2779999999</v>
      </c>
    </row>
    <row r="430" spans="1:6" x14ac:dyDescent="0.25">
      <c r="A430" s="24"/>
      <c r="B430" s="13" t="s">
        <v>7</v>
      </c>
      <c r="C430" s="18">
        <v>3230589.9679999999</v>
      </c>
      <c r="D430" s="18">
        <v>2467711.108</v>
      </c>
      <c r="E430" s="18"/>
      <c r="F430" s="18">
        <v>1900479.1070000001</v>
      </c>
    </row>
    <row r="431" spans="1:6" x14ac:dyDescent="0.25">
      <c r="A431" s="24"/>
      <c r="B431" s="13" t="s">
        <v>8</v>
      </c>
      <c r="C431" s="18">
        <v>8238914.4809999997</v>
      </c>
      <c r="D431" s="18">
        <v>6048783.1320000002</v>
      </c>
      <c r="E431" s="18"/>
      <c r="F431" s="18">
        <v>3397197.1710000001</v>
      </c>
    </row>
    <row r="432" spans="1:6" x14ac:dyDescent="0.25">
      <c r="A432" s="25"/>
      <c r="B432" s="10" t="s">
        <v>138</v>
      </c>
      <c r="C432" s="11">
        <f>(((+C433+C434)))</f>
        <v>63001.925999999999</v>
      </c>
      <c r="D432" s="11">
        <f>(((+D433+D434)))</f>
        <v>37450</v>
      </c>
      <c r="E432" s="11"/>
      <c r="F432" s="11">
        <f>(((+F433+F434)))</f>
        <v>23358.518</v>
      </c>
    </row>
    <row r="433" spans="1:6" x14ac:dyDescent="0.25">
      <c r="A433" s="24"/>
      <c r="B433" s="13" t="s">
        <v>7</v>
      </c>
      <c r="C433" s="18">
        <v>63001.925999999999</v>
      </c>
      <c r="D433" s="18">
        <v>37450</v>
      </c>
      <c r="E433" s="18"/>
      <c r="F433" s="18">
        <v>23358.518</v>
      </c>
    </row>
    <row r="434" spans="1:6" x14ac:dyDescent="0.25">
      <c r="A434" s="24"/>
      <c r="B434" s="13" t="s">
        <v>8</v>
      </c>
      <c r="C434" s="18">
        <v>0</v>
      </c>
      <c r="D434" s="18">
        <v>0</v>
      </c>
      <c r="E434" s="18"/>
      <c r="F434" s="18">
        <v>0</v>
      </c>
    </row>
    <row r="435" spans="1:6" x14ac:dyDescent="0.25">
      <c r="A435" s="25"/>
      <c r="B435" s="10" t="s">
        <v>139</v>
      </c>
      <c r="C435" s="11">
        <f>(((+C436+C437)))</f>
        <v>164484.52900000001</v>
      </c>
      <c r="D435" s="11">
        <f>(((+D436+D437)))</f>
        <v>153523.976</v>
      </c>
      <c r="E435" s="11"/>
      <c r="F435" s="11">
        <f>(((+F436+F437)))</f>
        <v>127247.66899999999</v>
      </c>
    </row>
    <row r="436" spans="1:6" x14ac:dyDescent="0.25">
      <c r="A436" s="24"/>
      <c r="B436" s="13" t="s">
        <v>7</v>
      </c>
      <c r="C436" s="18">
        <v>164484.52900000001</v>
      </c>
      <c r="D436" s="18">
        <v>153523.976</v>
      </c>
      <c r="E436" s="18"/>
      <c r="F436" s="18">
        <v>127247.66899999999</v>
      </c>
    </row>
    <row r="437" spans="1:6" x14ac:dyDescent="0.25">
      <c r="A437" s="24"/>
      <c r="B437" s="13" t="s">
        <v>8</v>
      </c>
      <c r="C437" s="18">
        <v>0</v>
      </c>
      <c r="D437" s="18">
        <v>0</v>
      </c>
      <c r="E437" s="18"/>
      <c r="F437" s="18">
        <v>0</v>
      </c>
    </row>
    <row r="438" spans="1:6" x14ac:dyDescent="0.25">
      <c r="A438" s="25"/>
      <c r="B438" s="10" t="s">
        <v>140</v>
      </c>
      <c r="C438" s="11">
        <f>(((+C439+C440)))</f>
        <v>33120.105000000003</v>
      </c>
      <c r="D438" s="11">
        <f>(((+D439+D440)))</f>
        <v>28857.312000000002</v>
      </c>
      <c r="E438" s="11"/>
      <c r="F438" s="11">
        <f>(((+F439+F440)))</f>
        <v>26564.848000000002</v>
      </c>
    </row>
    <row r="439" spans="1:6" x14ac:dyDescent="0.25">
      <c r="A439" s="24"/>
      <c r="B439" s="13" t="s">
        <v>7</v>
      </c>
      <c r="C439" s="18">
        <v>33120.105000000003</v>
      </c>
      <c r="D439" s="18">
        <v>28857.312000000002</v>
      </c>
      <c r="E439" s="18"/>
      <c r="F439" s="18">
        <v>26564.848000000002</v>
      </c>
    </row>
    <row r="440" spans="1:6" x14ac:dyDescent="0.25">
      <c r="A440" s="24"/>
      <c r="B440" s="13" t="s">
        <v>8</v>
      </c>
      <c r="C440" s="18">
        <v>0</v>
      </c>
      <c r="D440" s="18">
        <v>0</v>
      </c>
      <c r="E440" s="18"/>
      <c r="F440" s="18">
        <v>0</v>
      </c>
    </row>
    <row r="441" spans="1:6" x14ac:dyDescent="0.25">
      <c r="A441" s="25"/>
      <c r="B441" s="10" t="s">
        <v>141</v>
      </c>
      <c r="C441" s="11">
        <f>(((+C442+C443)))</f>
        <v>383948.07</v>
      </c>
      <c r="D441" s="11">
        <f>(((+D442+D443)))</f>
        <v>264072.98599999998</v>
      </c>
      <c r="E441" s="11"/>
      <c r="F441" s="11">
        <f>(((+F442+F443)))</f>
        <v>260839.80799999999</v>
      </c>
    </row>
    <row r="442" spans="1:6" x14ac:dyDescent="0.25">
      <c r="A442" s="24"/>
      <c r="B442" s="13" t="s">
        <v>7</v>
      </c>
      <c r="C442" s="18">
        <v>383948.07</v>
      </c>
      <c r="D442" s="18">
        <v>264072.98599999998</v>
      </c>
      <c r="E442" s="18"/>
      <c r="F442" s="18">
        <v>260839.80799999999</v>
      </c>
    </row>
    <row r="443" spans="1:6" x14ac:dyDescent="0.25">
      <c r="A443" s="24"/>
      <c r="B443" s="13" t="s">
        <v>8</v>
      </c>
      <c r="C443" s="18">
        <v>0</v>
      </c>
      <c r="D443" s="18">
        <v>0</v>
      </c>
      <c r="E443" s="18"/>
      <c r="F443" s="18">
        <v>0</v>
      </c>
    </row>
    <row r="444" spans="1:6" x14ac:dyDescent="0.25">
      <c r="A444" s="25"/>
      <c r="B444" s="10" t="s">
        <v>142</v>
      </c>
      <c r="C444" s="11">
        <f>(((+C445+C446)))</f>
        <v>12047.174999999999</v>
      </c>
      <c r="D444" s="11">
        <f>(((+D445+D446)))</f>
        <v>11450.82</v>
      </c>
      <c r="E444" s="11"/>
      <c r="F444" s="11">
        <f>(((+F445+F446)))</f>
        <v>11450.82</v>
      </c>
    </row>
    <row r="445" spans="1:6" x14ac:dyDescent="0.25">
      <c r="A445" s="24"/>
      <c r="B445" s="13" t="s">
        <v>7</v>
      </c>
      <c r="C445" s="18">
        <v>12047.174999999999</v>
      </c>
      <c r="D445" s="18">
        <v>11450.82</v>
      </c>
      <c r="E445" s="18"/>
      <c r="F445" s="18">
        <v>11450.82</v>
      </c>
    </row>
    <row r="446" spans="1:6" x14ac:dyDescent="0.25">
      <c r="A446" s="24"/>
      <c r="B446" s="13" t="s">
        <v>8</v>
      </c>
      <c r="C446" s="18">
        <v>0</v>
      </c>
      <c r="D446" s="18">
        <v>0</v>
      </c>
      <c r="E446" s="18"/>
      <c r="F446" s="18">
        <v>0</v>
      </c>
    </row>
    <row r="447" spans="1:6" x14ac:dyDescent="0.25">
      <c r="A447" s="25"/>
      <c r="B447" s="10" t="s">
        <v>143</v>
      </c>
      <c r="C447" s="11">
        <f>(((+C448+C449)))</f>
        <v>57700.339</v>
      </c>
      <c r="D447" s="11">
        <f>(((+D448+D449)))</f>
        <v>37334.313000000002</v>
      </c>
      <c r="E447" s="11"/>
      <c r="F447" s="11">
        <f>(((+F448+F449)))</f>
        <v>31580.951000000001</v>
      </c>
    </row>
    <row r="448" spans="1:6" x14ac:dyDescent="0.25">
      <c r="A448" s="24"/>
      <c r="B448" s="13" t="s">
        <v>7</v>
      </c>
      <c r="C448" s="18">
        <v>57700.339</v>
      </c>
      <c r="D448" s="18">
        <v>37334.313000000002</v>
      </c>
      <c r="E448" s="18"/>
      <c r="F448" s="18">
        <v>31580.951000000001</v>
      </c>
    </row>
    <row r="449" spans="1:6" s="43" customFormat="1" x14ac:dyDescent="0.25">
      <c r="A449" s="30"/>
      <c r="B449" s="31" t="s">
        <v>8</v>
      </c>
      <c r="C449" s="45">
        <v>0</v>
      </c>
      <c r="D449" s="45">
        <v>0</v>
      </c>
      <c r="E449" s="45"/>
      <c r="F449" s="45">
        <v>0</v>
      </c>
    </row>
    <row r="450" spans="1:6" x14ac:dyDescent="0.25">
      <c r="A450" s="26" t="s">
        <v>144</v>
      </c>
      <c r="B450" s="7"/>
      <c r="C450" s="8">
        <f>(+C451+C454)</f>
        <v>1515940.8767900004</v>
      </c>
      <c r="D450" s="8">
        <f t="shared" ref="D450:F450" si="16">(+D451+D454)</f>
        <v>1149697.2021699997</v>
      </c>
      <c r="E450" s="8">
        <f t="shared" si="16"/>
        <v>0</v>
      </c>
      <c r="F450" s="8">
        <f t="shared" si="16"/>
        <v>1053803.76712</v>
      </c>
    </row>
    <row r="451" spans="1:6" x14ac:dyDescent="0.25">
      <c r="A451" s="25"/>
      <c r="B451" s="10" t="s">
        <v>12</v>
      </c>
      <c r="C451" s="11">
        <f>(((+C452+C453)))</f>
        <v>1509947.0416200003</v>
      </c>
      <c r="D451" s="11">
        <f>(((+D452+D453)))</f>
        <v>1145789.7629699998</v>
      </c>
      <c r="E451" s="11"/>
      <c r="F451" s="11">
        <f>(((+F452+F453)))</f>
        <v>1049896.4342799999</v>
      </c>
    </row>
    <row r="452" spans="1:6" x14ac:dyDescent="0.25">
      <c r="A452" s="24"/>
      <c r="B452" s="13" t="s">
        <v>7</v>
      </c>
      <c r="C452" s="14">
        <v>1452898.0293200002</v>
      </c>
      <c r="D452" s="14">
        <v>1101292.2045899997</v>
      </c>
      <c r="E452" s="14"/>
      <c r="F452" s="14">
        <v>1005398.8759</v>
      </c>
    </row>
    <row r="453" spans="1:6" x14ac:dyDescent="0.25">
      <c r="A453" s="24"/>
      <c r="B453" s="13" t="s">
        <v>8</v>
      </c>
      <c r="C453" s="14">
        <v>57049.012300000002</v>
      </c>
      <c r="D453" s="14">
        <v>44497.558380000002</v>
      </c>
      <c r="E453" s="14"/>
      <c r="F453" s="14">
        <v>44497.558380000002</v>
      </c>
    </row>
    <row r="454" spans="1:6" x14ac:dyDescent="0.25">
      <c r="A454" s="25"/>
      <c r="B454" s="10" t="s">
        <v>145</v>
      </c>
      <c r="C454" s="11">
        <f>(((+C455+C456)))</f>
        <v>5993.8351700000012</v>
      </c>
      <c r="D454" s="11">
        <f>(((+D455+D456)))</f>
        <v>3907.4391999999998</v>
      </c>
      <c r="E454" s="11"/>
      <c r="F454" s="11">
        <f>(((+F455+F456)))</f>
        <v>3907.33284</v>
      </c>
    </row>
    <row r="455" spans="1:6" x14ac:dyDescent="0.25">
      <c r="A455" s="24"/>
      <c r="B455" s="13" t="s">
        <v>7</v>
      </c>
      <c r="C455" s="14">
        <v>5993.8351700000012</v>
      </c>
      <c r="D455" s="14">
        <v>3907.4391999999998</v>
      </c>
      <c r="E455" s="14"/>
      <c r="F455" s="14">
        <v>3907.33284</v>
      </c>
    </row>
    <row r="456" spans="1:6" x14ac:dyDescent="0.25">
      <c r="A456" s="24"/>
      <c r="B456" s="13" t="s">
        <v>8</v>
      </c>
      <c r="C456" s="14">
        <v>0</v>
      </c>
      <c r="D456" s="14">
        <v>0</v>
      </c>
      <c r="E456" s="14"/>
      <c r="F456" s="14">
        <v>0</v>
      </c>
    </row>
    <row r="457" spans="1:6" x14ac:dyDescent="0.25">
      <c r="A457" s="26" t="s">
        <v>146</v>
      </c>
      <c r="B457" s="7"/>
      <c r="C457" s="8">
        <f>(+C458+C461+C464+C467+C470+C473+C476+C479+C482)</f>
        <v>3200597.61307</v>
      </c>
      <c r="D457" s="8">
        <f t="shared" ref="D457:F457" si="17">(+D458+D461+D464+D467+D470+D473+D476+D479+D482)</f>
        <v>1844898.2872899999</v>
      </c>
      <c r="E457" s="8">
        <f t="shared" si="17"/>
        <v>0</v>
      </c>
      <c r="F457" s="8">
        <f t="shared" si="17"/>
        <v>980073.18046896555</v>
      </c>
    </row>
    <row r="458" spans="1:6" x14ac:dyDescent="0.25">
      <c r="A458" s="25"/>
      <c r="B458" s="10" t="s">
        <v>12</v>
      </c>
      <c r="C458" s="11">
        <f>(((+C459+C460)))</f>
        <v>43702.400000000001</v>
      </c>
      <c r="D458" s="11">
        <f>(((+D459+D460)))</f>
        <v>33173.126810000002</v>
      </c>
      <c r="E458" s="11"/>
      <c r="F458" s="11">
        <f>(((+F459+F460)))</f>
        <v>31975.873650000001</v>
      </c>
    </row>
    <row r="459" spans="1:6" x14ac:dyDescent="0.25">
      <c r="A459" s="24"/>
      <c r="B459" s="13" t="s">
        <v>7</v>
      </c>
      <c r="C459" s="14">
        <v>43702.400000000001</v>
      </c>
      <c r="D459" s="14">
        <v>33173.126810000002</v>
      </c>
      <c r="E459" s="14"/>
      <c r="F459" s="14">
        <v>31975.873650000001</v>
      </c>
    </row>
    <row r="460" spans="1:6" x14ac:dyDescent="0.25">
      <c r="A460" s="24"/>
      <c r="B460" s="13" t="s">
        <v>8</v>
      </c>
      <c r="C460" s="14">
        <v>0</v>
      </c>
      <c r="D460" s="14">
        <v>0</v>
      </c>
      <c r="E460" s="14"/>
      <c r="F460" s="14">
        <v>0</v>
      </c>
    </row>
    <row r="461" spans="1:6" x14ac:dyDescent="0.25">
      <c r="A461" s="25"/>
      <c r="B461" s="10" t="s">
        <v>147</v>
      </c>
      <c r="C461" s="11">
        <f>(((+C462+C463)))</f>
        <v>15323.7</v>
      </c>
      <c r="D461" s="11">
        <f>(((+D462+D463)))</f>
        <v>10679.414520000002</v>
      </c>
      <c r="E461" s="11"/>
      <c r="F461" s="11">
        <f>(((+F462+F463)))</f>
        <v>10426.08898</v>
      </c>
    </row>
    <row r="462" spans="1:6" x14ac:dyDescent="0.25">
      <c r="A462" s="24"/>
      <c r="B462" s="13" t="s">
        <v>7</v>
      </c>
      <c r="C462" s="18">
        <v>15323.7</v>
      </c>
      <c r="D462" s="14">
        <v>10679.414520000002</v>
      </c>
      <c r="E462" s="14"/>
      <c r="F462" s="14">
        <v>10426.08898</v>
      </c>
    </row>
    <row r="463" spans="1:6" x14ac:dyDescent="0.25">
      <c r="A463" s="24"/>
      <c r="B463" s="13" t="s">
        <v>8</v>
      </c>
      <c r="C463" s="14">
        <v>0</v>
      </c>
      <c r="D463" s="14">
        <v>0</v>
      </c>
      <c r="E463" s="14"/>
      <c r="F463" s="14">
        <v>0</v>
      </c>
    </row>
    <row r="464" spans="1:6" x14ac:dyDescent="0.25">
      <c r="A464" s="25"/>
      <c r="B464" s="10" t="s">
        <v>148</v>
      </c>
      <c r="C464" s="11">
        <f>(((+C465+C466)))</f>
        <v>13709.4</v>
      </c>
      <c r="D464" s="11">
        <f>(((+D465+D466)))</f>
        <v>11598.207890000001</v>
      </c>
      <c r="E464" s="11"/>
      <c r="F464" s="11">
        <f>(((+F465+F466)))</f>
        <v>10320.789339999999</v>
      </c>
    </row>
    <row r="465" spans="1:6" x14ac:dyDescent="0.25">
      <c r="A465" s="24"/>
      <c r="B465" s="13" t="s">
        <v>7</v>
      </c>
      <c r="C465" s="14">
        <v>13709.4</v>
      </c>
      <c r="D465" s="14">
        <v>11598.207890000001</v>
      </c>
      <c r="E465" s="14"/>
      <c r="F465" s="14">
        <v>10320.789339999999</v>
      </c>
    </row>
    <row r="466" spans="1:6" x14ac:dyDescent="0.25">
      <c r="A466" s="24"/>
      <c r="B466" s="13" t="s">
        <v>8</v>
      </c>
      <c r="C466" s="14">
        <v>0</v>
      </c>
      <c r="D466" s="14">
        <v>0</v>
      </c>
      <c r="E466" s="14"/>
      <c r="F466" s="14">
        <v>0</v>
      </c>
    </row>
    <row r="467" spans="1:6" x14ac:dyDescent="0.25">
      <c r="A467" s="25"/>
      <c r="B467" s="10" t="s">
        <v>149</v>
      </c>
      <c r="C467" s="11">
        <f>(((+C468+C469)))</f>
        <v>127124.61306999999</v>
      </c>
      <c r="D467" s="11">
        <f>(((+D468+D469)))</f>
        <v>127124.61306999999</v>
      </c>
      <c r="E467" s="11"/>
      <c r="F467" s="11">
        <f>(((+F468+F469)))</f>
        <v>39364.42757</v>
      </c>
    </row>
    <row r="468" spans="1:6" x14ac:dyDescent="0.25">
      <c r="A468" s="24"/>
      <c r="B468" s="13" t="s">
        <v>7</v>
      </c>
      <c r="C468" s="14">
        <v>127124.61306999999</v>
      </c>
      <c r="D468" s="14">
        <v>127124.61306999999</v>
      </c>
      <c r="E468" s="14"/>
      <c r="F468" s="14">
        <v>39364.42757</v>
      </c>
    </row>
    <row r="469" spans="1:6" x14ac:dyDescent="0.25">
      <c r="A469" s="24"/>
      <c r="B469" s="13" t="s">
        <v>8</v>
      </c>
      <c r="C469" s="14">
        <v>0</v>
      </c>
      <c r="D469" s="14">
        <v>0</v>
      </c>
      <c r="E469" s="14"/>
      <c r="F469" s="14">
        <v>0</v>
      </c>
    </row>
    <row r="470" spans="1:6" x14ac:dyDescent="0.25">
      <c r="A470" s="25"/>
      <c r="B470" s="10" t="s">
        <v>150</v>
      </c>
      <c r="C470" s="11">
        <f>(((+C471+C472)))</f>
        <v>151327.9</v>
      </c>
      <c r="D470" s="11">
        <f>(((+D471+D472)))</f>
        <v>50986.514000000003</v>
      </c>
      <c r="E470" s="11"/>
      <c r="F470" s="11">
        <f>(((+F471+F472)))</f>
        <v>50986.514000000003</v>
      </c>
    </row>
    <row r="471" spans="1:6" x14ac:dyDescent="0.25">
      <c r="A471" s="24"/>
      <c r="B471" s="13" t="s">
        <v>7</v>
      </c>
      <c r="C471" s="14">
        <v>151327.9</v>
      </c>
      <c r="D471" s="14">
        <v>50986.514000000003</v>
      </c>
      <c r="E471" s="14"/>
      <c r="F471" s="14">
        <v>50986.514000000003</v>
      </c>
    </row>
    <row r="472" spans="1:6" x14ac:dyDescent="0.25">
      <c r="A472" s="24"/>
      <c r="B472" s="13" t="s">
        <v>8</v>
      </c>
      <c r="C472" s="14">
        <v>0</v>
      </c>
      <c r="D472" s="14">
        <v>0</v>
      </c>
      <c r="E472" s="14"/>
      <c r="F472" s="14">
        <v>0</v>
      </c>
    </row>
    <row r="473" spans="1:6" x14ac:dyDescent="0.25">
      <c r="A473" s="25"/>
      <c r="B473" s="10" t="s">
        <v>151</v>
      </c>
      <c r="C473" s="11">
        <f>(((+C474+C475)))</f>
        <v>152421.6</v>
      </c>
      <c r="D473" s="11">
        <f>(((+D474+D475)))</f>
        <v>30342.328000000001</v>
      </c>
      <c r="E473" s="11"/>
      <c r="F473" s="11">
        <f>(((+F474+F475)))</f>
        <v>30342.328000000001</v>
      </c>
    </row>
    <row r="474" spans="1:6" x14ac:dyDescent="0.25">
      <c r="A474" s="24"/>
      <c r="B474" s="13" t="s">
        <v>7</v>
      </c>
      <c r="C474" s="14">
        <v>152421.6</v>
      </c>
      <c r="D474" s="14">
        <v>30342.328000000001</v>
      </c>
      <c r="E474" s="14"/>
      <c r="F474" s="14">
        <v>30342.328000000001</v>
      </c>
    </row>
    <row r="475" spans="1:6" x14ac:dyDescent="0.25">
      <c r="A475" s="24"/>
      <c r="B475" s="13" t="s">
        <v>8</v>
      </c>
      <c r="C475" s="14">
        <v>0</v>
      </c>
      <c r="D475" s="14">
        <v>0</v>
      </c>
      <c r="E475" s="14"/>
      <c r="F475" s="14">
        <v>0</v>
      </c>
    </row>
    <row r="476" spans="1:6" x14ac:dyDescent="0.25">
      <c r="A476" s="25"/>
      <c r="B476" s="10" t="s">
        <v>152</v>
      </c>
      <c r="C476" s="11">
        <f>(((+C477+C478)))</f>
        <v>3522.6</v>
      </c>
      <c r="D476" s="11">
        <f>(((+D477+D478)))</f>
        <v>2641.95</v>
      </c>
      <c r="E476" s="11"/>
      <c r="F476" s="11">
        <f>(((+F477+F478)))</f>
        <v>2512.9070000000002</v>
      </c>
    </row>
    <row r="477" spans="1:6" x14ac:dyDescent="0.25">
      <c r="A477" s="24"/>
      <c r="B477" s="13" t="s">
        <v>7</v>
      </c>
      <c r="C477" s="14">
        <v>3522.6</v>
      </c>
      <c r="D477" s="14">
        <v>2641.95</v>
      </c>
      <c r="E477" s="14"/>
      <c r="F477" s="14">
        <v>2512.9070000000002</v>
      </c>
    </row>
    <row r="478" spans="1:6" x14ac:dyDescent="0.25">
      <c r="A478" s="24"/>
      <c r="B478" s="13" t="s">
        <v>8</v>
      </c>
      <c r="C478" s="14">
        <v>0</v>
      </c>
      <c r="D478" s="14">
        <v>0</v>
      </c>
      <c r="E478" s="14"/>
      <c r="F478" s="14">
        <v>0</v>
      </c>
    </row>
    <row r="479" spans="1:6" x14ac:dyDescent="0.25">
      <c r="A479" s="25"/>
      <c r="B479" s="10" t="s">
        <v>153</v>
      </c>
      <c r="C479" s="11">
        <f>(((+C480+C481)))</f>
        <v>1660586.2999999998</v>
      </c>
      <c r="D479" s="11">
        <f>(((+D480+D481)))</f>
        <v>1001306.402</v>
      </c>
      <c r="E479" s="11"/>
      <c r="F479" s="11">
        <f>(((+F480+F481)))</f>
        <v>545212.74200000009</v>
      </c>
    </row>
    <row r="480" spans="1:6" x14ac:dyDescent="0.25">
      <c r="A480" s="24"/>
      <c r="B480" s="13" t="s">
        <v>7</v>
      </c>
      <c r="C480" s="14">
        <v>1275281.8999999999</v>
      </c>
      <c r="D480" s="14">
        <v>765170.77399999998</v>
      </c>
      <c r="E480" s="14"/>
      <c r="F480" s="14">
        <v>343950.34100000001</v>
      </c>
    </row>
    <row r="481" spans="1:6" x14ac:dyDescent="0.25">
      <c r="A481" s="24"/>
      <c r="B481" s="13" t="s">
        <v>8</v>
      </c>
      <c r="C481" s="14">
        <v>385304.4</v>
      </c>
      <c r="D481" s="14">
        <v>236135.628</v>
      </c>
      <c r="E481" s="14"/>
      <c r="F481" s="14">
        <v>201262.40100000001</v>
      </c>
    </row>
    <row r="482" spans="1:6" x14ac:dyDescent="0.25">
      <c r="A482" s="25"/>
      <c r="B482" s="10" t="s">
        <v>154</v>
      </c>
      <c r="C482" s="11">
        <f>(((+C483+C484)))</f>
        <v>1032879.1</v>
      </c>
      <c r="D482" s="11">
        <f>(((+D483+D484)))</f>
        <v>577045.73100000003</v>
      </c>
      <c r="E482" s="11"/>
      <c r="F482" s="11">
        <f>(((+F483+F484)))</f>
        <v>258931.50992896548</v>
      </c>
    </row>
    <row r="483" spans="1:6" x14ac:dyDescent="0.25">
      <c r="A483" s="24"/>
      <c r="B483" s="13" t="s">
        <v>7</v>
      </c>
      <c r="C483" s="14">
        <v>716157.2</v>
      </c>
      <c r="D483" s="14">
        <v>364692.03899999999</v>
      </c>
      <c r="E483" s="14"/>
      <c r="F483" s="14">
        <v>162380.22092896549</v>
      </c>
    </row>
    <row r="484" spans="1:6" x14ac:dyDescent="0.25">
      <c r="A484" s="24"/>
      <c r="B484" s="13" t="s">
        <v>8</v>
      </c>
      <c r="C484" s="14">
        <v>316721.90000000002</v>
      </c>
      <c r="D484" s="14">
        <v>212353.69200000001</v>
      </c>
      <c r="E484" s="14"/>
      <c r="F484" s="14">
        <v>96551.289000000004</v>
      </c>
    </row>
    <row r="485" spans="1:6" x14ac:dyDescent="0.25">
      <c r="A485" s="26" t="s">
        <v>155</v>
      </c>
      <c r="B485" s="7"/>
      <c r="C485" s="8">
        <f>(+C486+C489+C492+C495+C498+C501+C504+C507+C510+C516+C513)</f>
        <v>2331488.4380000001</v>
      </c>
      <c r="D485" s="8">
        <f t="shared" ref="D485:F485" si="18">(+D486+D489+D492+D495+D498+D501+D504+D507+D510+D516+D513)</f>
        <v>1791728.5334300001</v>
      </c>
      <c r="E485" s="8">
        <f t="shared" si="18"/>
        <v>0</v>
      </c>
      <c r="F485" s="8">
        <f t="shared" si="18"/>
        <v>1513161.2044300004</v>
      </c>
    </row>
    <row r="486" spans="1:6" x14ac:dyDescent="0.25">
      <c r="A486" s="25"/>
      <c r="B486" s="10" t="s">
        <v>12</v>
      </c>
      <c r="C486" s="11">
        <f>(((+C487+C488)))</f>
        <v>962608.99</v>
      </c>
      <c r="D486" s="11">
        <f>(((+D487+D488)))</f>
        <v>819325.02943</v>
      </c>
      <c r="E486" s="11"/>
      <c r="F486" s="11">
        <f>(((+F487+F488)))</f>
        <v>675886.35742999997</v>
      </c>
    </row>
    <row r="487" spans="1:6" x14ac:dyDescent="0.25">
      <c r="A487" s="24"/>
      <c r="B487" s="13" t="s">
        <v>7</v>
      </c>
      <c r="C487" s="14">
        <v>900410.14300000004</v>
      </c>
      <c r="D487" s="14">
        <v>765462.32042999996</v>
      </c>
      <c r="E487" s="14"/>
      <c r="F487" s="14">
        <v>645603.85742999997</v>
      </c>
    </row>
    <row r="488" spans="1:6" x14ac:dyDescent="0.25">
      <c r="A488" s="24"/>
      <c r="B488" s="13" t="s">
        <v>8</v>
      </c>
      <c r="C488" s="14">
        <v>62198.847000000002</v>
      </c>
      <c r="D488" s="14">
        <v>53862.709000000003</v>
      </c>
      <c r="E488" s="14"/>
      <c r="F488" s="14">
        <v>30282.5</v>
      </c>
    </row>
    <row r="489" spans="1:6" x14ac:dyDescent="0.25">
      <c r="A489" s="25"/>
      <c r="B489" s="10" t="s">
        <v>156</v>
      </c>
      <c r="C489" s="11">
        <f>(((+C490+C491)))</f>
        <v>396048.51299999998</v>
      </c>
      <c r="D489" s="11">
        <f>(((+D490+D491)))</f>
        <v>255349.696</v>
      </c>
      <c r="E489" s="11"/>
      <c r="F489" s="11">
        <f>(((+F490+F491)))</f>
        <v>214025.90600000002</v>
      </c>
    </row>
    <row r="490" spans="1:6" x14ac:dyDescent="0.25">
      <c r="A490" s="24"/>
      <c r="B490" s="13" t="s">
        <v>7</v>
      </c>
      <c r="C490" s="14">
        <v>380998.51299999998</v>
      </c>
      <c r="D490" s="14">
        <v>238560.23800000001</v>
      </c>
      <c r="E490" s="14"/>
      <c r="F490" s="14">
        <v>197236.448</v>
      </c>
    </row>
    <row r="491" spans="1:6" x14ac:dyDescent="0.25">
      <c r="A491" s="24"/>
      <c r="B491" s="13" t="s">
        <v>8</v>
      </c>
      <c r="C491" s="14">
        <v>15050</v>
      </c>
      <c r="D491" s="14">
        <v>16789.457999999999</v>
      </c>
      <c r="E491" s="14"/>
      <c r="F491" s="14">
        <v>16789.457999999999</v>
      </c>
    </row>
    <row r="492" spans="1:6" x14ac:dyDescent="0.25">
      <c r="A492" s="25"/>
      <c r="B492" s="10" t="s">
        <v>157</v>
      </c>
      <c r="C492" s="11">
        <f>(((+C493+C494)))</f>
        <v>6125.35</v>
      </c>
      <c r="D492" s="11">
        <f>(((+D493+D494)))</f>
        <v>4008.7249999999999</v>
      </c>
      <c r="E492" s="11"/>
      <c r="F492" s="11">
        <f>(((+F493+F494)))</f>
        <v>4008.7249999999999</v>
      </c>
    </row>
    <row r="493" spans="1:6" x14ac:dyDescent="0.25">
      <c r="A493" s="24"/>
      <c r="B493" s="13" t="s">
        <v>7</v>
      </c>
      <c r="C493" s="14">
        <v>6125.35</v>
      </c>
      <c r="D493" s="14">
        <v>4008.7249999999999</v>
      </c>
      <c r="E493" s="14"/>
      <c r="F493" s="14">
        <v>4008.7249999999999</v>
      </c>
    </row>
    <row r="494" spans="1:6" x14ac:dyDescent="0.25">
      <c r="A494" s="24"/>
      <c r="B494" s="13" t="s">
        <v>8</v>
      </c>
      <c r="C494" s="14">
        <v>0</v>
      </c>
      <c r="D494" s="14">
        <v>0</v>
      </c>
      <c r="E494" s="14"/>
      <c r="F494" s="14">
        <v>0</v>
      </c>
    </row>
    <row r="495" spans="1:6" x14ac:dyDescent="0.25">
      <c r="A495" s="25"/>
      <c r="B495" s="10" t="s">
        <v>158</v>
      </c>
      <c r="C495" s="11">
        <f>(((+C496+C497)))</f>
        <v>37965.451000000001</v>
      </c>
      <c r="D495" s="11">
        <f>(((+D496+D497)))</f>
        <v>17734.527999999998</v>
      </c>
      <c r="E495" s="11"/>
      <c r="F495" s="11">
        <f>(((+F496+F497)))</f>
        <v>15358.912</v>
      </c>
    </row>
    <row r="496" spans="1:6" x14ac:dyDescent="0.25">
      <c r="A496" s="24"/>
      <c r="B496" s="13" t="s">
        <v>7</v>
      </c>
      <c r="C496" s="14">
        <v>37965.451000000001</v>
      </c>
      <c r="D496" s="14">
        <v>17734.527999999998</v>
      </c>
      <c r="E496" s="14"/>
      <c r="F496" s="14">
        <v>15358.912</v>
      </c>
    </row>
    <row r="497" spans="1:6" x14ac:dyDescent="0.25">
      <c r="A497" s="24"/>
      <c r="B497" s="13" t="s">
        <v>8</v>
      </c>
      <c r="C497" s="14">
        <v>0</v>
      </c>
      <c r="D497" s="14">
        <v>0</v>
      </c>
      <c r="E497" s="14"/>
      <c r="F497" s="14">
        <v>0</v>
      </c>
    </row>
    <row r="498" spans="1:6" x14ac:dyDescent="0.25">
      <c r="A498" s="25"/>
      <c r="B498" s="10" t="s">
        <v>159</v>
      </c>
      <c r="C498" s="11">
        <f>(((+C499+C500)))</f>
        <v>156333.16</v>
      </c>
      <c r="D498" s="11">
        <f>(((+D499+D500)))</f>
        <v>120836.254</v>
      </c>
      <c r="E498" s="11"/>
      <c r="F498" s="11">
        <f>(((+F499+F500)))</f>
        <v>110283.891</v>
      </c>
    </row>
    <row r="499" spans="1:6" x14ac:dyDescent="0.25">
      <c r="A499" s="24"/>
      <c r="B499" s="13" t="s">
        <v>7</v>
      </c>
      <c r="C499" s="14">
        <v>156333.16</v>
      </c>
      <c r="D499" s="14">
        <v>120836.254</v>
      </c>
      <c r="E499" s="14"/>
      <c r="F499" s="14">
        <v>110283.891</v>
      </c>
    </row>
    <row r="500" spans="1:6" x14ac:dyDescent="0.25">
      <c r="A500" s="24"/>
      <c r="B500" s="13" t="s">
        <v>8</v>
      </c>
      <c r="C500" s="14">
        <v>0</v>
      </c>
      <c r="D500" s="14">
        <v>0</v>
      </c>
      <c r="E500" s="14"/>
      <c r="F500" s="14">
        <v>0</v>
      </c>
    </row>
    <row r="501" spans="1:6" x14ac:dyDescent="0.25">
      <c r="A501" s="25"/>
      <c r="B501" s="10" t="s">
        <v>160</v>
      </c>
      <c r="C501" s="11">
        <f>(((+C502+C503)))</f>
        <v>528813.69900000002</v>
      </c>
      <c r="D501" s="11">
        <f>(((+D502+D503)))</f>
        <v>423198.22700000001</v>
      </c>
      <c r="E501" s="11"/>
      <c r="F501" s="11">
        <f>(((+F502+F503)))</f>
        <v>348240.17800000001</v>
      </c>
    </row>
    <row r="502" spans="1:6" x14ac:dyDescent="0.25">
      <c r="A502" s="24"/>
      <c r="B502" s="13" t="s">
        <v>7</v>
      </c>
      <c r="C502" s="14">
        <v>528813.69900000002</v>
      </c>
      <c r="D502" s="14">
        <v>423198.22700000001</v>
      </c>
      <c r="E502" s="14"/>
      <c r="F502" s="14">
        <v>348240.17800000001</v>
      </c>
    </row>
    <row r="503" spans="1:6" x14ac:dyDescent="0.25">
      <c r="A503" s="24"/>
      <c r="B503" s="13" t="s">
        <v>8</v>
      </c>
      <c r="C503" s="14">
        <v>0</v>
      </c>
      <c r="D503" s="14">
        <v>0</v>
      </c>
      <c r="E503" s="14"/>
      <c r="F503" s="14">
        <v>0</v>
      </c>
    </row>
    <row r="504" spans="1:6" x14ac:dyDescent="0.25">
      <c r="A504" s="25"/>
      <c r="B504" s="10" t="s">
        <v>161</v>
      </c>
      <c r="C504" s="11">
        <f>(((+C505+C506)))</f>
        <v>133858.179</v>
      </c>
      <c r="D504" s="11">
        <f>(((+D505+D506)))</f>
        <v>105746.807</v>
      </c>
      <c r="E504" s="11"/>
      <c r="F504" s="11">
        <f>(((+F505+F506)))</f>
        <v>102355.35400000001</v>
      </c>
    </row>
    <row r="505" spans="1:6" s="43" customFormat="1" x14ac:dyDescent="0.25">
      <c r="A505" s="30"/>
      <c r="B505" s="31" t="s">
        <v>7</v>
      </c>
      <c r="C505" s="32">
        <v>133858.179</v>
      </c>
      <c r="D505" s="32">
        <v>105746.807</v>
      </c>
      <c r="E505" s="32"/>
      <c r="F505" s="32">
        <v>102355.35400000001</v>
      </c>
    </row>
    <row r="506" spans="1:6" x14ac:dyDescent="0.25">
      <c r="A506" s="24"/>
      <c r="B506" s="13" t="s">
        <v>8</v>
      </c>
      <c r="C506" s="14">
        <v>0</v>
      </c>
      <c r="D506" s="14">
        <v>0</v>
      </c>
      <c r="E506" s="14"/>
      <c r="F506" s="14">
        <v>0</v>
      </c>
    </row>
    <row r="507" spans="1:6" x14ac:dyDescent="0.25">
      <c r="A507" s="25"/>
      <c r="B507" s="10" t="s">
        <v>162</v>
      </c>
      <c r="C507" s="11">
        <f>(((+C508+C509)))</f>
        <v>23840.483</v>
      </c>
      <c r="D507" s="11">
        <f>(((+D508+D509)))</f>
        <v>11428.656999999999</v>
      </c>
      <c r="E507" s="11"/>
      <c r="F507" s="11">
        <f>(((+F508+F509)))</f>
        <v>10933.671</v>
      </c>
    </row>
    <row r="508" spans="1:6" x14ac:dyDescent="0.25">
      <c r="A508" s="24"/>
      <c r="B508" s="13" t="s">
        <v>7</v>
      </c>
      <c r="C508" s="14">
        <v>23840.483</v>
      </c>
      <c r="D508" s="14">
        <v>11428.656999999999</v>
      </c>
      <c r="E508" s="14"/>
      <c r="F508" s="14">
        <v>10933.671</v>
      </c>
    </row>
    <row r="509" spans="1:6" x14ac:dyDescent="0.25">
      <c r="A509" s="24"/>
      <c r="B509" s="13" t="s">
        <v>8</v>
      </c>
      <c r="C509" s="14">
        <v>0</v>
      </c>
      <c r="D509" s="14">
        <v>0</v>
      </c>
      <c r="E509" s="14"/>
      <c r="F509" s="14">
        <v>0</v>
      </c>
    </row>
    <row r="510" spans="1:6" ht="22.5" x14ac:dyDescent="0.25">
      <c r="A510" s="25"/>
      <c r="B510" s="10" t="s">
        <v>163</v>
      </c>
      <c r="C510" s="11">
        <f>(((+C511+C512)))</f>
        <v>6503.5309999999999</v>
      </c>
      <c r="D510" s="11">
        <f>(((+D511+D512)))</f>
        <v>3770.4140000000002</v>
      </c>
      <c r="E510" s="11"/>
      <c r="F510" s="11">
        <f>(((+F511+F512)))</f>
        <v>3770.4140000000002</v>
      </c>
    </row>
    <row r="511" spans="1:6" x14ac:dyDescent="0.25">
      <c r="A511" s="24"/>
      <c r="B511" s="13" t="s">
        <v>7</v>
      </c>
      <c r="C511" s="14">
        <v>6503.5309999999999</v>
      </c>
      <c r="D511" s="14">
        <v>3770.4140000000002</v>
      </c>
      <c r="E511" s="14"/>
      <c r="F511" s="14">
        <v>3770.4140000000002</v>
      </c>
    </row>
    <row r="512" spans="1:6" x14ac:dyDescent="0.25">
      <c r="A512" s="24"/>
      <c r="B512" s="13" t="s">
        <v>8</v>
      </c>
      <c r="C512" s="14">
        <v>0</v>
      </c>
      <c r="D512" s="14">
        <v>0</v>
      </c>
      <c r="E512" s="14"/>
      <c r="F512" s="14">
        <v>0</v>
      </c>
    </row>
    <row r="513" spans="1:6" x14ac:dyDescent="0.25">
      <c r="A513" s="25"/>
      <c r="B513" s="10" t="s">
        <v>235</v>
      </c>
      <c r="C513" s="11">
        <f>(((+C514+C515)))</f>
        <v>36438.659</v>
      </c>
      <c r="D513" s="11">
        <f>(((+D514+D515)))</f>
        <v>17345.061000000002</v>
      </c>
      <c r="E513" s="11"/>
      <c r="F513" s="11">
        <f>(((+F514+F515)))</f>
        <v>15312.661</v>
      </c>
    </row>
    <row r="514" spans="1:6" x14ac:dyDescent="0.25">
      <c r="A514" s="24"/>
      <c r="B514" s="13" t="s">
        <v>7</v>
      </c>
      <c r="C514" s="14">
        <v>36438.659</v>
      </c>
      <c r="D514" s="14">
        <v>17345.061000000002</v>
      </c>
      <c r="E514" s="14"/>
      <c r="F514" s="14">
        <v>15312.661</v>
      </c>
    </row>
    <row r="515" spans="1:6" x14ac:dyDescent="0.25">
      <c r="A515" s="24"/>
      <c r="B515" s="13" t="s">
        <v>8</v>
      </c>
      <c r="C515" s="14">
        <v>0</v>
      </c>
      <c r="D515" s="14">
        <v>0</v>
      </c>
      <c r="E515" s="14"/>
      <c r="F515" s="14">
        <v>0</v>
      </c>
    </row>
    <row r="516" spans="1:6" x14ac:dyDescent="0.25">
      <c r="A516" s="25"/>
      <c r="B516" s="10" t="s">
        <v>246</v>
      </c>
      <c r="C516" s="11">
        <f>(((+C517+C518)))</f>
        <v>42952.423000000003</v>
      </c>
      <c r="D516" s="11">
        <f>(((+D517+D518)))</f>
        <v>12985.135</v>
      </c>
      <c r="E516" s="11"/>
      <c r="F516" s="11">
        <f>(((+F517+F518)))</f>
        <v>12985.135</v>
      </c>
    </row>
    <row r="517" spans="1:6" x14ac:dyDescent="0.25">
      <c r="A517" s="24"/>
      <c r="B517" s="13" t="s">
        <v>7</v>
      </c>
      <c r="C517" s="14">
        <v>42952.423000000003</v>
      </c>
      <c r="D517" s="14">
        <v>12985.135</v>
      </c>
      <c r="E517" s="14"/>
      <c r="F517" s="14">
        <v>12985.135</v>
      </c>
    </row>
    <row r="518" spans="1:6" x14ac:dyDescent="0.25">
      <c r="A518" s="24"/>
      <c r="B518" s="13" t="s">
        <v>8</v>
      </c>
      <c r="C518" s="14">
        <v>0</v>
      </c>
      <c r="D518" s="14">
        <v>0</v>
      </c>
      <c r="E518" s="14"/>
      <c r="F518" s="14">
        <v>0</v>
      </c>
    </row>
    <row r="519" spans="1:6" x14ac:dyDescent="0.25">
      <c r="A519" s="26" t="s">
        <v>164</v>
      </c>
      <c r="B519" s="7"/>
      <c r="C519" s="8">
        <f>(+C520+C523+C526+C529+C532+C535)</f>
        <v>3413436.9226699998</v>
      </c>
      <c r="D519" s="8">
        <f t="shared" ref="D519:F519" si="19">(+D520+D523+D526+D529+D532+D535)</f>
        <v>2699759.9104999998</v>
      </c>
      <c r="E519" s="8">
        <f t="shared" si="19"/>
        <v>0</v>
      </c>
      <c r="F519" s="8">
        <f t="shared" si="19"/>
        <v>2393618.289838206</v>
      </c>
    </row>
    <row r="520" spans="1:6" x14ac:dyDescent="0.25">
      <c r="A520" s="25"/>
      <c r="B520" s="10" t="s">
        <v>12</v>
      </c>
      <c r="C520" s="11">
        <f>(((+C521+C522)))</f>
        <v>12193.5</v>
      </c>
      <c r="D520" s="11">
        <f>(((+D521+D522)))</f>
        <v>9842.2037400000027</v>
      </c>
      <c r="E520" s="11"/>
      <c r="F520" s="11">
        <f>(((+F521+F522)))</f>
        <v>8407.9516300000032</v>
      </c>
    </row>
    <row r="521" spans="1:6" x14ac:dyDescent="0.25">
      <c r="A521" s="24"/>
      <c r="B521" s="13" t="s">
        <v>7</v>
      </c>
      <c r="C521" s="18">
        <v>12193.5</v>
      </c>
      <c r="D521" s="18">
        <v>9842.2037400000027</v>
      </c>
      <c r="E521" s="18"/>
      <c r="F521" s="18">
        <v>8407.9516300000032</v>
      </c>
    </row>
    <row r="522" spans="1:6" x14ac:dyDescent="0.25">
      <c r="A522" s="24"/>
      <c r="B522" s="13" t="s">
        <v>8</v>
      </c>
      <c r="C522" s="18">
        <v>0</v>
      </c>
      <c r="D522" s="18">
        <v>0</v>
      </c>
      <c r="E522" s="18"/>
      <c r="F522" s="18">
        <v>0</v>
      </c>
    </row>
    <row r="523" spans="1:6" x14ac:dyDescent="0.25">
      <c r="A523" s="25"/>
      <c r="B523" s="10" t="s">
        <v>165</v>
      </c>
      <c r="C523" s="11">
        <f>(((+C524+C525)))</f>
        <v>729</v>
      </c>
      <c r="D523" s="11">
        <f>(((+D524+D525)))</f>
        <v>669.04700000000003</v>
      </c>
      <c r="E523" s="11"/>
      <c r="F523" s="11">
        <f>(((+F524+F525)))</f>
        <v>294.56</v>
      </c>
    </row>
    <row r="524" spans="1:6" x14ac:dyDescent="0.25">
      <c r="A524" s="24"/>
      <c r="B524" s="13" t="s">
        <v>7</v>
      </c>
      <c r="C524" s="18">
        <v>729</v>
      </c>
      <c r="D524" s="18">
        <v>669.04700000000003</v>
      </c>
      <c r="E524" s="18"/>
      <c r="F524" s="18">
        <v>294.56</v>
      </c>
    </row>
    <row r="525" spans="1:6" x14ac:dyDescent="0.25">
      <c r="A525" s="24"/>
      <c r="B525" s="13" t="s">
        <v>8</v>
      </c>
      <c r="C525" s="18">
        <v>0</v>
      </c>
      <c r="D525" s="18">
        <v>0</v>
      </c>
      <c r="E525" s="18"/>
      <c r="F525" s="18">
        <v>0</v>
      </c>
    </row>
    <row r="526" spans="1:6" x14ac:dyDescent="0.25">
      <c r="A526" s="25"/>
      <c r="B526" s="10" t="s">
        <v>166</v>
      </c>
      <c r="C526" s="11">
        <f>(((+C527+C528)))</f>
        <v>3239503.62267</v>
      </c>
      <c r="D526" s="11">
        <f>(((+D527+D528)))</f>
        <v>2536757.2547599999</v>
      </c>
      <c r="E526" s="11"/>
      <c r="F526" s="11">
        <f>(((+F527+F528)))</f>
        <v>2235063.946208206</v>
      </c>
    </row>
    <row r="527" spans="1:6" x14ac:dyDescent="0.25">
      <c r="A527" s="24"/>
      <c r="B527" s="13" t="s">
        <v>7</v>
      </c>
      <c r="C527" s="18">
        <v>3239503.62267</v>
      </c>
      <c r="D527" s="18">
        <v>2536757.2547599999</v>
      </c>
      <c r="E527" s="18"/>
      <c r="F527" s="18">
        <v>2235063.946208206</v>
      </c>
    </row>
    <row r="528" spans="1:6" x14ac:dyDescent="0.25">
      <c r="A528" s="24"/>
      <c r="B528" s="13" t="s">
        <v>8</v>
      </c>
      <c r="C528" s="18">
        <v>0</v>
      </c>
      <c r="D528" s="18">
        <v>0</v>
      </c>
      <c r="E528" s="18"/>
      <c r="F528" s="18">
        <v>0</v>
      </c>
    </row>
    <row r="529" spans="1:6" x14ac:dyDescent="0.25">
      <c r="A529" s="25"/>
      <c r="B529" s="10" t="s">
        <v>167</v>
      </c>
      <c r="C529" s="11">
        <f>(((+C530+C531)))</f>
        <v>153447.5</v>
      </c>
      <c r="D529" s="11">
        <f>(((+D530+D531)))</f>
        <v>145655.4</v>
      </c>
      <c r="E529" s="11"/>
      <c r="F529" s="11">
        <f>(((+F530+F531)))</f>
        <v>144506.6</v>
      </c>
    </row>
    <row r="530" spans="1:6" x14ac:dyDescent="0.25">
      <c r="A530" s="24"/>
      <c r="B530" s="13" t="s">
        <v>7</v>
      </c>
      <c r="C530" s="18">
        <v>153447.5</v>
      </c>
      <c r="D530" s="18">
        <v>145655.4</v>
      </c>
      <c r="E530" s="18"/>
      <c r="F530" s="18">
        <v>144506.6</v>
      </c>
    </row>
    <row r="531" spans="1:6" x14ac:dyDescent="0.25">
      <c r="A531" s="24"/>
      <c r="B531" s="13" t="s">
        <v>8</v>
      </c>
      <c r="C531" s="18">
        <v>0</v>
      </c>
      <c r="D531" s="18">
        <v>0</v>
      </c>
      <c r="E531" s="18"/>
      <c r="F531" s="18">
        <v>0</v>
      </c>
    </row>
    <row r="532" spans="1:6" x14ac:dyDescent="0.25">
      <c r="A532" s="25"/>
      <c r="B532" s="10" t="s">
        <v>168</v>
      </c>
      <c r="C532" s="11">
        <f>(((+C533+C534)))</f>
        <v>1987</v>
      </c>
      <c r="D532" s="11">
        <f>(((+D533+D534)))</f>
        <v>1760.405</v>
      </c>
      <c r="E532" s="11"/>
      <c r="F532" s="11">
        <f>(((+F533+F534)))</f>
        <v>773.83199999999999</v>
      </c>
    </row>
    <row r="533" spans="1:6" x14ac:dyDescent="0.25">
      <c r="A533" s="24"/>
      <c r="B533" s="13" t="s">
        <v>7</v>
      </c>
      <c r="C533" s="18">
        <v>1987</v>
      </c>
      <c r="D533" s="18">
        <v>1760.405</v>
      </c>
      <c r="E533" s="18"/>
      <c r="F533" s="18">
        <v>773.83199999999999</v>
      </c>
    </row>
    <row r="534" spans="1:6" x14ac:dyDescent="0.25">
      <c r="A534" s="24"/>
      <c r="B534" s="13" t="s">
        <v>8</v>
      </c>
      <c r="C534" s="18">
        <v>0</v>
      </c>
      <c r="D534" s="18">
        <v>0</v>
      </c>
      <c r="E534" s="18"/>
      <c r="F534" s="18">
        <v>0</v>
      </c>
    </row>
    <row r="535" spans="1:6" x14ac:dyDescent="0.25">
      <c r="A535" s="25"/>
      <c r="B535" s="10" t="s">
        <v>169</v>
      </c>
      <c r="C535" s="11">
        <f>(((+C536+C537)))</f>
        <v>5576.3</v>
      </c>
      <c r="D535" s="11">
        <f>(((+D536+D537)))</f>
        <v>5075.6000000000004</v>
      </c>
      <c r="E535" s="11"/>
      <c r="F535" s="11">
        <f>(((+F536+F537)))</f>
        <v>4571.3999999999996</v>
      </c>
    </row>
    <row r="536" spans="1:6" x14ac:dyDescent="0.25">
      <c r="A536" s="24"/>
      <c r="B536" s="13" t="s">
        <v>7</v>
      </c>
      <c r="C536" s="18">
        <v>5576.3</v>
      </c>
      <c r="D536" s="18">
        <v>5075.6000000000004</v>
      </c>
      <c r="E536" s="18"/>
      <c r="F536" s="18">
        <v>4571.3999999999996</v>
      </c>
    </row>
    <row r="537" spans="1:6" x14ac:dyDescent="0.25">
      <c r="A537" s="24"/>
      <c r="B537" s="13" t="s">
        <v>8</v>
      </c>
      <c r="C537" s="18">
        <v>0</v>
      </c>
      <c r="D537" s="18">
        <v>0</v>
      </c>
      <c r="E537" s="18"/>
      <c r="F537" s="18">
        <v>0</v>
      </c>
    </row>
    <row r="538" spans="1:6" x14ac:dyDescent="0.25">
      <c r="A538" s="26" t="s">
        <v>170</v>
      </c>
      <c r="B538" s="7"/>
      <c r="C538" s="8">
        <f>(+C539)</f>
        <v>1792425.0980699998</v>
      </c>
      <c r="D538" s="8">
        <f t="shared" ref="D538:F538" si="20">(+D539)</f>
        <v>1574132.4550000001</v>
      </c>
      <c r="E538" s="8">
        <f t="shared" si="20"/>
        <v>0</v>
      </c>
      <c r="F538" s="8">
        <f t="shared" si="20"/>
        <v>1394583.12582</v>
      </c>
    </row>
    <row r="539" spans="1:6" x14ac:dyDescent="0.25">
      <c r="A539" s="25"/>
      <c r="B539" s="10" t="s">
        <v>12</v>
      </c>
      <c r="C539" s="11">
        <f>(((+C540+C541)))</f>
        <v>1792425.0980699998</v>
      </c>
      <c r="D539" s="11">
        <f>(((+D540+D541)))</f>
        <v>1574132.4550000001</v>
      </c>
      <c r="E539" s="11"/>
      <c r="F539" s="11">
        <f>(((+F540+F541)))</f>
        <v>1394583.12582</v>
      </c>
    </row>
    <row r="540" spans="1:6" x14ac:dyDescent="0.25">
      <c r="A540" s="24"/>
      <c r="B540" s="13" t="s">
        <v>7</v>
      </c>
      <c r="C540" s="14">
        <v>1792425.0980699998</v>
      </c>
      <c r="D540" s="14">
        <v>1574132.4550000001</v>
      </c>
      <c r="E540" s="14"/>
      <c r="F540" s="14">
        <v>1394583.12582</v>
      </c>
    </row>
    <row r="541" spans="1:6" x14ac:dyDescent="0.25">
      <c r="A541" s="24"/>
      <c r="B541" s="13" t="s">
        <v>8</v>
      </c>
      <c r="C541" s="14">
        <v>0</v>
      </c>
      <c r="D541" s="14">
        <v>0</v>
      </c>
      <c r="E541" s="14"/>
      <c r="F541" s="14">
        <v>0</v>
      </c>
    </row>
    <row r="542" spans="1:6" ht="28.5" customHeight="1" x14ac:dyDescent="0.25">
      <c r="A542" s="47" t="s">
        <v>171</v>
      </c>
      <c r="B542" s="47"/>
      <c r="C542" s="17">
        <f>(+C543)</f>
        <v>570514.17491000006</v>
      </c>
      <c r="D542" s="17">
        <f t="shared" ref="D542:F542" si="21">(+D543)</f>
        <v>326433.88859999995</v>
      </c>
      <c r="E542" s="17">
        <f t="shared" si="21"/>
        <v>0</v>
      </c>
      <c r="F542" s="17">
        <f t="shared" si="21"/>
        <v>326433.88859999995</v>
      </c>
    </row>
    <row r="543" spans="1:6" x14ac:dyDescent="0.25">
      <c r="A543" s="25"/>
      <c r="B543" s="10" t="s">
        <v>12</v>
      </c>
      <c r="C543" s="11">
        <f>(((+C544+C545)))</f>
        <v>570514.17491000006</v>
      </c>
      <c r="D543" s="11">
        <f>(((+D544+D545)))</f>
        <v>326433.88859999995</v>
      </c>
      <c r="E543" s="11"/>
      <c r="F543" s="11">
        <f>(((+F544+F545)))</f>
        <v>326433.88859999995</v>
      </c>
    </row>
    <row r="544" spans="1:6" x14ac:dyDescent="0.25">
      <c r="A544" s="24"/>
      <c r="B544" s="13" t="s">
        <v>7</v>
      </c>
      <c r="C544" s="14">
        <v>570514.17491000006</v>
      </c>
      <c r="D544" s="14">
        <v>326433.88859999995</v>
      </c>
      <c r="E544" s="14"/>
      <c r="F544" s="14">
        <v>326433.88859999995</v>
      </c>
    </row>
    <row r="545" spans="1:6" x14ac:dyDescent="0.25">
      <c r="A545" s="24"/>
      <c r="B545" s="13" t="s">
        <v>8</v>
      </c>
      <c r="C545" s="14">
        <v>0</v>
      </c>
      <c r="D545" s="14">
        <v>0</v>
      </c>
      <c r="E545" s="14"/>
      <c r="F545" s="14">
        <v>0</v>
      </c>
    </row>
    <row r="546" spans="1:6" x14ac:dyDescent="0.25">
      <c r="A546" s="28" t="s">
        <v>172</v>
      </c>
      <c r="B546" s="16"/>
      <c r="C546" s="17">
        <f>(+C547)</f>
        <v>113993.2</v>
      </c>
      <c r="D546" s="17">
        <f t="shared" ref="D546:F546" si="22">(+D547)</f>
        <v>104088.18704999998</v>
      </c>
      <c r="E546" s="17">
        <f t="shared" si="22"/>
        <v>0</v>
      </c>
      <c r="F546" s="17">
        <f t="shared" si="22"/>
        <v>81800.119190000012</v>
      </c>
    </row>
    <row r="547" spans="1:6" x14ac:dyDescent="0.25">
      <c r="A547" s="25"/>
      <c r="B547" s="10" t="s">
        <v>12</v>
      </c>
      <c r="C547" s="11">
        <f>(((+C548+C549)))</f>
        <v>113993.2</v>
      </c>
      <c r="D547" s="11">
        <f>(((+D548+D549)))</f>
        <v>104088.18704999998</v>
      </c>
      <c r="E547" s="11"/>
      <c r="F547" s="11">
        <f>(((+F548+F549)))</f>
        <v>81800.119190000012</v>
      </c>
    </row>
    <row r="548" spans="1:6" x14ac:dyDescent="0.25">
      <c r="A548" s="24"/>
      <c r="B548" s="13" t="s">
        <v>7</v>
      </c>
      <c r="C548" s="14">
        <v>105944.7</v>
      </c>
      <c r="D548" s="14">
        <v>96039.643049999984</v>
      </c>
      <c r="E548" s="14"/>
      <c r="F548" s="14">
        <v>73751.575190000018</v>
      </c>
    </row>
    <row r="549" spans="1:6" x14ac:dyDescent="0.25">
      <c r="A549" s="24"/>
      <c r="B549" s="13" t="s">
        <v>8</v>
      </c>
      <c r="C549" s="14">
        <v>8048.5</v>
      </c>
      <c r="D549" s="14">
        <v>8048.5439999999999</v>
      </c>
      <c r="E549" s="14"/>
      <c r="F549" s="14">
        <v>8048.5439999999999</v>
      </c>
    </row>
    <row r="550" spans="1:6" x14ac:dyDescent="0.25">
      <c r="A550" s="26" t="s">
        <v>173</v>
      </c>
      <c r="B550" s="7"/>
      <c r="C550" s="8">
        <f>(+C551)</f>
        <v>31790.9</v>
      </c>
      <c r="D550" s="8">
        <f t="shared" ref="D550:F550" si="23">(+D551)</f>
        <v>24041.933660000002</v>
      </c>
      <c r="E550" s="8">
        <f t="shared" si="23"/>
        <v>0</v>
      </c>
      <c r="F550" s="8">
        <f t="shared" si="23"/>
        <v>18119.186490000004</v>
      </c>
    </row>
    <row r="551" spans="1:6" x14ac:dyDescent="0.25">
      <c r="A551" s="25"/>
      <c r="B551" s="10" t="s">
        <v>12</v>
      </c>
      <c r="C551" s="11">
        <f>(((+C552+C553)))</f>
        <v>31790.9</v>
      </c>
      <c r="D551" s="11">
        <f>(((+D552+D553)))</f>
        <v>24041.933660000002</v>
      </c>
      <c r="E551" s="11"/>
      <c r="F551" s="11">
        <f>(((+F552+F553)))</f>
        <v>18119.186490000004</v>
      </c>
    </row>
    <row r="552" spans="1:6" x14ac:dyDescent="0.25">
      <c r="A552" s="24"/>
      <c r="B552" s="13" t="s">
        <v>7</v>
      </c>
      <c r="C552" s="14">
        <v>31790.9</v>
      </c>
      <c r="D552" s="14">
        <v>24041.933660000002</v>
      </c>
      <c r="E552" s="14"/>
      <c r="F552" s="14">
        <v>18119.186490000004</v>
      </c>
    </row>
    <row r="553" spans="1:6" x14ac:dyDescent="0.25">
      <c r="A553" s="24"/>
      <c r="B553" s="13" t="s">
        <v>8</v>
      </c>
      <c r="C553" s="14">
        <v>0</v>
      </c>
      <c r="D553" s="14">
        <v>0</v>
      </c>
      <c r="E553" s="14"/>
      <c r="F553" s="14">
        <v>0</v>
      </c>
    </row>
    <row r="554" spans="1:6" x14ac:dyDescent="0.25">
      <c r="A554" s="26" t="s">
        <v>174</v>
      </c>
      <c r="B554" s="7"/>
      <c r="C554" s="8">
        <f>(+C555)</f>
        <v>178826.96323999995</v>
      </c>
      <c r="D554" s="8">
        <f t="shared" ref="D554:F554" si="24">(+D555)</f>
        <v>133266.02032999997</v>
      </c>
      <c r="E554" s="8">
        <f t="shared" si="24"/>
        <v>0</v>
      </c>
      <c r="F554" s="8">
        <f t="shared" si="24"/>
        <v>77728.028559999992</v>
      </c>
    </row>
    <row r="555" spans="1:6" x14ac:dyDescent="0.25">
      <c r="A555" s="25"/>
      <c r="B555" s="10" t="s">
        <v>12</v>
      </c>
      <c r="C555" s="11">
        <f>(((+C556+C557)))</f>
        <v>178826.96323999995</v>
      </c>
      <c r="D555" s="11">
        <f>(((+D556+D557)))</f>
        <v>133266.02032999997</v>
      </c>
      <c r="E555" s="11"/>
      <c r="F555" s="11">
        <f>(((+F556+F557)))</f>
        <v>77728.028559999992</v>
      </c>
    </row>
    <row r="556" spans="1:6" x14ac:dyDescent="0.25">
      <c r="A556" s="24"/>
      <c r="B556" s="13" t="s">
        <v>7</v>
      </c>
      <c r="C556" s="14">
        <v>168821.68583999996</v>
      </c>
      <c r="D556" s="14">
        <v>123260.74292999996</v>
      </c>
      <c r="E556" s="14"/>
      <c r="F556" s="14">
        <v>70680.919509999992</v>
      </c>
    </row>
    <row r="557" spans="1:6" x14ac:dyDescent="0.25">
      <c r="A557" s="24"/>
      <c r="B557" s="13" t="s">
        <v>8</v>
      </c>
      <c r="C557" s="14">
        <v>10005.277400000001</v>
      </c>
      <c r="D557" s="14">
        <v>10005.277400000001</v>
      </c>
      <c r="E557" s="14"/>
      <c r="F557" s="14">
        <v>7047.10905</v>
      </c>
    </row>
    <row r="558" spans="1:6" x14ac:dyDescent="0.25">
      <c r="A558" s="28" t="s">
        <v>175</v>
      </c>
      <c r="B558" s="16"/>
      <c r="C558" s="17">
        <f>(+C559)</f>
        <v>122171.89599999999</v>
      </c>
      <c r="D558" s="17">
        <f t="shared" ref="D558:F558" si="25">(+D559)</f>
        <v>82438.081999999995</v>
      </c>
      <c r="E558" s="17">
        <f t="shared" si="25"/>
        <v>0</v>
      </c>
      <c r="F558" s="17">
        <f t="shared" si="25"/>
        <v>62571.476999999999</v>
      </c>
    </row>
    <row r="559" spans="1:6" s="43" customFormat="1" x14ac:dyDescent="0.25">
      <c r="A559" s="44"/>
      <c r="B559" s="39" t="s">
        <v>12</v>
      </c>
      <c r="C559" s="40">
        <f>(((+C560+C561)))</f>
        <v>122171.89599999999</v>
      </c>
      <c r="D559" s="40">
        <f>(((+D560+D561)))</f>
        <v>82438.081999999995</v>
      </c>
      <c r="E559" s="40"/>
      <c r="F559" s="40">
        <f>(((+F560+F561)))</f>
        <v>62571.476999999999</v>
      </c>
    </row>
    <row r="560" spans="1:6" x14ac:dyDescent="0.25">
      <c r="A560" s="24"/>
      <c r="B560" s="13" t="s">
        <v>7</v>
      </c>
      <c r="C560" s="14">
        <v>122171.89599999999</v>
      </c>
      <c r="D560" s="14">
        <v>82438.081999999995</v>
      </c>
      <c r="E560" s="14"/>
      <c r="F560" s="14">
        <v>62571.476999999999</v>
      </c>
    </row>
    <row r="561" spans="1:6" x14ac:dyDescent="0.25">
      <c r="A561" s="24"/>
      <c r="B561" s="13" t="s">
        <v>8</v>
      </c>
      <c r="C561" s="14">
        <v>0</v>
      </c>
      <c r="D561" s="14">
        <v>0</v>
      </c>
      <c r="E561" s="14"/>
      <c r="F561" s="14">
        <v>0</v>
      </c>
    </row>
    <row r="562" spans="1:6" x14ac:dyDescent="0.25">
      <c r="A562" s="28" t="s">
        <v>176</v>
      </c>
      <c r="B562" s="16"/>
      <c r="C562" s="17">
        <f>(+C563)</f>
        <v>9978.2999999999993</v>
      </c>
      <c r="D562" s="17">
        <f t="shared" ref="D562:F562" si="26">(+D563)</f>
        <v>7399.3483154999994</v>
      </c>
      <c r="E562" s="17">
        <f t="shared" si="26"/>
        <v>0</v>
      </c>
      <c r="F562" s="17">
        <f t="shared" si="26"/>
        <v>6738.0941229999989</v>
      </c>
    </row>
    <row r="563" spans="1:6" x14ac:dyDescent="0.25">
      <c r="A563" s="25"/>
      <c r="B563" s="10" t="s">
        <v>12</v>
      </c>
      <c r="C563" s="11">
        <f>(((+C564+C565)))</f>
        <v>9978.2999999999993</v>
      </c>
      <c r="D563" s="11">
        <f>(((+D564+D565)))</f>
        <v>7399.3483154999994</v>
      </c>
      <c r="E563" s="11"/>
      <c r="F563" s="11">
        <f>(((+F564+F565)))</f>
        <v>6738.0941229999989</v>
      </c>
    </row>
    <row r="564" spans="1:6" x14ac:dyDescent="0.25">
      <c r="A564" s="24"/>
      <c r="B564" s="13" t="s">
        <v>7</v>
      </c>
      <c r="C564" s="14">
        <v>9978.2999999999993</v>
      </c>
      <c r="D564" s="14">
        <v>7399.3483154999994</v>
      </c>
      <c r="E564" s="14"/>
      <c r="F564" s="14">
        <v>6738.0941229999989</v>
      </c>
    </row>
    <row r="565" spans="1:6" x14ac:dyDescent="0.25">
      <c r="A565" s="24"/>
      <c r="B565" s="13" t="s">
        <v>8</v>
      </c>
      <c r="C565" s="14">
        <v>0</v>
      </c>
      <c r="D565" s="14">
        <v>0</v>
      </c>
      <c r="E565" s="14"/>
      <c r="F565" s="14">
        <v>0</v>
      </c>
    </row>
    <row r="566" spans="1:6" x14ac:dyDescent="0.25">
      <c r="A566" s="26" t="s">
        <v>177</v>
      </c>
      <c r="B566" s="7"/>
      <c r="C566" s="8">
        <f>(+C567+C570+C573+C576+C579+C582+C585+C588+C591+C594+C597+C600+C603+C606+C609+C612+C615+C618+C621+C624+C627+C630+C633+C639+C636)</f>
        <v>795540.40221231058</v>
      </c>
      <c r="D566" s="8">
        <f t="shared" ref="D566:F566" si="27">(+D567+D570+D573+D576+D579+D582+D585+D588+D591+D594+D597+D600+D603+D606+D609+D612+D615+D618+D621+D624+D627+D630+D633+D639+D636)</f>
        <v>572272.15295032866</v>
      </c>
      <c r="E566" s="8">
        <f t="shared" si="27"/>
        <v>0</v>
      </c>
      <c r="F566" s="8">
        <f t="shared" si="27"/>
        <v>396808.44937696314</v>
      </c>
    </row>
    <row r="567" spans="1:6" x14ac:dyDescent="0.25">
      <c r="A567" s="25"/>
      <c r="B567" s="10" t="s">
        <v>178</v>
      </c>
      <c r="C567" s="11">
        <f>(((+C568+C569)))</f>
        <v>2728.35682</v>
      </c>
      <c r="D567" s="11">
        <f>(((+D568+D569)))</f>
        <v>1488.40119</v>
      </c>
      <c r="E567" s="11"/>
      <c r="F567" s="11">
        <f>(((+F568+F569)))</f>
        <v>1357.0849800000001</v>
      </c>
    </row>
    <row r="568" spans="1:6" x14ac:dyDescent="0.25">
      <c r="A568" s="24"/>
      <c r="B568" s="13" t="s">
        <v>7</v>
      </c>
      <c r="C568" s="14">
        <v>2728.35682</v>
      </c>
      <c r="D568" s="14">
        <v>1488.40119</v>
      </c>
      <c r="E568" s="14"/>
      <c r="F568" s="14">
        <v>1357.0849800000001</v>
      </c>
    </row>
    <row r="569" spans="1:6" x14ac:dyDescent="0.25">
      <c r="A569" s="24"/>
      <c r="B569" s="13" t="s">
        <v>8</v>
      </c>
      <c r="C569" s="14">
        <v>0</v>
      </c>
      <c r="D569" s="14">
        <v>0</v>
      </c>
      <c r="E569" s="14"/>
      <c r="F569" s="14">
        <v>0</v>
      </c>
    </row>
    <row r="570" spans="1:6" x14ac:dyDescent="0.25">
      <c r="A570" s="25"/>
      <c r="B570" s="10" t="s">
        <v>179</v>
      </c>
      <c r="C570" s="11">
        <f>(((+C571+C572)))</f>
        <v>14877.706639599995</v>
      </c>
      <c r="D570" s="11">
        <f>(((+D571+D572)))</f>
        <v>13952.2013396</v>
      </c>
      <c r="E570" s="11"/>
      <c r="F570" s="11">
        <f>(((+F571+F572)))</f>
        <v>12556.217649599999</v>
      </c>
    </row>
    <row r="571" spans="1:6" x14ac:dyDescent="0.25">
      <c r="A571" s="24"/>
      <c r="B571" s="13" t="s">
        <v>7</v>
      </c>
      <c r="C571" s="14">
        <v>14877.706639599995</v>
      </c>
      <c r="D571" s="14">
        <v>13952.2013396</v>
      </c>
      <c r="E571" s="14"/>
      <c r="F571" s="14">
        <v>12556.217649599999</v>
      </c>
    </row>
    <row r="572" spans="1:6" x14ac:dyDescent="0.25">
      <c r="A572" s="24"/>
      <c r="B572" s="13" t="s">
        <v>8</v>
      </c>
      <c r="C572" s="14">
        <v>0</v>
      </c>
      <c r="D572" s="14">
        <v>0</v>
      </c>
      <c r="E572" s="14"/>
      <c r="F572" s="14">
        <v>0</v>
      </c>
    </row>
    <row r="573" spans="1:6" x14ac:dyDescent="0.25">
      <c r="A573" s="25"/>
      <c r="B573" s="10" t="s">
        <v>180</v>
      </c>
      <c r="C573" s="11">
        <f>(((+C574+C575)))</f>
        <v>128827.49219</v>
      </c>
      <c r="D573" s="11">
        <f>(((+D574+D575)))</f>
        <v>105964.84706</v>
      </c>
      <c r="E573" s="11"/>
      <c r="F573" s="11">
        <f>(((+F574+F575)))</f>
        <v>87347.988259999998</v>
      </c>
    </row>
    <row r="574" spans="1:6" x14ac:dyDescent="0.25">
      <c r="A574" s="24"/>
      <c r="B574" s="13" t="s">
        <v>7</v>
      </c>
      <c r="C574" s="14">
        <v>128827.49219</v>
      </c>
      <c r="D574" s="14">
        <v>105964.84706</v>
      </c>
      <c r="E574" s="14"/>
      <c r="F574" s="14">
        <v>87347.988259999998</v>
      </c>
    </row>
    <row r="575" spans="1:6" x14ac:dyDescent="0.25">
      <c r="A575" s="24"/>
      <c r="B575" s="13" t="s">
        <v>8</v>
      </c>
      <c r="C575" s="14">
        <v>0</v>
      </c>
      <c r="D575" s="14">
        <v>0</v>
      </c>
      <c r="E575" s="14"/>
      <c r="F575" s="14">
        <v>0</v>
      </c>
    </row>
    <row r="576" spans="1:6" x14ac:dyDescent="0.25">
      <c r="A576" s="25"/>
      <c r="B576" s="10" t="s">
        <v>181</v>
      </c>
      <c r="C576" s="11">
        <f>(((+C577+C578)))</f>
        <v>514.20387000000005</v>
      </c>
      <c r="D576" s="11">
        <f>(((+D577+D578)))</f>
        <v>300.48083000000003</v>
      </c>
      <c r="E576" s="11"/>
      <c r="F576" s="11">
        <f>(((+F577+F578)))</f>
        <v>298.45188000000002</v>
      </c>
    </row>
    <row r="577" spans="1:6" x14ac:dyDescent="0.25">
      <c r="A577" s="24"/>
      <c r="B577" s="13" t="s">
        <v>7</v>
      </c>
      <c r="C577" s="14">
        <v>514.20387000000005</v>
      </c>
      <c r="D577" s="14">
        <v>300.48083000000003</v>
      </c>
      <c r="E577" s="14"/>
      <c r="F577" s="14">
        <v>298.45188000000002</v>
      </c>
    </row>
    <row r="578" spans="1:6" x14ac:dyDescent="0.25">
      <c r="A578" s="24"/>
      <c r="B578" s="13" t="s">
        <v>8</v>
      </c>
      <c r="C578" s="14">
        <v>0</v>
      </c>
      <c r="D578" s="14">
        <v>0</v>
      </c>
      <c r="E578" s="14"/>
      <c r="F578" s="14">
        <v>0</v>
      </c>
    </row>
    <row r="579" spans="1:6" x14ac:dyDescent="0.25">
      <c r="A579" s="25"/>
      <c r="B579" s="10" t="s">
        <v>182</v>
      </c>
      <c r="C579" s="11">
        <f>(((+C580+C581)))</f>
        <v>19020.76611</v>
      </c>
      <c r="D579" s="11">
        <f>(((+D580+D581)))</f>
        <v>15444.340867499997</v>
      </c>
      <c r="E579" s="11"/>
      <c r="F579" s="11">
        <f>(((+F580+F581)))</f>
        <v>11409.47198</v>
      </c>
    </row>
    <row r="580" spans="1:6" x14ac:dyDescent="0.25">
      <c r="A580" s="24"/>
      <c r="B580" s="13" t="s">
        <v>7</v>
      </c>
      <c r="C580" s="14">
        <v>19020.76611</v>
      </c>
      <c r="D580" s="14">
        <v>15444.340867499997</v>
      </c>
      <c r="E580" s="14"/>
      <c r="F580" s="14">
        <v>11409.47198</v>
      </c>
    </row>
    <row r="581" spans="1:6" x14ac:dyDescent="0.25">
      <c r="A581" s="24"/>
      <c r="B581" s="13" t="s">
        <v>8</v>
      </c>
      <c r="C581" s="14">
        <v>0</v>
      </c>
      <c r="D581" s="14">
        <v>0</v>
      </c>
      <c r="E581" s="14"/>
      <c r="F581" s="14">
        <v>0</v>
      </c>
    </row>
    <row r="582" spans="1:6" x14ac:dyDescent="0.25">
      <c r="A582" s="25"/>
      <c r="B582" s="10" t="s">
        <v>183</v>
      </c>
      <c r="C582" s="11">
        <f>(((+C583+C584)))</f>
        <v>19475.9807</v>
      </c>
      <c r="D582" s="11">
        <f>(((+D583+D584)))</f>
        <v>17111.87962</v>
      </c>
      <c r="E582" s="11"/>
      <c r="F582" s="11">
        <f>(((+F583+F584)))</f>
        <v>17111.87962</v>
      </c>
    </row>
    <row r="583" spans="1:6" x14ac:dyDescent="0.25">
      <c r="A583" s="24"/>
      <c r="B583" s="13" t="s">
        <v>7</v>
      </c>
      <c r="C583" s="14">
        <v>19475.9807</v>
      </c>
      <c r="D583" s="14">
        <v>17111.87962</v>
      </c>
      <c r="E583" s="14"/>
      <c r="F583" s="14">
        <v>17111.87962</v>
      </c>
    </row>
    <row r="584" spans="1:6" x14ac:dyDescent="0.25">
      <c r="A584" s="24"/>
      <c r="B584" s="13" t="s">
        <v>8</v>
      </c>
      <c r="C584" s="14">
        <v>0</v>
      </c>
      <c r="D584" s="14">
        <v>0</v>
      </c>
      <c r="E584" s="14"/>
      <c r="F584" s="14">
        <v>0</v>
      </c>
    </row>
    <row r="585" spans="1:6" x14ac:dyDescent="0.25">
      <c r="A585" s="25"/>
      <c r="B585" s="10" t="s">
        <v>184</v>
      </c>
      <c r="C585" s="11">
        <f>(((+C586+C587)))</f>
        <v>315.31890000000016</v>
      </c>
      <c r="D585" s="11">
        <f>(((+D586+D587)))</f>
        <v>315.31890000000016</v>
      </c>
      <c r="E585" s="11"/>
      <c r="F585" s="11">
        <f>(((+F586+F587)))</f>
        <v>315.31890000000016</v>
      </c>
    </row>
    <row r="586" spans="1:6" x14ac:dyDescent="0.25">
      <c r="A586" s="24"/>
      <c r="B586" s="13" t="s">
        <v>7</v>
      </c>
      <c r="C586" s="14">
        <v>315.31890000000016</v>
      </c>
      <c r="D586" s="14">
        <v>315.31890000000016</v>
      </c>
      <c r="E586" s="14"/>
      <c r="F586" s="14">
        <v>315.31890000000016</v>
      </c>
    </row>
    <row r="587" spans="1:6" x14ac:dyDescent="0.25">
      <c r="A587" s="24"/>
      <c r="B587" s="13" t="s">
        <v>8</v>
      </c>
      <c r="C587" s="14">
        <v>0</v>
      </c>
      <c r="D587" s="14">
        <v>0</v>
      </c>
      <c r="E587" s="14"/>
      <c r="F587" s="14">
        <v>0</v>
      </c>
    </row>
    <row r="588" spans="1:6" ht="22.5" x14ac:dyDescent="0.25">
      <c r="A588" s="25"/>
      <c r="B588" s="10" t="s">
        <v>185</v>
      </c>
      <c r="C588" s="11">
        <f>(((+C589+C590)))</f>
        <v>77800.678742999997</v>
      </c>
      <c r="D588" s="11">
        <f>(((+D589+D590)))</f>
        <v>22573.1412275</v>
      </c>
      <c r="E588" s="11"/>
      <c r="F588" s="11">
        <f>(((+F589+F590)))</f>
        <v>19118.453415599997</v>
      </c>
    </row>
    <row r="589" spans="1:6" x14ac:dyDescent="0.25">
      <c r="A589" s="24"/>
      <c r="B589" s="13" t="s">
        <v>7</v>
      </c>
      <c r="C589" s="14">
        <v>77800.678742999997</v>
      </c>
      <c r="D589" s="14">
        <v>22573.1412275</v>
      </c>
      <c r="E589" s="14"/>
      <c r="F589" s="14">
        <v>19118.453415599997</v>
      </c>
    </row>
    <row r="590" spans="1:6" x14ac:dyDescent="0.25">
      <c r="A590" s="24"/>
      <c r="B590" s="13" t="s">
        <v>8</v>
      </c>
      <c r="C590" s="14">
        <v>0</v>
      </c>
      <c r="D590" s="14">
        <v>0</v>
      </c>
      <c r="E590" s="14"/>
      <c r="F590" s="14">
        <v>0</v>
      </c>
    </row>
    <row r="591" spans="1:6" x14ac:dyDescent="0.25">
      <c r="A591" s="25"/>
      <c r="B591" s="10" t="s">
        <v>186</v>
      </c>
      <c r="C591" s="11">
        <f>(((+C592+C593)))</f>
        <v>6721.7433118631316</v>
      </c>
      <c r="D591" s="11">
        <f>(((+D592+D593)))</f>
        <v>5659.7050342631301</v>
      </c>
      <c r="E591" s="11"/>
      <c r="F591" s="11">
        <f>(((+F592+F593)))</f>
        <v>5659.7050342631301</v>
      </c>
    </row>
    <row r="592" spans="1:6" x14ac:dyDescent="0.25">
      <c r="A592" s="24"/>
      <c r="B592" s="13" t="s">
        <v>7</v>
      </c>
      <c r="C592" s="14">
        <v>6721.7433118631316</v>
      </c>
      <c r="D592" s="14">
        <v>5659.7050342631301</v>
      </c>
      <c r="E592" s="14"/>
      <c r="F592" s="14">
        <v>5659.7050342631301</v>
      </c>
    </row>
    <row r="593" spans="1:6" x14ac:dyDescent="0.25">
      <c r="A593" s="24"/>
      <c r="B593" s="13" t="s">
        <v>8</v>
      </c>
      <c r="C593" s="14">
        <v>0</v>
      </c>
      <c r="D593" s="14">
        <v>0</v>
      </c>
      <c r="E593" s="14"/>
      <c r="F593" s="14">
        <v>0</v>
      </c>
    </row>
    <row r="594" spans="1:6" x14ac:dyDescent="0.25">
      <c r="A594" s="25"/>
      <c r="B594" s="10" t="s">
        <v>187</v>
      </c>
      <c r="C594" s="11">
        <f>(((+C595+C596)))</f>
        <v>11397.876340000001</v>
      </c>
      <c r="D594" s="11">
        <f>(((+D595+D596)))</f>
        <v>9321.0949516000001</v>
      </c>
      <c r="E594" s="11"/>
      <c r="F594" s="11">
        <f>(((+F595+F596)))</f>
        <v>7066.7085900000011</v>
      </c>
    </row>
    <row r="595" spans="1:6" x14ac:dyDescent="0.25">
      <c r="A595" s="24"/>
      <c r="B595" s="13" t="s">
        <v>7</v>
      </c>
      <c r="C595" s="14">
        <v>11397.876340000001</v>
      </c>
      <c r="D595" s="14">
        <v>9321.0949516000001</v>
      </c>
      <c r="E595" s="14"/>
      <c r="F595" s="14">
        <v>7066.7085900000011</v>
      </c>
    </row>
    <row r="596" spans="1:6" x14ac:dyDescent="0.25">
      <c r="A596" s="24"/>
      <c r="B596" s="13" t="s">
        <v>8</v>
      </c>
      <c r="C596" s="14">
        <v>0</v>
      </c>
      <c r="D596" s="14">
        <v>0</v>
      </c>
      <c r="E596" s="14"/>
      <c r="F596" s="14">
        <v>0</v>
      </c>
    </row>
    <row r="597" spans="1:6" x14ac:dyDescent="0.25">
      <c r="A597" s="25"/>
      <c r="B597" s="10" t="s">
        <v>188</v>
      </c>
      <c r="C597" s="11">
        <f>(((+C598+C599)))</f>
        <v>19533.649140000001</v>
      </c>
      <c r="D597" s="11">
        <f>(((+D598+D599)))</f>
        <v>14276.9823579026</v>
      </c>
      <c r="E597" s="11"/>
      <c r="F597" s="11">
        <f>(((+F598+F599)))</f>
        <v>11292.439269999999</v>
      </c>
    </row>
    <row r="598" spans="1:6" x14ac:dyDescent="0.25">
      <c r="A598" s="24"/>
      <c r="B598" s="13" t="s">
        <v>7</v>
      </c>
      <c r="C598" s="14">
        <v>19533.649140000001</v>
      </c>
      <c r="D598" s="14">
        <v>14276.9823579026</v>
      </c>
      <c r="E598" s="14"/>
      <c r="F598" s="14">
        <v>11292.439269999999</v>
      </c>
    </row>
    <row r="599" spans="1:6" x14ac:dyDescent="0.25">
      <c r="A599" s="24"/>
      <c r="B599" s="13" t="s">
        <v>8</v>
      </c>
      <c r="C599" s="14">
        <v>0</v>
      </c>
      <c r="D599" s="14">
        <v>0</v>
      </c>
      <c r="E599" s="14"/>
      <c r="F599" s="14">
        <v>0</v>
      </c>
    </row>
    <row r="600" spans="1:6" x14ac:dyDescent="0.25">
      <c r="A600" s="25"/>
      <c r="B600" s="10" t="s">
        <v>189</v>
      </c>
      <c r="C600" s="11">
        <f>(((+C601+C602)))</f>
        <v>8948.8520000000008</v>
      </c>
      <c r="D600" s="11">
        <f>(((+D601+D602)))</f>
        <v>6759.9110000000001</v>
      </c>
      <c r="E600" s="11"/>
      <c r="F600" s="11">
        <f>(((+F601+F602)))</f>
        <v>5477.3059999999996</v>
      </c>
    </row>
    <row r="601" spans="1:6" x14ac:dyDescent="0.25">
      <c r="A601" s="24"/>
      <c r="B601" s="13" t="s">
        <v>7</v>
      </c>
      <c r="C601" s="14">
        <v>8948.8520000000008</v>
      </c>
      <c r="D601" s="14">
        <v>6759.9110000000001</v>
      </c>
      <c r="E601" s="14"/>
      <c r="F601" s="14">
        <v>5477.3059999999996</v>
      </c>
    </row>
    <row r="602" spans="1:6" x14ac:dyDescent="0.25">
      <c r="A602" s="24"/>
      <c r="B602" s="13" t="s">
        <v>8</v>
      </c>
      <c r="C602" s="14">
        <v>0</v>
      </c>
      <c r="D602" s="14">
        <v>0</v>
      </c>
      <c r="E602" s="14"/>
      <c r="F602" s="14">
        <v>0</v>
      </c>
    </row>
    <row r="603" spans="1:6" x14ac:dyDescent="0.25">
      <c r="A603" s="25"/>
      <c r="B603" s="10" t="s">
        <v>190</v>
      </c>
      <c r="C603" s="11">
        <f>(((+C604+C605)))</f>
        <v>12017.284520000001</v>
      </c>
      <c r="D603" s="11">
        <f>(((+D604+D605)))</f>
        <v>9758.4415499999996</v>
      </c>
      <c r="E603" s="11"/>
      <c r="F603" s="11">
        <f>(((+F604+F605)))</f>
        <v>8548.5491000000002</v>
      </c>
    </row>
    <row r="604" spans="1:6" ht="15.75" x14ac:dyDescent="0.25">
      <c r="A604" s="24"/>
      <c r="B604" s="13" t="s">
        <v>7</v>
      </c>
      <c r="C604" s="14">
        <v>12017.284520000001</v>
      </c>
      <c r="D604" s="14">
        <v>9758.4415499999996</v>
      </c>
      <c r="E604" s="29"/>
      <c r="F604" s="14">
        <v>8548.5491000000002</v>
      </c>
    </row>
    <row r="605" spans="1:6" x14ac:dyDescent="0.25">
      <c r="A605" s="24"/>
      <c r="B605" s="13" t="s">
        <v>8</v>
      </c>
      <c r="C605" s="14">
        <v>0</v>
      </c>
      <c r="D605" s="14">
        <v>0</v>
      </c>
      <c r="E605" s="14"/>
      <c r="F605" s="14">
        <v>0</v>
      </c>
    </row>
    <row r="606" spans="1:6" x14ac:dyDescent="0.25">
      <c r="A606" s="25"/>
      <c r="B606" s="10" t="s">
        <v>191</v>
      </c>
      <c r="C606" s="11">
        <f>(((+C607+C608)))</f>
        <v>3830.56259</v>
      </c>
      <c r="D606" s="11">
        <f>(((+D607+D608)))</f>
        <v>2746.491</v>
      </c>
      <c r="E606" s="11"/>
      <c r="F606" s="11">
        <f>(((+F607+F608)))</f>
        <v>2142.2236499999999</v>
      </c>
    </row>
    <row r="607" spans="1:6" x14ac:dyDescent="0.25">
      <c r="A607" s="24"/>
      <c r="B607" s="13" t="s">
        <v>7</v>
      </c>
      <c r="C607" s="14">
        <v>3830.56259</v>
      </c>
      <c r="D607" s="14">
        <v>2746.491</v>
      </c>
      <c r="E607" s="14"/>
      <c r="F607" s="14">
        <v>2142.2236499999999</v>
      </c>
    </row>
    <row r="608" spans="1:6" x14ac:dyDescent="0.25">
      <c r="A608" s="24"/>
      <c r="B608" s="13" t="s">
        <v>8</v>
      </c>
      <c r="C608" s="14">
        <v>0</v>
      </c>
      <c r="D608" s="14">
        <v>0</v>
      </c>
      <c r="E608" s="14"/>
      <c r="F608" s="14">
        <v>0</v>
      </c>
    </row>
    <row r="609" spans="1:6" x14ac:dyDescent="0.25">
      <c r="A609" s="25"/>
      <c r="B609" s="10" t="s">
        <v>192</v>
      </c>
      <c r="C609" s="11">
        <f>(((+C610+C611)))</f>
        <v>119387.96250524757</v>
      </c>
      <c r="D609" s="11">
        <f>(((+D610+D611)))</f>
        <v>82703.64462986296</v>
      </c>
      <c r="E609" s="11"/>
      <c r="F609" s="11">
        <f>(((+F610+F611)))</f>
        <v>52271.383059999993</v>
      </c>
    </row>
    <row r="610" spans="1:6" x14ac:dyDescent="0.25">
      <c r="A610" s="24"/>
      <c r="B610" s="13" t="s">
        <v>7</v>
      </c>
      <c r="C610" s="14">
        <v>119387.96250524757</v>
      </c>
      <c r="D610" s="14">
        <v>82703.64462986296</v>
      </c>
      <c r="E610" s="14"/>
      <c r="F610" s="14">
        <v>52271.383059999993</v>
      </c>
    </row>
    <row r="611" spans="1:6" x14ac:dyDescent="0.25">
      <c r="A611" s="24"/>
      <c r="B611" s="13" t="s">
        <v>8</v>
      </c>
      <c r="C611" s="14">
        <v>0</v>
      </c>
      <c r="D611" s="14">
        <v>0</v>
      </c>
      <c r="E611" s="14"/>
      <c r="F611" s="14">
        <v>0</v>
      </c>
    </row>
    <row r="612" spans="1:6" x14ac:dyDescent="0.25">
      <c r="A612" s="25"/>
      <c r="B612" s="10" t="s">
        <v>193</v>
      </c>
      <c r="C612" s="11">
        <f>(((+C613+C614)))</f>
        <v>1102.4469999999999</v>
      </c>
      <c r="D612" s="11">
        <f>(((+D613+D614)))</f>
        <v>636.97199999999998</v>
      </c>
      <c r="E612" s="11"/>
      <c r="F612" s="11">
        <f>(((+F613+F614)))</f>
        <v>636.97199999999998</v>
      </c>
    </row>
    <row r="613" spans="1:6" x14ac:dyDescent="0.25">
      <c r="A613" s="24"/>
      <c r="B613" s="13" t="s">
        <v>7</v>
      </c>
      <c r="C613" s="14">
        <v>1102.4469999999999</v>
      </c>
      <c r="D613" s="14">
        <v>636.97199999999998</v>
      </c>
      <c r="E613" s="14"/>
      <c r="F613" s="14">
        <v>636.97199999999998</v>
      </c>
    </row>
    <row r="614" spans="1:6" s="43" customFormat="1" x14ac:dyDescent="0.25">
      <c r="A614" s="30"/>
      <c r="B614" s="31" t="s">
        <v>8</v>
      </c>
      <c r="C614" s="32">
        <v>0</v>
      </c>
      <c r="D614" s="32">
        <v>0</v>
      </c>
      <c r="E614" s="32"/>
      <c r="F614" s="32">
        <v>0</v>
      </c>
    </row>
    <row r="615" spans="1:6" x14ac:dyDescent="0.25">
      <c r="A615" s="25"/>
      <c r="B615" s="10" t="s">
        <v>194</v>
      </c>
      <c r="C615" s="11">
        <f>(((+C616+C617)))</f>
        <v>726.31537000000003</v>
      </c>
      <c r="D615" s="11">
        <f>(((+D616+D617)))</f>
        <v>282.10496999999998</v>
      </c>
      <c r="E615" s="11"/>
      <c r="F615" s="11">
        <f>(((+F616+F617)))</f>
        <v>282.10496999999998</v>
      </c>
    </row>
    <row r="616" spans="1:6" x14ac:dyDescent="0.25">
      <c r="A616" s="24"/>
      <c r="B616" s="13" t="s">
        <v>7</v>
      </c>
      <c r="C616" s="14">
        <v>726.31537000000003</v>
      </c>
      <c r="D616" s="14">
        <v>282.10496999999998</v>
      </c>
      <c r="E616" s="14"/>
      <c r="F616" s="14">
        <v>282.10496999999998</v>
      </c>
    </row>
    <row r="617" spans="1:6" x14ac:dyDescent="0.25">
      <c r="A617" s="24"/>
      <c r="B617" s="13" t="s">
        <v>8</v>
      </c>
      <c r="C617" s="14">
        <v>0</v>
      </c>
      <c r="D617" s="14">
        <v>0</v>
      </c>
      <c r="E617" s="14"/>
      <c r="F617" s="14">
        <v>0</v>
      </c>
    </row>
    <row r="618" spans="1:6" x14ac:dyDescent="0.25">
      <c r="A618" s="25"/>
      <c r="B618" s="10" t="s">
        <v>195</v>
      </c>
      <c r="C618" s="11">
        <f>(((+C619+C620)))</f>
        <v>3411.6313500000006</v>
      </c>
      <c r="D618" s="11">
        <f>(((+D619+D620)))</f>
        <v>2386.8924500000003</v>
      </c>
      <c r="E618" s="11"/>
      <c r="F618" s="11">
        <f>(((+F619+F620)))</f>
        <v>2267.1572500000002</v>
      </c>
    </row>
    <row r="619" spans="1:6" x14ac:dyDescent="0.25">
      <c r="A619" s="24"/>
      <c r="B619" s="13" t="s">
        <v>7</v>
      </c>
      <c r="C619" s="14">
        <v>3411.6313500000006</v>
      </c>
      <c r="D619" s="14">
        <v>2386.8924500000003</v>
      </c>
      <c r="E619" s="14"/>
      <c r="F619" s="14">
        <v>2267.1572500000002</v>
      </c>
    </row>
    <row r="620" spans="1:6" x14ac:dyDescent="0.25">
      <c r="A620" s="24"/>
      <c r="B620" s="13" t="s">
        <v>8</v>
      </c>
      <c r="C620" s="14">
        <v>0</v>
      </c>
      <c r="D620" s="14">
        <v>0</v>
      </c>
      <c r="E620" s="14"/>
      <c r="F620" s="14">
        <v>0</v>
      </c>
    </row>
    <row r="621" spans="1:6" x14ac:dyDescent="0.25">
      <c r="A621" s="25"/>
      <c r="B621" s="10" t="s">
        <v>196</v>
      </c>
      <c r="C621" s="11">
        <f>(((+C622+C623)))</f>
        <v>12862.463480000002</v>
      </c>
      <c r="D621" s="11">
        <f>(((+D622+D623)))</f>
        <v>9236.8991300000016</v>
      </c>
      <c r="E621" s="11"/>
      <c r="F621" s="11">
        <f>(((+F622+F623)))</f>
        <v>9235.9921000000013</v>
      </c>
    </row>
    <row r="622" spans="1:6" x14ac:dyDescent="0.25">
      <c r="A622" s="24"/>
      <c r="B622" s="13" t="s">
        <v>7</v>
      </c>
      <c r="C622" s="14">
        <v>12862.463480000002</v>
      </c>
      <c r="D622" s="14">
        <v>9236.8991300000016</v>
      </c>
      <c r="E622" s="14"/>
      <c r="F622" s="14">
        <v>9235.9921000000013</v>
      </c>
    </row>
    <row r="623" spans="1:6" x14ac:dyDescent="0.25">
      <c r="A623" s="24"/>
      <c r="B623" s="13" t="s">
        <v>8</v>
      </c>
      <c r="C623" s="14">
        <v>0</v>
      </c>
      <c r="D623" s="14">
        <v>0</v>
      </c>
      <c r="E623" s="14"/>
      <c r="F623" s="14">
        <v>0</v>
      </c>
    </row>
    <row r="624" spans="1:6" x14ac:dyDescent="0.25">
      <c r="A624" s="25"/>
      <c r="B624" s="10" t="s">
        <v>197</v>
      </c>
      <c r="C624" s="11">
        <f>(((+C625+C626)))</f>
        <v>1144.80952</v>
      </c>
      <c r="D624" s="11">
        <f>(((+D625+D626)))</f>
        <v>830.17156</v>
      </c>
      <c r="E624" s="11"/>
      <c r="F624" s="11">
        <f>(((+F625+F626)))</f>
        <v>529.89162999999996</v>
      </c>
    </row>
    <row r="625" spans="1:6" x14ac:dyDescent="0.25">
      <c r="A625" s="24"/>
      <c r="B625" s="13" t="s">
        <v>7</v>
      </c>
      <c r="C625" s="14">
        <v>1144.80952</v>
      </c>
      <c r="D625" s="14">
        <v>830.17156</v>
      </c>
      <c r="E625" s="14"/>
      <c r="F625" s="14">
        <v>529.89162999999996</v>
      </c>
    </row>
    <row r="626" spans="1:6" x14ac:dyDescent="0.25">
      <c r="A626" s="24"/>
      <c r="B626" s="13" t="s">
        <v>8</v>
      </c>
      <c r="C626" s="14">
        <v>0</v>
      </c>
      <c r="D626" s="14">
        <v>0</v>
      </c>
      <c r="E626" s="14"/>
      <c r="F626" s="14">
        <v>0</v>
      </c>
    </row>
    <row r="627" spans="1:6" x14ac:dyDescent="0.25">
      <c r="A627" s="25"/>
      <c r="B627" s="10" t="s">
        <v>198</v>
      </c>
      <c r="C627" s="11">
        <f>(((+C628+C629)))</f>
        <v>3656.4206899999999</v>
      </c>
      <c r="D627" s="11">
        <f>(((+D628+D629)))</f>
        <v>2742.3155175000002</v>
      </c>
      <c r="E627" s="11"/>
      <c r="F627" s="11">
        <f>(((+F628+F629)))</f>
        <v>2742.3155175000002</v>
      </c>
    </row>
    <row r="628" spans="1:6" x14ac:dyDescent="0.25">
      <c r="A628" s="24"/>
      <c r="B628" s="13" t="s">
        <v>7</v>
      </c>
      <c r="C628" s="14">
        <v>3656.4206899999999</v>
      </c>
      <c r="D628" s="14">
        <v>2742.3155175000002</v>
      </c>
      <c r="E628" s="14"/>
      <c r="F628" s="14">
        <v>2742.3155175000002</v>
      </c>
    </row>
    <row r="629" spans="1:6" x14ac:dyDescent="0.25">
      <c r="A629" s="24"/>
      <c r="B629" s="13" t="s">
        <v>8</v>
      </c>
      <c r="C629" s="14">
        <v>0</v>
      </c>
      <c r="D629" s="14">
        <v>0</v>
      </c>
      <c r="E629" s="14"/>
      <c r="F629" s="14">
        <v>0</v>
      </c>
    </row>
    <row r="630" spans="1:6" x14ac:dyDescent="0.25">
      <c r="A630" s="25"/>
      <c r="B630" s="10" t="s">
        <v>199</v>
      </c>
      <c r="C630" s="11">
        <f>(((+C631+C632)))</f>
        <v>165.98208</v>
      </c>
      <c r="D630" s="11">
        <f>(((+D631+D632)))</f>
        <v>165.98208</v>
      </c>
      <c r="E630" s="11"/>
      <c r="F630" s="11">
        <f>(((+F631+F632)))</f>
        <v>165.98208</v>
      </c>
    </row>
    <row r="631" spans="1:6" x14ac:dyDescent="0.25">
      <c r="A631" s="24"/>
      <c r="B631" s="13" t="s">
        <v>7</v>
      </c>
      <c r="C631" s="14">
        <v>165.98208</v>
      </c>
      <c r="D631" s="14">
        <v>165.98208</v>
      </c>
      <c r="E631" s="14"/>
      <c r="F631" s="14">
        <v>165.98208</v>
      </c>
    </row>
    <row r="632" spans="1:6" x14ac:dyDescent="0.25">
      <c r="A632" s="24"/>
      <c r="B632" s="13" t="s">
        <v>8</v>
      </c>
      <c r="C632" s="14">
        <v>0</v>
      </c>
      <c r="D632" s="14">
        <v>0</v>
      </c>
      <c r="E632" s="14"/>
      <c r="F632" s="14">
        <v>0</v>
      </c>
    </row>
    <row r="633" spans="1:6" ht="22.5" x14ac:dyDescent="0.25">
      <c r="A633" s="25"/>
      <c r="B633" s="10" t="s">
        <v>200</v>
      </c>
      <c r="C633" s="11">
        <f>(((+C634+C635)))</f>
        <v>326224.58610259992</v>
      </c>
      <c r="D633" s="11">
        <f>(((+D634+D635)))</f>
        <v>247143.13557459996</v>
      </c>
      <c r="E633" s="11"/>
      <c r="F633" s="11">
        <f>(((+F634+F635)))</f>
        <v>138572.35132999998</v>
      </c>
    </row>
    <row r="634" spans="1:6" x14ac:dyDescent="0.25">
      <c r="A634" s="24"/>
      <c r="B634" s="13" t="s">
        <v>7</v>
      </c>
      <c r="C634" s="14">
        <v>326224.58610259992</v>
      </c>
      <c r="D634" s="14">
        <v>247143.13557459996</v>
      </c>
      <c r="E634" s="14"/>
      <c r="F634" s="14">
        <v>138572.35132999998</v>
      </c>
    </row>
    <row r="635" spans="1:6" x14ac:dyDescent="0.25">
      <c r="A635" s="24"/>
      <c r="B635" s="13" t="s">
        <v>8</v>
      </c>
      <c r="C635" s="14">
        <v>0</v>
      </c>
      <c r="D635" s="14">
        <v>0</v>
      </c>
      <c r="E635" s="14"/>
      <c r="F635" s="14">
        <v>0</v>
      </c>
    </row>
    <row r="636" spans="1:6" x14ac:dyDescent="0.25">
      <c r="A636" s="25"/>
      <c r="B636" s="10" t="s">
        <v>239</v>
      </c>
      <c r="C636" s="11">
        <f>(((+C637+C638)))</f>
        <v>486.71</v>
      </c>
      <c r="D636" s="11">
        <f>(((+D637+D638)))</f>
        <v>353.74099999999999</v>
      </c>
      <c r="E636" s="11"/>
      <c r="F636" s="11">
        <f>(((+F637+F638)))</f>
        <v>285.44400000000002</v>
      </c>
    </row>
    <row r="637" spans="1:6" x14ac:dyDescent="0.25">
      <c r="A637" s="24"/>
      <c r="B637" s="13" t="s">
        <v>7</v>
      </c>
      <c r="C637" s="14">
        <v>486.71</v>
      </c>
      <c r="D637" s="14">
        <v>353.74099999999999</v>
      </c>
      <c r="E637" s="14"/>
      <c r="F637" s="14">
        <v>285.44400000000002</v>
      </c>
    </row>
    <row r="638" spans="1:6" x14ac:dyDescent="0.25">
      <c r="A638" s="24"/>
      <c r="B638" s="13" t="s">
        <v>8</v>
      </c>
      <c r="C638" s="14">
        <v>0</v>
      </c>
      <c r="D638" s="14">
        <v>0</v>
      </c>
      <c r="E638" s="14"/>
      <c r="F638" s="14">
        <v>0</v>
      </c>
    </row>
    <row r="639" spans="1:6" ht="22.5" x14ac:dyDescent="0.25">
      <c r="A639" s="25"/>
      <c r="B639" s="10" t="s">
        <v>245</v>
      </c>
      <c r="C639" s="11">
        <f>(((+C640+C641)))</f>
        <v>360.60223999999999</v>
      </c>
      <c r="D639" s="11">
        <f>(((+D640+D641)))</f>
        <v>117.05710999999999</v>
      </c>
      <c r="E639" s="11"/>
      <c r="F639" s="11">
        <f>(((+F640+F641)))</f>
        <v>117.05710999999999</v>
      </c>
    </row>
    <row r="640" spans="1:6" x14ac:dyDescent="0.25">
      <c r="A640" s="24"/>
      <c r="B640" s="13" t="s">
        <v>7</v>
      </c>
      <c r="C640" s="14">
        <v>360.60223999999999</v>
      </c>
      <c r="D640" s="14">
        <v>117.05710999999999</v>
      </c>
      <c r="E640" s="14"/>
      <c r="F640" s="14">
        <v>117.05710999999999</v>
      </c>
    </row>
    <row r="641" spans="1:6" x14ac:dyDescent="0.25">
      <c r="A641" s="24"/>
      <c r="B641" s="13" t="s">
        <v>8</v>
      </c>
      <c r="C641" s="14">
        <v>0</v>
      </c>
      <c r="D641" s="14">
        <v>0</v>
      </c>
      <c r="E641" s="14"/>
      <c r="F641" s="14">
        <v>0</v>
      </c>
    </row>
    <row r="642" spans="1:6" x14ac:dyDescent="0.25">
      <c r="A642" s="28" t="s">
        <v>201</v>
      </c>
      <c r="B642" s="16"/>
      <c r="C642" s="17">
        <f>(+C643)</f>
        <v>53849.712990000007</v>
      </c>
      <c r="D642" s="17">
        <f t="shared" ref="D642:F642" si="28">(+D643)</f>
        <v>38060.212410000007</v>
      </c>
      <c r="E642" s="17">
        <f t="shared" si="28"/>
        <v>0</v>
      </c>
      <c r="F642" s="17">
        <f t="shared" si="28"/>
        <v>24591.187749999997</v>
      </c>
    </row>
    <row r="643" spans="1:6" x14ac:dyDescent="0.25">
      <c r="A643" s="25"/>
      <c r="B643" s="10" t="s">
        <v>12</v>
      </c>
      <c r="C643" s="11">
        <f>(((+C644+C645)))</f>
        <v>53849.712990000007</v>
      </c>
      <c r="D643" s="11">
        <f>(((+D644+D645)))</f>
        <v>38060.212410000007</v>
      </c>
      <c r="E643" s="11"/>
      <c r="F643" s="11">
        <f>(((+F644+F645)))</f>
        <v>24591.187749999997</v>
      </c>
    </row>
    <row r="644" spans="1:6" x14ac:dyDescent="0.25">
      <c r="A644" s="24"/>
      <c r="B644" s="13" t="s">
        <v>7</v>
      </c>
      <c r="C644" s="14">
        <v>53849.712990000007</v>
      </c>
      <c r="D644" s="14">
        <v>38060.212410000007</v>
      </c>
      <c r="E644" s="14"/>
      <c r="F644" s="14">
        <v>24591.187749999997</v>
      </c>
    </row>
    <row r="645" spans="1:6" x14ac:dyDescent="0.25">
      <c r="A645" s="24"/>
      <c r="B645" s="13" t="s">
        <v>8</v>
      </c>
      <c r="C645" s="14">
        <v>0</v>
      </c>
      <c r="D645" s="14">
        <v>0</v>
      </c>
      <c r="E645" s="14"/>
      <c r="F645" s="14">
        <v>0</v>
      </c>
    </row>
    <row r="646" spans="1:6" x14ac:dyDescent="0.25">
      <c r="A646" s="26" t="s">
        <v>202</v>
      </c>
      <c r="B646" s="7"/>
      <c r="C646" s="8">
        <f>(+C647)</f>
        <v>162607.30496421328</v>
      </c>
      <c r="D646" s="8">
        <f t="shared" ref="D646:F646" si="29">(+D647)</f>
        <v>120670.30841</v>
      </c>
      <c r="E646" s="8">
        <f t="shared" si="29"/>
        <v>0</v>
      </c>
      <c r="F646" s="8">
        <f t="shared" si="29"/>
        <v>109336.464565</v>
      </c>
    </row>
    <row r="647" spans="1:6" x14ac:dyDescent="0.25">
      <c r="A647" s="25"/>
      <c r="B647" s="10" t="s">
        <v>12</v>
      </c>
      <c r="C647" s="11">
        <f>(((+C648+C649)))</f>
        <v>162607.30496421328</v>
      </c>
      <c r="D647" s="11">
        <f>(((+D648+D649)))</f>
        <v>120670.30841</v>
      </c>
      <c r="E647" s="11"/>
      <c r="F647" s="11">
        <f>(((+F648+F649)))</f>
        <v>109336.464565</v>
      </c>
    </row>
    <row r="648" spans="1:6" x14ac:dyDescent="0.25">
      <c r="A648" s="24"/>
      <c r="B648" s="13" t="s">
        <v>7</v>
      </c>
      <c r="C648" s="14">
        <v>162607.30496421328</v>
      </c>
      <c r="D648" s="14">
        <v>120670.30841</v>
      </c>
      <c r="E648" s="14"/>
      <c r="F648" s="14">
        <v>109336.464565</v>
      </c>
    </row>
    <row r="649" spans="1:6" x14ac:dyDescent="0.25">
      <c r="A649" s="24"/>
      <c r="B649" s="13" t="s">
        <v>8</v>
      </c>
      <c r="C649" s="14">
        <v>0</v>
      </c>
      <c r="D649" s="14">
        <v>0</v>
      </c>
      <c r="E649" s="14"/>
      <c r="F649" s="14">
        <v>0</v>
      </c>
    </row>
    <row r="650" spans="1:6" x14ac:dyDescent="0.25">
      <c r="A650" s="26" t="s">
        <v>203</v>
      </c>
      <c r="B650" s="7"/>
      <c r="C650" s="8">
        <f>(+C651)</f>
        <v>554301.55954200006</v>
      </c>
      <c r="D650" s="8">
        <f t="shared" ref="D650:F650" si="30">(+D651)</f>
        <v>237162.87521000006</v>
      </c>
      <c r="E650" s="8">
        <f t="shared" si="30"/>
        <v>0</v>
      </c>
      <c r="F650" s="8">
        <f t="shared" si="30"/>
        <v>237162.87521000006</v>
      </c>
    </row>
    <row r="651" spans="1:6" x14ac:dyDescent="0.25">
      <c r="A651" s="25"/>
      <c r="B651" s="10" t="s">
        <v>12</v>
      </c>
      <c r="C651" s="11">
        <f>(((+C652+C653)))</f>
        <v>554301.55954200006</v>
      </c>
      <c r="D651" s="11">
        <f>(((+D652+D653)))</f>
        <v>237162.87521000006</v>
      </c>
      <c r="E651" s="11"/>
      <c r="F651" s="11">
        <f>(((+F652+F653)))</f>
        <v>237162.87521000006</v>
      </c>
    </row>
    <row r="652" spans="1:6" x14ac:dyDescent="0.25">
      <c r="A652" s="24"/>
      <c r="B652" s="13" t="s">
        <v>7</v>
      </c>
      <c r="C652" s="14">
        <v>554301.55954200006</v>
      </c>
      <c r="D652" s="14">
        <v>237162.87521000006</v>
      </c>
      <c r="E652" s="14"/>
      <c r="F652" s="14">
        <v>237162.87521000006</v>
      </c>
    </row>
    <row r="653" spans="1:6" x14ac:dyDescent="0.25">
      <c r="A653" s="24"/>
      <c r="B653" s="13" t="s">
        <v>8</v>
      </c>
      <c r="C653" s="14">
        <v>0</v>
      </c>
      <c r="D653" s="14">
        <v>0</v>
      </c>
      <c r="E653" s="14"/>
      <c r="F653" s="14">
        <v>0</v>
      </c>
    </row>
    <row r="654" spans="1:6" ht="24" customHeight="1" x14ac:dyDescent="0.25">
      <c r="A654" s="48" t="s">
        <v>204</v>
      </c>
      <c r="B654" s="48"/>
      <c r="C654" s="8">
        <f>(+C655)</f>
        <v>107831.18634000001</v>
      </c>
      <c r="D654" s="8">
        <f t="shared" ref="D654:F654" si="31">(+D655)</f>
        <v>78473.488469999997</v>
      </c>
      <c r="E654" s="8">
        <f t="shared" si="31"/>
        <v>0</v>
      </c>
      <c r="F654" s="8">
        <f t="shared" si="31"/>
        <v>68993.134660000011</v>
      </c>
    </row>
    <row r="655" spans="1:6" x14ac:dyDescent="0.25">
      <c r="A655" s="25"/>
      <c r="B655" s="10" t="s">
        <v>12</v>
      </c>
      <c r="C655" s="11">
        <f>(((+C656+C657)))</f>
        <v>107831.18634000001</v>
      </c>
      <c r="D655" s="11">
        <f>(((+D656+D657)))</f>
        <v>78473.488469999997</v>
      </c>
      <c r="E655" s="11"/>
      <c r="F655" s="11">
        <f>(((+F656+F657)))</f>
        <v>68993.134660000011</v>
      </c>
    </row>
    <row r="656" spans="1:6" x14ac:dyDescent="0.25">
      <c r="A656" s="24"/>
      <c r="B656" s="13" t="s">
        <v>7</v>
      </c>
      <c r="C656" s="14">
        <v>39075.74078</v>
      </c>
      <c r="D656" s="14">
        <v>25718.04291</v>
      </c>
      <c r="E656" s="14"/>
      <c r="F656" s="14">
        <v>17911.124310000003</v>
      </c>
    </row>
    <row r="657" spans="1:6" x14ac:dyDescent="0.25">
      <c r="A657" s="24"/>
      <c r="B657" s="13" t="s">
        <v>8</v>
      </c>
      <c r="C657" s="14">
        <v>68755.445560000007</v>
      </c>
      <c r="D657" s="14">
        <v>52755.44556</v>
      </c>
      <c r="E657" s="14"/>
      <c r="F657" s="14">
        <v>51082.010350000004</v>
      </c>
    </row>
    <row r="658" spans="1:6" x14ac:dyDescent="0.25">
      <c r="A658" s="26" t="s">
        <v>205</v>
      </c>
      <c r="B658" s="7"/>
      <c r="C658" s="8">
        <f>(+C659)</f>
        <v>281522.54485599999</v>
      </c>
      <c r="D658" s="8">
        <f t="shared" ref="D658:F658" si="32">(+D659)</f>
        <v>205376.35049499996</v>
      </c>
      <c r="E658" s="8">
        <f t="shared" si="32"/>
        <v>0</v>
      </c>
      <c r="F658" s="8">
        <f t="shared" si="32"/>
        <v>182789.40312999999</v>
      </c>
    </row>
    <row r="659" spans="1:6" x14ac:dyDescent="0.25">
      <c r="A659" s="25"/>
      <c r="B659" s="10" t="s">
        <v>12</v>
      </c>
      <c r="C659" s="11">
        <f>(((+C660+C661)))</f>
        <v>281522.54485599999</v>
      </c>
      <c r="D659" s="11">
        <f>(((+D660+D661)))</f>
        <v>205376.35049499996</v>
      </c>
      <c r="E659" s="11"/>
      <c r="F659" s="11">
        <f>(((+F660+F661)))</f>
        <v>182789.40312999999</v>
      </c>
    </row>
    <row r="660" spans="1:6" x14ac:dyDescent="0.25">
      <c r="A660" s="24"/>
      <c r="B660" s="13" t="s">
        <v>7</v>
      </c>
      <c r="C660" s="14">
        <v>281522.54485599999</v>
      </c>
      <c r="D660" s="14">
        <v>205376.35049499996</v>
      </c>
      <c r="E660" s="14"/>
      <c r="F660" s="14">
        <v>182789.40312999999</v>
      </c>
    </row>
    <row r="661" spans="1:6" x14ac:dyDescent="0.25">
      <c r="A661" s="24"/>
      <c r="B661" s="13" t="s">
        <v>8</v>
      </c>
      <c r="C661" s="14">
        <v>0</v>
      </c>
      <c r="D661" s="14">
        <v>0</v>
      </c>
      <c r="E661" s="14"/>
      <c r="F661" s="14">
        <v>0</v>
      </c>
    </row>
    <row r="662" spans="1:6" x14ac:dyDescent="0.25">
      <c r="A662" s="26" t="s">
        <v>206</v>
      </c>
      <c r="B662" s="7"/>
      <c r="C662" s="8">
        <f>(+C663)</f>
        <v>382275.87599999999</v>
      </c>
      <c r="D662" s="8">
        <f t="shared" ref="D662:F662" si="33">(+D663)</f>
        <v>196170.82457000006</v>
      </c>
      <c r="E662" s="8">
        <f t="shared" si="33"/>
        <v>0</v>
      </c>
      <c r="F662" s="8">
        <f t="shared" si="33"/>
        <v>163998.50388999999</v>
      </c>
    </row>
    <row r="663" spans="1:6" x14ac:dyDescent="0.25">
      <c r="A663" s="25"/>
      <c r="B663" s="10" t="s">
        <v>12</v>
      </c>
      <c r="C663" s="11">
        <f>(((+C664+C665)))</f>
        <v>382275.87599999999</v>
      </c>
      <c r="D663" s="11">
        <f>(((+D664+D665)))</f>
        <v>196170.82457000006</v>
      </c>
      <c r="E663" s="11"/>
      <c r="F663" s="11">
        <f>(((+F664+F665)))</f>
        <v>163998.50388999999</v>
      </c>
    </row>
    <row r="664" spans="1:6" x14ac:dyDescent="0.25">
      <c r="A664" s="24"/>
      <c r="B664" s="13" t="s">
        <v>7</v>
      </c>
      <c r="C664" s="14">
        <v>382275.87599999999</v>
      </c>
      <c r="D664" s="14">
        <v>196170.82457000006</v>
      </c>
      <c r="E664" s="14"/>
      <c r="F664" s="14">
        <v>163998.50388999999</v>
      </c>
    </row>
    <row r="665" spans="1:6" x14ac:dyDescent="0.25">
      <c r="A665" s="24"/>
      <c r="B665" s="13" t="s">
        <v>8</v>
      </c>
      <c r="C665" s="14">
        <v>0</v>
      </c>
      <c r="D665" s="14">
        <v>0</v>
      </c>
      <c r="E665" s="14"/>
      <c r="F665" s="14">
        <v>0</v>
      </c>
    </row>
    <row r="666" spans="1:6" x14ac:dyDescent="0.25">
      <c r="A666" s="26" t="s">
        <v>207</v>
      </c>
      <c r="B666" s="16"/>
      <c r="C666" s="17">
        <f>(+C667+C670+C673+C676+C679+C682+C685)</f>
        <v>514415.68426000007</v>
      </c>
      <c r="D666" s="17">
        <f t="shared" ref="D666:F666" si="34">(+D667+D670+D673+D676+D679+D682+D685)</f>
        <v>365967.19229020696</v>
      </c>
      <c r="E666" s="17">
        <f t="shared" si="34"/>
        <v>0</v>
      </c>
      <c r="F666" s="17">
        <f t="shared" si="34"/>
        <v>331759.66470020701</v>
      </c>
    </row>
    <row r="667" spans="1:6" x14ac:dyDescent="0.25">
      <c r="A667" s="25"/>
      <c r="B667" s="10" t="s">
        <v>208</v>
      </c>
      <c r="C667" s="11">
        <f>(((+C668+C669)))</f>
        <v>113084.07626000002</v>
      </c>
      <c r="D667" s="11">
        <f>(((+D668+D669)))</f>
        <v>84336.275370000018</v>
      </c>
      <c r="E667" s="11"/>
      <c r="F667" s="11">
        <f>(((+F668+F669)))</f>
        <v>78101.338779999991</v>
      </c>
    </row>
    <row r="668" spans="1:6" s="43" customFormat="1" x14ac:dyDescent="0.25">
      <c r="A668" s="30"/>
      <c r="B668" s="31" t="s">
        <v>7</v>
      </c>
      <c r="C668" s="32">
        <v>113084.07626000002</v>
      </c>
      <c r="D668" s="32">
        <v>84336.275370000018</v>
      </c>
      <c r="E668" s="32"/>
      <c r="F668" s="32">
        <v>78101.338779999991</v>
      </c>
    </row>
    <row r="669" spans="1:6" x14ac:dyDescent="0.25">
      <c r="A669" s="24"/>
      <c r="B669" s="13" t="s">
        <v>8</v>
      </c>
      <c r="C669" s="14">
        <v>0</v>
      </c>
      <c r="D669" s="14">
        <v>0</v>
      </c>
      <c r="E669" s="14"/>
      <c r="F669" s="14">
        <v>0</v>
      </c>
    </row>
    <row r="670" spans="1:6" x14ac:dyDescent="0.25">
      <c r="A670" s="25"/>
      <c r="B670" s="10" t="s">
        <v>209</v>
      </c>
      <c r="C670" s="11">
        <f>(((+C671+C672)))</f>
        <v>46425.3</v>
      </c>
      <c r="D670" s="11">
        <f>(((+D671+D672)))</f>
        <v>43502.182999999997</v>
      </c>
      <c r="E670" s="11"/>
      <c r="F670" s="11">
        <f>(((+F671+F672)))</f>
        <v>32004.901000000002</v>
      </c>
    </row>
    <row r="671" spans="1:6" x14ac:dyDescent="0.25">
      <c r="A671" s="24"/>
      <c r="B671" s="13" t="s">
        <v>7</v>
      </c>
      <c r="C671" s="14">
        <v>46425.3</v>
      </c>
      <c r="D671" s="14">
        <v>43502.182999999997</v>
      </c>
      <c r="E671" s="14"/>
      <c r="F671" s="14">
        <v>32004.901000000002</v>
      </c>
    </row>
    <row r="672" spans="1:6" x14ac:dyDescent="0.25">
      <c r="A672" s="24"/>
      <c r="B672" s="13" t="s">
        <v>8</v>
      </c>
      <c r="C672" s="14">
        <v>0</v>
      </c>
      <c r="D672" s="14">
        <v>0</v>
      </c>
      <c r="E672" s="14"/>
      <c r="F672" s="14">
        <v>0</v>
      </c>
    </row>
    <row r="673" spans="1:6" x14ac:dyDescent="0.25">
      <c r="A673" s="25"/>
      <c r="B673" s="10" t="s">
        <v>210</v>
      </c>
      <c r="C673" s="11">
        <f>(((+C674+C675)))</f>
        <v>257321.5</v>
      </c>
      <c r="D673" s="11">
        <f>(((+D674+D675)))</f>
        <v>162991.18299999999</v>
      </c>
      <c r="E673" s="11"/>
      <c r="F673" s="11">
        <f>(((+F674+F675)))</f>
        <v>156408.997</v>
      </c>
    </row>
    <row r="674" spans="1:6" x14ac:dyDescent="0.25">
      <c r="A674" s="24"/>
      <c r="B674" s="13" t="s">
        <v>7</v>
      </c>
      <c r="C674" s="14">
        <v>257321.5</v>
      </c>
      <c r="D674" s="14">
        <v>162991.18299999999</v>
      </c>
      <c r="E674" s="14"/>
      <c r="F674" s="14">
        <v>156408.997</v>
      </c>
    </row>
    <row r="675" spans="1:6" x14ac:dyDescent="0.25">
      <c r="A675" s="24"/>
      <c r="B675" s="13" t="s">
        <v>8</v>
      </c>
      <c r="C675" s="14">
        <v>0</v>
      </c>
      <c r="D675" s="14">
        <v>0</v>
      </c>
      <c r="E675" s="14"/>
      <c r="F675" s="14">
        <v>0</v>
      </c>
    </row>
    <row r="676" spans="1:6" x14ac:dyDescent="0.25">
      <c r="A676" s="25"/>
      <c r="B676" s="10" t="s">
        <v>211</v>
      </c>
      <c r="C676" s="11">
        <f>(((+C677+C678)))</f>
        <v>58256.9</v>
      </c>
      <c r="D676" s="11">
        <f>(((+D677+D678)))</f>
        <v>42001.566920206998</v>
      </c>
      <c r="E676" s="11"/>
      <c r="F676" s="11">
        <f>(((+F677+F678)))</f>
        <v>42001.566920206998</v>
      </c>
    </row>
    <row r="677" spans="1:6" x14ac:dyDescent="0.25">
      <c r="A677" s="24"/>
      <c r="B677" s="13" t="s">
        <v>7</v>
      </c>
      <c r="C677" s="14">
        <v>58256.9</v>
      </c>
      <c r="D677" s="14">
        <v>42001.566920206998</v>
      </c>
      <c r="E677" s="14"/>
      <c r="F677" s="14">
        <v>42001.566920206998</v>
      </c>
    </row>
    <row r="678" spans="1:6" x14ac:dyDescent="0.25">
      <c r="A678" s="24"/>
      <c r="B678" s="13" t="s">
        <v>8</v>
      </c>
      <c r="C678" s="14">
        <v>0</v>
      </c>
      <c r="D678" s="14">
        <v>0</v>
      </c>
      <c r="E678" s="14"/>
      <c r="F678" s="14">
        <v>0</v>
      </c>
    </row>
    <row r="679" spans="1:6" x14ac:dyDescent="0.25">
      <c r="A679" s="25"/>
      <c r="B679" s="10" t="s">
        <v>212</v>
      </c>
      <c r="C679" s="11">
        <f>(((+C680+C681)))</f>
        <v>855.4</v>
      </c>
      <c r="D679" s="11">
        <f>(((+D680+D681)))</f>
        <v>724.05899999999997</v>
      </c>
      <c r="E679" s="11"/>
      <c r="F679" s="11">
        <f>(((+F680+F681)))</f>
        <v>724.05899999999997</v>
      </c>
    </row>
    <row r="680" spans="1:6" x14ac:dyDescent="0.25">
      <c r="A680" s="24"/>
      <c r="B680" s="13" t="s">
        <v>7</v>
      </c>
      <c r="C680" s="14">
        <v>855.4</v>
      </c>
      <c r="D680" s="14">
        <v>724.05899999999997</v>
      </c>
      <c r="E680" s="14"/>
      <c r="F680" s="14">
        <v>724.05899999999997</v>
      </c>
    </row>
    <row r="681" spans="1:6" x14ac:dyDescent="0.25">
      <c r="A681" s="24"/>
      <c r="B681" s="13" t="s">
        <v>8</v>
      </c>
      <c r="C681" s="14">
        <v>0</v>
      </c>
      <c r="D681" s="14">
        <v>0</v>
      </c>
      <c r="E681" s="14"/>
      <c r="F681" s="14">
        <v>0</v>
      </c>
    </row>
    <row r="682" spans="1:6" x14ac:dyDescent="0.25">
      <c r="A682" s="25"/>
      <c r="B682" s="10" t="s">
        <v>213</v>
      </c>
      <c r="C682" s="11">
        <f>(((+C683+C684)))</f>
        <v>22760.207999999999</v>
      </c>
      <c r="D682" s="11">
        <f>(((+D683+D684)))</f>
        <v>18781.986000000001</v>
      </c>
      <c r="E682" s="11"/>
      <c r="F682" s="11">
        <f>(((+F683+F684)))</f>
        <v>17007.868999999999</v>
      </c>
    </row>
    <row r="683" spans="1:6" x14ac:dyDescent="0.25">
      <c r="A683" s="24"/>
      <c r="B683" s="13" t="s">
        <v>7</v>
      </c>
      <c r="C683" s="14">
        <v>22760.207999999999</v>
      </c>
      <c r="D683" s="14">
        <v>18781.986000000001</v>
      </c>
      <c r="E683" s="14"/>
      <c r="F683" s="14">
        <v>17007.868999999999</v>
      </c>
    </row>
    <row r="684" spans="1:6" x14ac:dyDescent="0.25">
      <c r="A684" s="24"/>
      <c r="B684" s="13" t="s">
        <v>8</v>
      </c>
      <c r="C684" s="14">
        <v>0</v>
      </c>
      <c r="D684" s="14">
        <v>0</v>
      </c>
      <c r="E684" s="14"/>
      <c r="F684" s="14">
        <v>0</v>
      </c>
    </row>
    <row r="685" spans="1:6" x14ac:dyDescent="0.25">
      <c r="A685" s="25"/>
      <c r="B685" s="10" t="s">
        <v>214</v>
      </c>
      <c r="C685" s="11">
        <f>(((+C686+C687)))</f>
        <v>15712.3</v>
      </c>
      <c r="D685" s="11">
        <f>(((+D686+D687)))</f>
        <v>13629.939</v>
      </c>
      <c r="E685" s="11"/>
      <c r="F685" s="11">
        <f>(((+F686+F687)))</f>
        <v>5510.933</v>
      </c>
    </row>
    <row r="686" spans="1:6" x14ac:dyDescent="0.25">
      <c r="A686" s="24"/>
      <c r="B686" s="13" t="s">
        <v>7</v>
      </c>
      <c r="C686" s="14">
        <v>15712.3</v>
      </c>
      <c r="D686" s="14">
        <v>13629.939</v>
      </c>
      <c r="E686" s="14"/>
      <c r="F686" s="14">
        <v>5510.933</v>
      </c>
    </row>
    <row r="687" spans="1:6" x14ac:dyDescent="0.25">
      <c r="A687" s="24"/>
      <c r="B687" s="13" t="s">
        <v>8</v>
      </c>
      <c r="C687" s="14">
        <v>0</v>
      </c>
      <c r="D687" s="14">
        <v>0</v>
      </c>
      <c r="E687" s="14"/>
      <c r="F687" s="14">
        <v>0</v>
      </c>
    </row>
    <row r="688" spans="1:6" x14ac:dyDescent="0.25">
      <c r="A688" s="26" t="s">
        <v>215</v>
      </c>
      <c r="B688" s="16"/>
      <c r="C688" s="17">
        <f>(+C689+C692+C695+C698+C701+C704+C707+C710+C713+C716+C719)</f>
        <v>380336.24086000002</v>
      </c>
      <c r="D688" s="17">
        <f t="shared" ref="D688:F688" si="35">(+D689+D692+D695+D698+D701+D704+D707+D710+D713+D716+D719)</f>
        <v>224139.89003847112</v>
      </c>
      <c r="E688" s="17">
        <f t="shared" si="35"/>
        <v>0</v>
      </c>
      <c r="F688" s="17">
        <f t="shared" si="35"/>
        <v>118862.66951744705</v>
      </c>
    </row>
    <row r="689" spans="1:6" x14ac:dyDescent="0.25">
      <c r="A689" s="25"/>
      <c r="B689" s="10" t="s">
        <v>12</v>
      </c>
      <c r="C689" s="11">
        <f>(((+C690+C691)))</f>
        <v>93816.632440000001</v>
      </c>
      <c r="D689" s="11">
        <f>(((+D690+D691)))</f>
        <v>10537.442494535713</v>
      </c>
      <c r="E689" s="11"/>
      <c r="F689" s="11">
        <f>(((+F690+F691)))</f>
        <v>12338.65282758705</v>
      </c>
    </row>
    <row r="690" spans="1:6" x14ac:dyDescent="0.25">
      <c r="A690" s="24"/>
      <c r="B690" s="13" t="s">
        <v>7</v>
      </c>
      <c r="C690" s="14">
        <v>93816.632440000001</v>
      </c>
      <c r="D690" s="14">
        <v>10537.442494535713</v>
      </c>
      <c r="E690" s="14"/>
      <c r="F690" s="14">
        <v>12338.65282758705</v>
      </c>
    </row>
    <row r="691" spans="1:6" x14ac:dyDescent="0.25">
      <c r="A691" s="24"/>
      <c r="B691" s="13" t="s">
        <v>8</v>
      </c>
      <c r="C691" s="14">
        <v>0</v>
      </c>
      <c r="D691" s="14">
        <v>0</v>
      </c>
      <c r="E691" s="14"/>
      <c r="F691" s="14">
        <v>0</v>
      </c>
    </row>
    <row r="692" spans="1:6" x14ac:dyDescent="0.25">
      <c r="A692" s="25"/>
      <c r="B692" s="10" t="s">
        <v>236</v>
      </c>
      <c r="C692" s="11">
        <f>(((+C693+C694)))</f>
        <v>142460.03700000001</v>
      </c>
      <c r="D692" s="11">
        <f>(((+D693+D694)))</f>
        <v>106728.943</v>
      </c>
      <c r="E692" s="11"/>
      <c r="F692" s="11">
        <f>(((+F693+F694)))</f>
        <v>48060.646850000005</v>
      </c>
    </row>
    <row r="693" spans="1:6" x14ac:dyDescent="0.25">
      <c r="A693" s="24"/>
      <c r="B693" s="13" t="s">
        <v>7</v>
      </c>
      <c r="C693" s="14">
        <v>142460.03700000001</v>
      </c>
      <c r="D693" s="14">
        <v>106728.943</v>
      </c>
      <c r="E693" s="14"/>
      <c r="F693" s="14">
        <v>48060.646850000005</v>
      </c>
    </row>
    <row r="694" spans="1:6" x14ac:dyDescent="0.25">
      <c r="A694" s="24"/>
      <c r="B694" s="13" t="s">
        <v>8</v>
      </c>
      <c r="C694" s="14">
        <v>0</v>
      </c>
      <c r="D694" s="14">
        <v>0</v>
      </c>
      <c r="E694" s="14"/>
      <c r="F694" s="14">
        <v>0</v>
      </c>
    </row>
    <row r="695" spans="1:6" x14ac:dyDescent="0.25">
      <c r="A695" s="25"/>
      <c r="B695" s="10" t="s">
        <v>216</v>
      </c>
      <c r="C695" s="11">
        <f>(((+C696+C697)))</f>
        <v>100264.181</v>
      </c>
      <c r="D695" s="11">
        <f>(((+D696+D697)))</f>
        <v>77353.515569999989</v>
      </c>
      <c r="E695" s="11"/>
      <c r="F695" s="11">
        <f>(((+F696+F697)))</f>
        <v>29847.813310000001</v>
      </c>
    </row>
    <row r="696" spans="1:6" x14ac:dyDescent="0.25">
      <c r="A696" s="24"/>
      <c r="B696" s="13" t="s">
        <v>7</v>
      </c>
      <c r="C696" s="14">
        <v>100264.181</v>
      </c>
      <c r="D696" s="14">
        <v>77353.515569999989</v>
      </c>
      <c r="E696" s="14"/>
      <c r="F696" s="14">
        <v>29847.813310000001</v>
      </c>
    </row>
    <row r="697" spans="1:6" x14ac:dyDescent="0.25">
      <c r="A697" s="24"/>
      <c r="B697" s="13" t="s">
        <v>8</v>
      </c>
      <c r="C697" s="14">
        <v>0</v>
      </c>
      <c r="D697" s="14">
        <v>0</v>
      </c>
      <c r="E697" s="14"/>
      <c r="F697" s="14">
        <v>0</v>
      </c>
    </row>
    <row r="698" spans="1:6" x14ac:dyDescent="0.25">
      <c r="A698" s="25"/>
      <c r="B698" s="10" t="s">
        <v>217</v>
      </c>
      <c r="C698" s="11">
        <f>(((+C699+C700)))</f>
        <v>1141.5170000000001</v>
      </c>
      <c r="D698" s="11">
        <f>(((+D699+D700)))</f>
        <v>570.18200000000002</v>
      </c>
      <c r="E698" s="11"/>
      <c r="F698" s="11">
        <f>(((+F699+F700)))</f>
        <v>570.18200000000002</v>
      </c>
    </row>
    <row r="699" spans="1:6" x14ac:dyDescent="0.25">
      <c r="A699" s="24"/>
      <c r="B699" s="13" t="s">
        <v>7</v>
      </c>
      <c r="C699" s="14">
        <v>1141.5170000000001</v>
      </c>
      <c r="D699" s="14">
        <v>570.18200000000002</v>
      </c>
      <c r="E699" s="14"/>
      <c r="F699" s="14">
        <v>570.18200000000002</v>
      </c>
    </row>
    <row r="700" spans="1:6" x14ac:dyDescent="0.25">
      <c r="A700" s="24"/>
      <c r="B700" s="13" t="s">
        <v>8</v>
      </c>
      <c r="C700" s="14">
        <v>0</v>
      </c>
      <c r="D700" s="14">
        <v>0</v>
      </c>
      <c r="E700" s="14"/>
      <c r="F700" s="14">
        <v>0</v>
      </c>
    </row>
    <row r="701" spans="1:6" x14ac:dyDescent="0.25">
      <c r="A701" s="25"/>
      <c r="B701" s="10" t="s">
        <v>218</v>
      </c>
      <c r="C701" s="11">
        <f>(((+C702+C703)))</f>
        <v>926.08543999999995</v>
      </c>
      <c r="D701" s="11">
        <f>(((+D702+D703)))</f>
        <v>724.99388999999985</v>
      </c>
      <c r="E701" s="11"/>
      <c r="F701" s="11">
        <f>(((+F702+F703)))</f>
        <v>724.99388999999985</v>
      </c>
    </row>
    <row r="702" spans="1:6" x14ac:dyDescent="0.25">
      <c r="A702" s="24"/>
      <c r="B702" s="13" t="s">
        <v>7</v>
      </c>
      <c r="C702" s="14">
        <v>926.08543999999995</v>
      </c>
      <c r="D702" s="14">
        <v>724.99388999999985</v>
      </c>
      <c r="E702" s="14"/>
      <c r="F702" s="14">
        <v>724.99388999999985</v>
      </c>
    </row>
    <row r="703" spans="1:6" x14ac:dyDescent="0.25">
      <c r="A703" s="24"/>
      <c r="B703" s="13" t="s">
        <v>8</v>
      </c>
      <c r="C703" s="14">
        <v>0</v>
      </c>
      <c r="D703" s="14">
        <v>0</v>
      </c>
      <c r="E703" s="14"/>
      <c r="F703" s="14">
        <v>0</v>
      </c>
    </row>
    <row r="704" spans="1:6" x14ac:dyDescent="0.25">
      <c r="A704" s="25"/>
      <c r="B704" s="10" t="s">
        <v>219</v>
      </c>
      <c r="C704" s="11">
        <f>(((+C705+C706)))</f>
        <v>808.11385999999993</v>
      </c>
      <c r="D704" s="11">
        <f>(((+D705+D706)))</f>
        <v>684.52715000000001</v>
      </c>
      <c r="E704" s="11"/>
      <c r="F704" s="11">
        <f>(((+F705+F706)))</f>
        <v>684.52715000000001</v>
      </c>
    </row>
    <row r="705" spans="1:6" x14ac:dyDescent="0.25">
      <c r="A705" s="24"/>
      <c r="B705" s="13" t="s">
        <v>7</v>
      </c>
      <c r="C705" s="14">
        <v>808.11385999999993</v>
      </c>
      <c r="D705" s="14">
        <v>684.52715000000001</v>
      </c>
      <c r="E705" s="14"/>
      <c r="F705" s="14">
        <v>684.52715000000001</v>
      </c>
    </row>
    <row r="706" spans="1:6" x14ac:dyDescent="0.25">
      <c r="A706" s="24"/>
      <c r="B706" s="13" t="s">
        <v>8</v>
      </c>
      <c r="C706" s="14">
        <v>0</v>
      </c>
      <c r="D706" s="14">
        <v>0</v>
      </c>
      <c r="E706" s="14"/>
      <c r="F706" s="14">
        <v>0</v>
      </c>
    </row>
    <row r="707" spans="1:6" x14ac:dyDescent="0.25">
      <c r="A707" s="25"/>
      <c r="B707" s="10" t="s">
        <v>220</v>
      </c>
      <c r="C707" s="11">
        <f>(((+C708+C709)))</f>
        <v>11070.324119999999</v>
      </c>
      <c r="D707" s="11">
        <f>(((+D708+D709)))</f>
        <v>3751.9600800000003</v>
      </c>
      <c r="E707" s="11"/>
      <c r="F707" s="11">
        <f>(((+F708+F709)))</f>
        <v>3751.9600800000003</v>
      </c>
    </row>
    <row r="708" spans="1:6" x14ac:dyDescent="0.25">
      <c r="A708" s="24"/>
      <c r="B708" s="13" t="s">
        <v>7</v>
      </c>
      <c r="C708" s="14">
        <v>11070.324119999999</v>
      </c>
      <c r="D708" s="14">
        <v>3751.9600800000003</v>
      </c>
      <c r="E708" s="14"/>
      <c r="F708" s="14">
        <v>3751.9600800000003</v>
      </c>
    </row>
    <row r="709" spans="1:6" x14ac:dyDescent="0.25">
      <c r="A709" s="24"/>
      <c r="B709" s="13" t="s">
        <v>8</v>
      </c>
      <c r="C709" s="14">
        <v>0</v>
      </c>
      <c r="D709" s="14">
        <v>0</v>
      </c>
      <c r="E709" s="14"/>
      <c r="F709" s="14">
        <v>0</v>
      </c>
    </row>
    <row r="710" spans="1:6" x14ac:dyDescent="0.25">
      <c r="A710" s="25"/>
      <c r="B710" s="10" t="s">
        <v>221</v>
      </c>
      <c r="C710" s="11">
        <f>(((+C711+C712)))</f>
        <v>576</v>
      </c>
      <c r="D710" s="11">
        <f>(((+D711+D712)))</f>
        <v>2052.4519599999999</v>
      </c>
      <c r="E710" s="11"/>
      <c r="F710" s="11">
        <f>(((+F711+F712)))</f>
        <v>1822.83285</v>
      </c>
    </row>
    <row r="711" spans="1:6" x14ac:dyDescent="0.25">
      <c r="A711" s="24"/>
      <c r="B711" s="13" t="s">
        <v>7</v>
      </c>
      <c r="C711" s="14">
        <v>576</v>
      </c>
      <c r="D711" s="14">
        <v>2052.4519599999999</v>
      </c>
      <c r="E711" s="14"/>
      <c r="F711" s="14">
        <v>1822.83285</v>
      </c>
    </row>
    <row r="712" spans="1:6" x14ac:dyDescent="0.25">
      <c r="A712" s="24"/>
      <c r="B712" s="13" t="s">
        <v>8</v>
      </c>
      <c r="C712" s="14">
        <v>0</v>
      </c>
      <c r="D712" s="14">
        <v>0</v>
      </c>
      <c r="E712" s="14"/>
      <c r="F712" s="14">
        <v>0</v>
      </c>
    </row>
    <row r="713" spans="1:6" x14ac:dyDescent="0.25">
      <c r="A713" s="25"/>
      <c r="B713" s="10" t="s">
        <v>222</v>
      </c>
      <c r="C713" s="11">
        <f>(((+C714+C715)))</f>
        <v>1554.9</v>
      </c>
      <c r="D713" s="11">
        <f>(((+D714+D715)))</f>
        <v>825.01826393536476</v>
      </c>
      <c r="E713" s="11"/>
      <c r="F713" s="11">
        <f>(((+F714+F715)))</f>
        <v>515.68595985997945</v>
      </c>
    </row>
    <row r="714" spans="1:6" x14ac:dyDescent="0.25">
      <c r="A714" s="24"/>
      <c r="B714" s="13" t="s">
        <v>7</v>
      </c>
      <c r="C714" s="14">
        <v>1554.9</v>
      </c>
      <c r="D714" s="14">
        <v>825.01826393536476</v>
      </c>
      <c r="E714" s="14"/>
      <c r="F714" s="14">
        <v>515.68595985997945</v>
      </c>
    </row>
    <row r="715" spans="1:6" x14ac:dyDescent="0.25">
      <c r="A715" s="24"/>
      <c r="B715" s="13" t="s">
        <v>8</v>
      </c>
      <c r="C715" s="14">
        <v>0</v>
      </c>
      <c r="D715" s="14">
        <v>0</v>
      </c>
      <c r="E715" s="14"/>
      <c r="F715" s="14">
        <v>0</v>
      </c>
    </row>
    <row r="716" spans="1:6" x14ac:dyDescent="0.25">
      <c r="A716" s="25"/>
      <c r="B716" s="10" t="s">
        <v>223</v>
      </c>
      <c r="C716" s="11">
        <f>(((+C717+C718)))</f>
        <v>19937</v>
      </c>
      <c r="D716" s="11">
        <f>(((+D717+D718)))</f>
        <v>14167.959630000001</v>
      </c>
      <c r="E716" s="11"/>
      <c r="F716" s="11">
        <f>(((+F717+F718)))</f>
        <v>14146.813630000001</v>
      </c>
    </row>
    <row r="717" spans="1:6" x14ac:dyDescent="0.25">
      <c r="A717" s="24"/>
      <c r="B717" s="13" t="s">
        <v>7</v>
      </c>
      <c r="C717" s="14">
        <v>19937</v>
      </c>
      <c r="D717" s="14">
        <v>14167.959630000001</v>
      </c>
      <c r="E717" s="14"/>
      <c r="F717" s="14">
        <v>14146.813630000001</v>
      </c>
    </row>
    <row r="718" spans="1:6" x14ac:dyDescent="0.25">
      <c r="A718" s="24"/>
      <c r="B718" s="13" t="s">
        <v>8</v>
      </c>
      <c r="C718" s="14">
        <v>0</v>
      </c>
      <c r="D718" s="14">
        <v>0</v>
      </c>
      <c r="E718" s="14"/>
      <c r="F718" s="14">
        <v>0</v>
      </c>
    </row>
    <row r="719" spans="1:6" x14ac:dyDescent="0.25">
      <c r="A719" s="25"/>
      <c r="B719" s="10" t="s">
        <v>224</v>
      </c>
      <c r="C719" s="11">
        <f>(((+C720+C721)))</f>
        <v>7781.45</v>
      </c>
      <c r="D719" s="11">
        <f>(((+D720+D721)))</f>
        <v>6742.8959999999997</v>
      </c>
      <c r="E719" s="11"/>
      <c r="F719" s="11">
        <f>(((+F720+F721)))</f>
        <v>6398.5609699999995</v>
      </c>
    </row>
    <row r="720" spans="1:6" x14ac:dyDescent="0.25">
      <c r="A720" s="24"/>
      <c r="B720" s="13" t="s">
        <v>7</v>
      </c>
      <c r="C720" s="14">
        <v>7781.45</v>
      </c>
      <c r="D720" s="14">
        <v>6742.8959999999997</v>
      </c>
      <c r="E720" s="14"/>
      <c r="F720" s="14">
        <v>6398.5609699999995</v>
      </c>
    </row>
    <row r="721" spans="1:6" x14ac:dyDescent="0.25">
      <c r="A721" s="24"/>
      <c r="B721" s="13" t="s">
        <v>8</v>
      </c>
      <c r="C721" s="14">
        <v>0</v>
      </c>
      <c r="D721" s="14">
        <v>0</v>
      </c>
      <c r="E721" s="14"/>
      <c r="F721" s="14">
        <v>0</v>
      </c>
    </row>
    <row r="722" spans="1:6" x14ac:dyDescent="0.25">
      <c r="A722" s="26" t="s">
        <v>247</v>
      </c>
      <c r="B722" s="7"/>
      <c r="C722" s="8">
        <f>(+C723+C724)</f>
        <v>29037608.801229797</v>
      </c>
      <c r="D722" s="8">
        <f t="shared" ref="D722:F722" si="36">(+D723+D724)</f>
        <v>22395965.102021921</v>
      </c>
      <c r="E722" s="8">
        <f t="shared" si="36"/>
        <v>0</v>
      </c>
      <c r="F722" s="8">
        <f t="shared" si="36"/>
        <v>19025289.547901995</v>
      </c>
    </row>
    <row r="723" spans="1:6" x14ac:dyDescent="0.25">
      <c r="A723" s="24"/>
      <c r="B723" s="13" t="s">
        <v>7</v>
      </c>
      <c r="C723" s="14">
        <v>26998220.141479999</v>
      </c>
      <c r="D723" s="21">
        <v>20807122.838021923</v>
      </c>
      <c r="E723" s="21"/>
      <c r="F723" s="21">
        <v>17881099.031471997</v>
      </c>
    </row>
    <row r="724" spans="1:6" s="43" customFormat="1" x14ac:dyDescent="0.25">
      <c r="A724" s="30"/>
      <c r="B724" s="31" t="s">
        <v>8</v>
      </c>
      <c r="C724" s="32">
        <v>2039388.6597498003</v>
      </c>
      <c r="D724" s="46">
        <v>1588842.264</v>
      </c>
      <c r="E724" s="46"/>
      <c r="F724" s="46">
        <v>1144190.5164299996</v>
      </c>
    </row>
    <row r="725" spans="1:6" x14ac:dyDescent="0.25">
      <c r="A725" s="26" t="s">
        <v>248</v>
      </c>
      <c r="B725" s="7"/>
      <c r="C725" s="8">
        <f>(+C726+C727)</f>
        <v>2739678.5559</v>
      </c>
      <c r="D725" s="8">
        <f t="shared" ref="D725:F725" si="37">(+D726+D727)</f>
        <v>2076050.0594800003</v>
      </c>
      <c r="E725" s="8">
        <f t="shared" si="37"/>
        <v>0</v>
      </c>
      <c r="F725" s="8">
        <f t="shared" si="37"/>
        <v>2068034.7932000002</v>
      </c>
    </row>
    <row r="726" spans="1:6" x14ac:dyDescent="0.25">
      <c r="A726" s="24"/>
      <c r="B726" s="13" t="s">
        <v>7</v>
      </c>
      <c r="C726" s="14">
        <v>2739678.5559</v>
      </c>
      <c r="D726" s="21">
        <v>2076050.0594800003</v>
      </c>
      <c r="E726" s="21"/>
      <c r="F726" s="21">
        <v>2068034.7932000002</v>
      </c>
    </row>
    <row r="727" spans="1:6" x14ac:dyDescent="0.25">
      <c r="A727" s="24"/>
      <c r="B727" s="13" t="s">
        <v>8</v>
      </c>
      <c r="C727" s="14">
        <v>0</v>
      </c>
      <c r="D727" s="14">
        <v>0</v>
      </c>
      <c r="E727" s="14"/>
      <c r="F727" s="14">
        <v>0</v>
      </c>
    </row>
    <row r="728" spans="1:6" x14ac:dyDescent="0.25">
      <c r="A728" s="26" t="s">
        <v>249</v>
      </c>
      <c r="B728" s="16"/>
      <c r="C728" s="17">
        <f>(+C729+C732+C735+C738+C741+C744+C747)</f>
        <v>179358354.52569053</v>
      </c>
      <c r="D728" s="17">
        <f t="shared" ref="D728:F728" si="38">(+D729+D732+D735+D738+D741+D744+D747)</f>
        <v>140937882.8140325</v>
      </c>
      <c r="E728" s="17">
        <f t="shared" si="38"/>
        <v>0</v>
      </c>
      <c r="F728" s="17">
        <f t="shared" si="38"/>
        <v>133291925.37523574</v>
      </c>
    </row>
    <row r="729" spans="1:6" x14ac:dyDescent="0.25">
      <c r="A729" s="25"/>
      <c r="B729" s="10" t="s">
        <v>225</v>
      </c>
      <c r="C729" s="11">
        <f>(((+C730+C731)))</f>
        <v>154547080.604</v>
      </c>
      <c r="D729" s="11">
        <f>(((+D730+D731)))</f>
        <v>127616351.211</v>
      </c>
      <c r="E729" s="11"/>
      <c r="F729" s="11">
        <f>(((+F730+F731)))</f>
        <v>122309688.111</v>
      </c>
    </row>
    <row r="730" spans="1:6" x14ac:dyDescent="0.25">
      <c r="A730" s="24"/>
      <c r="B730" s="13" t="s">
        <v>7</v>
      </c>
      <c r="C730" s="14">
        <v>11885817.513</v>
      </c>
      <c r="D730" s="14">
        <v>10595488.710999999</v>
      </c>
      <c r="E730" s="14"/>
      <c r="F730" s="14">
        <v>10289107.957</v>
      </c>
    </row>
    <row r="731" spans="1:6" x14ac:dyDescent="0.25">
      <c r="A731" s="24"/>
      <c r="B731" s="13" t="s">
        <v>8</v>
      </c>
      <c r="C731" s="14">
        <v>142661263.09099999</v>
      </c>
      <c r="D731" s="14">
        <v>117020862.5</v>
      </c>
      <c r="E731" s="14"/>
      <c r="F731" s="14">
        <v>112020580.154</v>
      </c>
    </row>
    <row r="732" spans="1:6" x14ac:dyDescent="0.25">
      <c r="A732" s="25"/>
      <c r="B732" s="10" t="s">
        <v>226</v>
      </c>
      <c r="C732" s="11">
        <f>(((+C733+C734)))</f>
        <v>77403.771600000007</v>
      </c>
      <c r="D732" s="11">
        <f>(((+D733+D734)))</f>
        <v>17346.196</v>
      </c>
      <c r="E732" s="11"/>
      <c r="F732" s="11">
        <f>(((+F733+F734)))</f>
        <v>17346.196</v>
      </c>
    </row>
    <row r="733" spans="1:6" x14ac:dyDescent="0.25">
      <c r="A733" s="24"/>
      <c r="B733" s="13" t="s">
        <v>7</v>
      </c>
      <c r="C733" s="14">
        <v>22203.7716</v>
      </c>
      <c r="D733" s="14">
        <v>17346.196</v>
      </c>
      <c r="E733" s="14"/>
      <c r="F733" s="14">
        <v>17346.196</v>
      </c>
    </row>
    <row r="734" spans="1:6" x14ac:dyDescent="0.25">
      <c r="A734" s="24"/>
      <c r="B734" s="13" t="s">
        <v>8</v>
      </c>
      <c r="C734" s="14">
        <v>55200</v>
      </c>
      <c r="D734" s="14">
        <v>0</v>
      </c>
      <c r="E734" s="14"/>
      <c r="F734" s="14">
        <v>0</v>
      </c>
    </row>
    <row r="735" spans="1:6" x14ac:dyDescent="0.25">
      <c r="A735" s="25"/>
      <c r="B735" s="10" t="s">
        <v>227</v>
      </c>
      <c r="C735" s="11">
        <f>(((+C736+C737)))</f>
        <v>1214080.6673033249</v>
      </c>
      <c r="D735" s="11">
        <f>(((+D736+D737)))</f>
        <v>307604.804</v>
      </c>
      <c r="E735" s="11"/>
      <c r="F735" s="11">
        <f>(((+F736+F737)))</f>
        <v>278693.26846000005</v>
      </c>
    </row>
    <row r="736" spans="1:6" x14ac:dyDescent="0.25">
      <c r="A736" s="24"/>
      <c r="B736" s="13" t="s">
        <v>7</v>
      </c>
      <c r="C736" s="14">
        <v>577260.45475545991</v>
      </c>
      <c r="D736" s="14">
        <v>144093.546</v>
      </c>
      <c r="E736" s="14"/>
      <c r="F736" s="14">
        <v>134551.60944000003</v>
      </c>
    </row>
    <row r="737" spans="1:6" x14ac:dyDescent="0.25">
      <c r="A737" s="24"/>
      <c r="B737" s="13" t="s">
        <v>8</v>
      </c>
      <c r="C737" s="14">
        <v>636820.212547865</v>
      </c>
      <c r="D737" s="14">
        <v>163511.258</v>
      </c>
      <c r="E737" s="14"/>
      <c r="F737" s="14">
        <v>144141.65901999999</v>
      </c>
    </row>
    <row r="738" spans="1:6" x14ac:dyDescent="0.25">
      <c r="A738" s="25"/>
      <c r="B738" s="10" t="s">
        <v>228</v>
      </c>
      <c r="C738" s="11">
        <f>(((+C739+C740)))</f>
        <v>5686091.2361900005</v>
      </c>
      <c r="D738" s="11">
        <f>(((+D739+D740)))</f>
        <v>4099111.3038999997</v>
      </c>
      <c r="E738" s="11"/>
      <c r="F738" s="11">
        <f>(((+F739+F740)))</f>
        <v>2498771.801</v>
      </c>
    </row>
    <row r="739" spans="1:6" x14ac:dyDescent="0.25">
      <c r="A739" s="24"/>
      <c r="B739" s="13" t="s">
        <v>7</v>
      </c>
      <c r="C739" s="14">
        <v>1789759.6988900001</v>
      </c>
      <c r="D739" s="14">
        <v>1371679.2279999999</v>
      </c>
      <c r="E739" s="14"/>
      <c r="F739" s="14">
        <v>1153905.7</v>
      </c>
    </row>
    <row r="740" spans="1:6" x14ac:dyDescent="0.25">
      <c r="A740" s="24"/>
      <c r="B740" s="13" t="s">
        <v>8</v>
      </c>
      <c r="C740" s="14">
        <v>3896331.5373</v>
      </c>
      <c r="D740" s="14">
        <v>2727432.0759000001</v>
      </c>
      <c r="E740" s="14"/>
      <c r="F740" s="14">
        <v>1344866.101</v>
      </c>
    </row>
    <row r="741" spans="1:6" x14ac:dyDescent="0.25">
      <c r="A741" s="25"/>
      <c r="B741" s="10" t="s">
        <v>229</v>
      </c>
      <c r="C741" s="11">
        <f>(((+C742+C743)))</f>
        <v>3032963.1269999999</v>
      </c>
      <c r="D741" s="11">
        <f>(((+D742+D743)))</f>
        <v>2071358.138</v>
      </c>
      <c r="E741" s="11"/>
      <c r="F741" s="11">
        <f>(((+F742+F743)))</f>
        <v>2070148.0450000002</v>
      </c>
    </row>
    <row r="742" spans="1:6" x14ac:dyDescent="0.25">
      <c r="A742" s="24"/>
      <c r="B742" s="13" t="s">
        <v>7</v>
      </c>
      <c r="C742" s="14">
        <v>477318.65899999999</v>
      </c>
      <c r="D742" s="14">
        <v>333833.23599999998</v>
      </c>
      <c r="E742" s="14"/>
      <c r="F742" s="14">
        <v>333162.72899999999</v>
      </c>
    </row>
    <row r="743" spans="1:6" x14ac:dyDescent="0.25">
      <c r="A743" s="24"/>
      <c r="B743" s="13" t="s">
        <v>8</v>
      </c>
      <c r="C743" s="14">
        <v>2555644.4679999999</v>
      </c>
      <c r="D743" s="14">
        <v>1737524.902</v>
      </c>
      <c r="E743" s="14"/>
      <c r="F743" s="14">
        <v>1736985.3160000001</v>
      </c>
    </row>
    <row r="744" spans="1:6" x14ac:dyDescent="0.25">
      <c r="A744" s="25"/>
      <c r="B744" s="10" t="s">
        <v>230</v>
      </c>
      <c r="C744" s="11">
        <f>(((+C745+C746)))</f>
        <v>7450753.6345404005</v>
      </c>
      <c r="D744" s="11">
        <f>(((+D745+D746)))</f>
        <v>3382487.3863599999</v>
      </c>
      <c r="E744" s="11"/>
      <c r="F744" s="11">
        <f>(((+F745+F746)))</f>
        <v>2946234.333842</v>
      </c>
    </row>
    <row r="745" spans="1:6" x14ac:dyDescent="0.25">
      <c r="A745" s="24"/>
      <c r="B745" s="13" t="s">
        <v>7</v>
      </c>
      <c r="C745" s="14">
        <v>4429595.0445404006</v>
      </c>
      <c r="D745" s="14">
        <v>2448749.9568499997</v>
      </c>
      <c r="E745" s="14"/>
      <c r="F745" s="14">
        <v>2104008.3013619999</v>
      </c>
    </row>
    <row r="746" spans="1:6" x14ac:dyDescent="0.25">
      <c r="A746" s="24"/>
      <c r="B746" s="13" t="s">
        <v>8</v>
      </c>
      <c r="C746" s="18">
        <v>3021158.59</v>
      </c>
      <c r="D746" s="14">
        <v>933737.42951000005</v>
      </c>
      <c r="E746" s="14"/>
      <c r="F746" s="14">
        <v>842226.03248000005</v>
      </c>
    </row>
    <row r="747" spans="1:6" x14ac:dyDescent="0.25">
      <c r="A747" s="25"/>
      <c r="B747" s="10" t="s">
        <v>231</v>
      </c>
      <c r="C747" s="11">
        <f>(((+C748+C749)))</f>
        <v>7349981.4850567924</v>
      </c>
      <c r="D747" s="11">
        <f>(((+D748+D749)))</f>
        <v>3443623.7747725085</v>
      </c>
      <c r="E747" s="11"/>
      <c r="F747" s="11">
        <f>(((+F748+F749)))</f>
        <v>3171043.6199337328</v>
      </c>
    </row>
    <row r="748" spans="1:6" x14ac:dyDescent="0.25">
      <c r="A748" s="24"/>
      <c r="B748" s="13" t="s">
        <v>7</v>
      </c>
      <c r="C748" s="14">
        <v>6867920.5312567921</v>
      </c>
      <c r="D748" s="14">
        <v>3045925.7879125085</v>
      </c>
      <c r="E748" s="14"/>
      <c r="F748" s="14">
        <v>2807032.5428120475</v>
      </c>
    </row>
    <row r="749" spans="1:6" x14ac:dyDescent="0.25">
      <c r="A749" s="24"/>
      <c r="B749" s="13" t="s">
        <v>8</v>
      </c>
      <c r="C749" s="14">
        <v>482060.95379999996</v>
      </c>
      <c r="D749" s="14">
        <v>397697.98686</v>
      </c>
      <c r="E749" s="14"/>
      <c r="F749" s="14">
        <v>364011.07712168503</v>
      </c>
    </row>
    <row r="750" spans="1:6" x14ac:dyDescent="0.25">
      <c r="A750" s="26" t="s">
        <v>250</v>
      </c>
      <c r="B750" s="7"/>
      <c r="C750" s="8">
        <f>(+C751+C752)</f>
        <v>111023297.792</v>
      </c>
      <c r="D750" s="8">
        <f t="shared" ref="D750:F750" si="39">(+D751+D752)</f>
        <v>58102318.642999999</v>
      </c>
      <c r="E750" s="8">
        <f t="shared" si="39"/>
        <v>0</v>
      </c>
      <c r="F750" s="8">
        <f t="shared" si="39"/>
        <v>20617755.134999998</v>
      </c>
    </row>
    <row r="751" spans="1:6" x14ac:dyDescent="0.25">
      <c r="A751" s="24"/>
      <c r="B751" s="13" t="s">
        <v>7</v>
      </c>
      <c r="C751" s="14">
        <v>109784927.603</v>
      </c>
      <c r="D751" s="21">
        <v>55647729.276000001</v>
      </c>
      <c r="E751" s="21"/>
      <c r="F751" s="21">
        <v>19085275.509</v>
      </c>
    </row>
    <row r="752" spans="1:6" x14ac:dyDescent="0.25">
      <c r="A752" s="30"/>
      <c r="B752" s="31" t="s">
        <v>8</v>
      </c>
      <c r="C752" s="32">
        <v>1238370.189</v>
      </c>
      <c r="D752" s="32">
        <v>2454589.3670000001</v>
      </c>
      <c r="E752" s="32"/>
      <c r="F752" s="32">
        <v>1532479.6259999999</v>
      </c>
    </row>
    <row r="753" spans="1:6" x14ac:dyDescent="0.25">
      <c r="A753" s="49" t="s">
        <v>232</v>
      </c>
      <c r="B753" s="49"/>
      <c r="C753" s="49"/>
      <c r="D753" s="49"/>
      <c r="E753" s="49"/>
      <c r="F753" s="49"/>
    </row>
    <row r="754" spans="1:6" x14ac:dyDescent="0.25">
      <c r="A754" s="33" t="s">
        <v>233</v>
      </c>
      <c r="B754" s="34"/>
      <c r="C754" s="34"/>
      <c r="D754" s="34"/>
      <c r="E754" s="34"/>
      <c r="F754" s="34"/>
    </row>
  </sheetData>
  <mergeCells count="10">
    <mergeCell ref="A542:B542"/>
    <mergeCell ref="A654:B654"/>
    <mergeCell ref="A753:F753"/>
    <mergeCell ref="A1:C1"/>
    <mergeCell ref="A3:F3"/>
    <mergeCell ref="A4:F4"/>
    <mergeCell ref="A5:F5"/>
    <mergeCell ref="A6:B7"/>
    <mergeCell ref="C6:C7"/>
    <mergeCell ref="D6:F6"/>
  </mergeCells>
  <pageMargins left="0.70866141732283472" right="0.70866141732283472" top="0.74803149606299213" bottom="0.74803149606299213" header="0.31496062992125984" footer="0.31496062992125984"/>
  <pageSetup scale="67" fitToHeight="0" orientation="portrait" verticalDpi="0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3T_2018</vt:lpstr>
      <vt:lpstr>'3T_2018'!Títulos_a_imprimir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2018-10-27T02:37:50Z</cp:lastPrinted>
  <dcterms:created xsi:type="dcterms:W3CDTF">2018-01-26T18:51:24Z</dcterms:created>
  <dcterms:modified xsi:type="dcterms:W3CDTF">2018-10-27T02:40:59Z</dcterms:modified>
</cp:coreProperties>
</file>