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ctual\Mis documentos\Laboral\2017\Trimestrales\4. Cuarto Trimestre\Anexos\Finales subidos a Share Point\"/>
    </mc:Choice>
  </mc:AlternateContent>
  <bookViews>
    <workbookView xWindow="0" yWindow="0" windowWidth="28800" windowHeight="12435"/>
  </bookViews>
  <sheets>
    <sheet name="Total" sheetId="3" r:id="rId1"/>
    <sheet name="Fiscales" sheetId="1" r:id="rId2"/>
    <sheet name="Propios" sheetId="2" r:id="rId3"/>
    <sheet name="Autónomos" sheetId="4" r:id="rId4"/>
    <sheet name="Destino" sheetId="5" r:id="rId5"/>
  </sheets>
  <definedNames>
    <definedName name="_xlnm.Print_Area" localSheetId="4">Destino!$A$1:$D$22</definedName>
    <definedName name="_xlnm.Print_Area" localSheetId="1">Fiscales!$A$1:$F$44</definedName>
    <definedName name="_xlnm.Print_Area" localSheetId="2">Propios!$A$1:$F$31</definedName>
    <definedName name="_xlnm.Print_Area" localSheetId="0">Total!$A$1:$F$2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5" l="1"/>
  <c r="D10" i="5"/>
  <c r="D9" i="5" l="1"/>
  <c r="F35" i="1" l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C13" i="3" l="1"/>
  <c r="D13" i="3"/>
  <c r="B13" i="3"/>
  <c r="E13" i="3" l="1"/>
  <c r="F19" i="4" l="1"/>
  <c r="F18" i="4"/>
  <c r="F17" i="4"/>
  <c r="F16" i="4"/>
  <c r="F15" i="4"/>
  <c r="F14" i="4"/>
  <c r="F13" i="4"/>
  <c r="F12" i="4"/>
  <c r="F11" i="4"/>
  <c r="F10" i="4"/>
  <c r="E9" i="4"/>
  <c r="D9" i="4"/>
  <c r="D5" i="4" s="1"/>
  <c r="C9" i="4"/>
  <c r="F9" i="4" s="1"/>
  <c r="F8" i="4"/>
  <c r="F7" i="4"/>
  <c r="E6" i="4"/>
  <c r="F6" i="4" s="1"/>
  <c r="D6" i="4"/>
  <c r="C6" i="4"/>
  <c r="E5" i="4"/>
  <c r="F5" i="4" l="1"/>
  <c r="C5" i="4"/>
  <c r="E10" i="2" l="1"/>
  <c r="D12" i="3" s="1"/>
  <c r="D10" i="2"/>
  <c r="C12" i="3" s="1"/>
  <c r="C10" i="2"/>
  <c r="B12" i="3" s="1"/>
  <c r="E12" i="3" s="1"/>
  <c r="F12" i="2"/>
  <c r="F13" i="2"/>
  <c r="F14" i="2"/>
  <c r="F15" i="2"/>
  <c r="F16" i="2"/>
  <c r="F17" i="2"/>
  <c r="F11" i="2" l="1"/>
  <c r="F10" i="2" s="1"/>
  <c r="E10" i="1"/>
  <c r="D11" i="3" s="1"/>
  <c r="D10" i="3" s="1"/>
  <c r="D9" i="3" s="1"/>
  <c r="D10" i="1"/>
  <c r="C11" i="3" s="1"/>
  <c r="C10" i="3" s="1"/>
  <c r="C9" i="3" s="1"/>
  <c r="C10" i="1"/>
  <c r="B11" i="3" s="1"/>
  <c r="B10" i="3" l="1"/>
  <c r="E11" i="3"/>
  <c r="F10" i="1"/>
  <c r="B9" i="3" l="1"/>
  <c r="E9" i="3" s="1"/>
  <c r="E10" i="3"/>
</calcChain>
</file>

<file path=xl/sharedStrings.xml><?xml version="1.0" encoding="utf-8"?>
<sst xmlns="http://schemas.openxmlformats.org/spreadsheetml/2006/main" count="115" uniqueCount="70">
  <si>
    <t>AHORROS OBTENIDOS POR LA APLICACIÓN DE LAS MEDIDAS DE AUSTERIDAD Y DISCIPLINA PRESUPUESTARIA</t>
  </si>
  <si>
    <t>RECURSOS FISCALES</t>
  </si>
  <si>
    <t>(Pesos)</t>
  </si>
  <si>
    <t>Ramo</t>
  </si>
  <si>
    <t>Gasto de Operación</t>
  </si>
  <si>
    <t>Gasto de Inversión</t>
  </si>
  <si>
    <t>Total</t>
  </si>
  <si>
    <t>Poder Legislativo</t>
  </si>
  <si>
    <t>Oficina de la Presidencia de la República</t>
  </si>
  <si>
    <t>Gobernación</t>
  </si>
  <si>
    <t>Relaciones Exteriores</t>
  </si>
  <si>
    <t>Hacienda y Crédito Público</t>
  </si>
  <si>
    <t>Agricultura, Ganadería, Desarrollo Rural, Pesca y Alimentación</t>
  </si>
  <si>
    <t>Comunicaciones y Transportes</t>
  </si>
  <si>
    <t>Economía</t>
  </si>
  <si>
    <t>Educación Pública</t>
  </si>
  <si>
    <t>Salud</t>
  </si>
  <si>
    <t>Trabajo y Previsión Social</t>
  </si>
  <si>
    <t>Desarrollo Agrario, Territorial y Urbano</t>
  </si>
  <si>
    <t>Medio Ambiente y Recursos Naturales</t>
  </si>
  <si>
    <t>Procuraduría General de la República</t>
  </si>
  <si>
    <t>Energía</t>
  </si>
  <si>
    <t>Desarrollo Social</t>
  </si>
  <si>
    <t>Turismo</t>
  </si>
  <si>
    <t>Previsiones y Aportaciones para los Sistemas de Educación Básica, Normal, Tecnológica y de Adultos</t>
  </si>
  <si>
    <t>Función Pública</t>
  </si>
  <si>
    <t>Tribunales Agrarios</t>
  </si>
  <si>
    <t>Consejería Jurídica del Ejecutivo Federal</t>
  </si>
  <si>
    <t>Consejo Nacional de Ciencia y Tecnología</t>
  </si>
  <si>
    <t>Comisión Federal de Competencia Económica</t>
  </si>
  <si>
    <t>Instituto Federal de Telecomunicaciones</t>
  </si>
  <si>
    <t>Comisión Reguladora de Energía</t>
  </si>
  <si>
    <t>Comisión Nacional de Hidrocarburos</t>
  </si>
  <si>
    <t>Entidades no Sectorizadas</t>
  </si>
  <si>
    <t>Cultura</t>
  </si>
  <si>
    <t>Fiscales</t>
  </si>
  <si>
    <t>Propios</t>
  </si>
  <si>
    <t>Poder Judicial</t>
  </si>
  <si>
    <t>Comisión Nacional de los Derechos Humanos</t>
  </si>
  <si>
    <t>Cuarto Trimestre de 2017</t>
  </si>
  <si>
    <t>Enero-diciembre 2017</t>
  </si>
  <si>
    <t>AHORROS OBTENIDOS POR LA APLICACIÓN DE LAS MEDIDAS DE AUSTERIDAD Y DISCIPLINA PRESUPUESTARIA
PODERES LEGISLATIVO Y JUDICIAL Y LOS ENTES AUTÓNOMOS
Enero-diciembre 2017
(Pesos)</t>
  </si>
  <si>
    <t>Servicios Personales</t>
  </si>
  <si>
    <t>Auditoría Superior de la Federación</t>
  </si>
  <si>
    <t>Cámara de Diputados</t>
  </si>
  <si>
    <t>Suprema Corte de Justicia de la Nación</t>
  </si>
  <si>
    <t>Consejo de la Judicatura Federal</t>
  </si>
  <si>
    <t>Tribunal Electoral del Poder Judicial de la Federación</t>
  </si>
  <si>
    <t>Instituto Nacional Electoral</t>
  </si>
  <si>
    <t>Instituto Nacional de Estadística y Geografía</t>
  </si>
  <si>
    <t>Instituto Nacional para la Evaluación de la Educación</t>
  </si>
  <si>
    <t>Instituto Nacional de Transparencia, Acceso a la Información y Protección de Datos</t>
  </si>
  <si>
    <t>Fuente: Poderes Legislativo y Judicial y entes autónomos.</t>
  </si>
  <si>
    <t>Administración Pública Federal</t>
  </si>
  <si>
    <t>Poderes y Entes Autónomos</t>
  </si>
  <si>
    <t>Fuente: Secretaría de Hacienda y Crédito Público, Poderes Legislativo y Judicial y entes autónomos.</t>
  </si>
  <si>
    <r>
      <rPr>
        <vertAlign val="superscript"/>
        <sz val="10"/>
        <rFont val="Soberana Sans Light"/>
        <family val="3"/>
      </rPr>
      <t>1_/</t>
    </r>
    <r>
      <rPr>
        <sz val="10"/>
        <rFont val="Soberana Sans Light"/>
        <family val="3"/>
      </rPr>
      <t xml:space="preserve"> Las reducciones se deben, principalmente: a) servicios personales.- por la aplicación de las disposiciones específicas en las partidas de sueldos y salarios de los servidores públicos de mando superior, así como por plazas vacantes, de manera particular, compensación garantizada ($480,726,723.07), sueldos base  ($161,018,549.28), cuotas y aportaciones a seguridad social ($157,934,791.81), honorarios y eventuales ($143,899,171.14), asignaciones adicionales al sueldo ($62,901,112.60), aguinaldo o gratificación de fin de año ($50,988,148.69) y otras prestaciones ($42,558,217.88); b) gasto de operación.- en los conceptos de servicios profesionales, científicos, técnicos y otros servicios ($84,414,158.93), servicios de instalación, reparación, mantenimiento y conservación ($81,082,642.36), servicios oficiales ($48,940,634.35), servicios básicos ($47,709,520.16), servicios de traslado y viáticos ($37,335,858.76), otros servicios generales ($29,464,882.60), servicios de comunicación social y publicidad ($21,385,142.27); y c) gasto de inversión, en bienes inmuebles ($176,747,455.21), obra pública en bienes propios ($124,607,106.90), mobiliario y equipo de administración ($85,426,667.66), y vehículos y equipo de transporte ($26,759,345.50).
Fuente: Secretaría de Hacienda y Crédito Público.</t>
    </r>
  </si>
  <si>
    <r>
      <rPr>
        <vertAlign val="superscript"/>
        <sz val="10"/>
        <color theme="1"/>
        <rFont val="Soberana Sans Light"/>
        <family val="3"/>
      </rPr>
      <t>1_/</t>
    </r>
    <r>
      <rPr>
        <sz val="10"/>
        <color theme="1"/>
        <rFont val="Soberana Sans Light"/>
        <family val="3"/>
      </rPr>
      <t xml:space="preserve"> La acreditación de las medidas de ahorro se refleja como una mejora de los balances de operación, primario y financiero de las entidades, por lo cual no existe una reasignación, de conformidad con el numeral 30 de los Lineamientos para la aplicación y seguimiento de las medidas para el uso eficiente, transparente y eficaz de los recursos públicos, y las acciones de disciplina presupuestaria en el ejercicio del gasto público, así como para la modernización de la Administración Pública Federal y en el numeral 5 de los Lineamientos por los que se establecen medidas de austeridad en el gasto de operación en las dependencias y entidades de la Administración Pública Federal, publicados en el Diario Oficial de la Federación, el 30 de enero de 2013 y el 22 de febrero de 2016, respectivamente, y en los términos de las disposiciones previstas en la Ley Federal de Presupuesto y Responsabilidad Hacendaria y su Reglamento.
</t>
    </r>
    <r>
      <rPr>
        <vertAlign val="superscript"/>
        <sz val="10"/>
        <color theme="1"/>
        <rFont val="Soberana Sans Light"/>
        <family val="3"/>
      </rPr>
      <t>2_/</t>
    </r>
    <r>
      <rPr>
        <sz val="10"/>
        <color theme="1"/>
        <rFont val="Soberana Sans Light"/>
        <family val="3"/>
      </rPr>
      <t xml:space="preserve"> Las reducciones se aplicaron, principalmente, en: a) servicios personales.- derivado de la vacancia de plazas; b) gasto de operación.- ahorros en la aportación a fideicomisos; arrendamiento de equipo de telecomunicaciones; servicios de conducción de señales analógicas y digitales, servicios de desarrollo de aplicaciones informáticas; servicios para capacitación a servidores públicos; mantenimiento y conservación de bienes informáticos; mantenimiento y conservación de inmuebles para la prestación de servicios administrativos, otros impuestos y derechos; viáticos y pasajes; arrendamiento de vehículos terrestres, aéreos, marítimos, lacustres y fluviales para servidores públicos; servicios bancarios y financieros.
Fuente: Secretaría de Hacienda y Crédito Público.</t>
    </r>
  </si>
  <si>
    <r>
      <t xml:space="preserve">RECURSOS PROPIOS DE ENTIDADES PARAESTATALES </t>
    </r>
    <r>
      <rPr>
        <vertAlign val="superscript"/>
        <sz val="11"/>
        <rFont val="Soberana Sans"/>
        <family val="3"/>
      </rPr>
      <t>1_/</t>
    </r>
  </si>
  <si>
    <r>
      <t xml:space="preserve">Total </t>
    </r>
    <r>
      <rPr>
        <b/>
        <vertAlign val="superscript"/>
        <sz val="11"/>
        <rFont val="Soberana Sans Light"/>
        <family val="3"/>
      </rPr>
      <t>2_/</t>
    </r>
  </si>
  <si>
    <r>
      <t xml:space="preserve">Total </t>
    </r>
    <r>
      <rPr>
        <b/>
        <vertAlign val="superscript"/>
        <sz val="11"/>
        <rFont val="Soberana Sans Light"/>
        <family val="3"/>
      </rPr>
      <t>1_/</t>
    </r>
  </si>
  <si>
    <t>Poder o ente Autónomo</t>
  </si>
  <si>
    <t>DESTINO DE LOS AHORROS OBTENIDOS POR LA APLICACIÓN DE LAS MEDIDAS DE AUSTERIDAD Y DISCIPLINA PRESUPUESTARIA A PROGRAMAS PRIORITARIOS</t>
  </si>
  <si>
    <t>Ramo / Programa Prioritario</t>
  </si>
  <si>
    <t>Atención a la Salud</t>
  </si>
  <si>
    <t>Operativos para la prevención y disuasión del delito</t>
  </si>
  <si>
    <t>Nota: Los ahorros obtenidos por la aplicación de las medidas de austeridad con cargo a recursos fiscales ascienden a $2,128,587,915.04, el destino en este cuadro corresponden a las reasignaciones para programas prioritarios. En su caso, si la diferencia no se aplicara para los mismos fines, se  efectuaría una reducción líquida al Presupuesto de Egresos.
Fuente: Secretaría de Hacienda y Crédito Público.</t>
  </si>
  <si>
    <t>Informes sobre la Situación Económica, las Finanzas Públicas y la Deuda Pública</t>
  </si>
  <si>
    <t>Informes Sobre la Situación Económica, las Finanzas Públicas y la Deuda Pública</t>
  </si>
  <si>
    <t>VII. AHORROS OBTENIDOS EN GASTO ADMINISTRATIVO Y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</si>
</sst>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sz val="11"/>
      <color theme="1"/>
      <name val="Soberana Titular"/>
      <family val="3"/>
    </font>
    <font>
      <sz val="10"/>
      <color theme="1"/>
      <name val="Soberana Titular"/>
      <family val="3"/>
    </font>
    <font>
      <sz val="11"/>
      <name val="Soberana Titular"/>
      <family val="3"/>
    </font>
    <font>
      <sz val="10"/>
      <name val="Soberana Sans"/>
      <family val="3"/>
    </font>
    <font>
      <b/>
      <sz val="12"/>
      <color theme="1"/>
      <name val="Calibri"/>
      <family val="2"/>
      <scheme val="minor"/>
    </font>
    <font>
      <sz val="11"/>
      <name val="Soberana Sans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b/>
      <vertAlign val="superscript"/>
      <sz val="11"/>
      <name val="Soberana Sans Light"/>
      <family val="3"/>
    </font>
    <font>
      <sz val="11"/>
      <color theme="1"/>
      <name val="Soberana Sans Light"/>
      <family val="3"/>
    </font>
    <font>
      <b/>
      <sz val="11"/>
      <color theme="1"/>
      <name val="Soberana Sans Light"/>
      <family val="3"/>
    </font>
    <font>
      <vertAlign val="superscript"/>
      <sz val="11"/>
      <name val="Soberana Sans"/>
      <family val="3"/>
    </font>
    <font>
      <sz val="11"/>
      <color theme="1"/>
      <name val="Soberana Sans"/>
      <family val="3"/>
    </font>
    <font>
      <sz val="10"/>
      <color theme="1"/>
      <name val="Soberana Sans"/>
      <family val="3"/>
    </font>
    <font>
      <b/>
      <sz val="10"/>
      <color theme="1"/>
      <name val="Soberana Sans"/>
      <family val="3"/>
    </font>
    <font>
      <sz val="10"/>
      <color theme="1"/>
      <name val="Soberana Sans Light"/>
      <family val="3"/>
    </font>
    <font>
      <sz val="10"/>
      <name val="Soberana Sans Light"/>
      <family val="3"/>
    </font>
    <font>
      <vertAlign val="superscript"/>
      <sz val="10"/>
      <name val="Soberana Sans Light"/>
      <family val="3"/>
    </font>
    <font>
      <vertAlign val="superscript"/>
      <sz val="10"/>
      <color theme="1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3" fillId="0" borderId="0" xfId="2" applyFont="1" applyFill="1" applyBorder="1" applyAlignment="1">
      <alignment vertical="center"/>
    </xf>
    <xf numFmtId="0" fontId="4" fillId="0" borderId="0" xfId="2" applyFont="1"/>
    <xf numFmtId="0" fontId="4" fillId="0" borderId="0" xfId="2" applyFont="1" applyFill="1" applyBorder="1"/>
    <xf numFmtId="0" fontId="5" fillId="0" borderId="0" xfId="0" applyFont="1" applyFill="1" applyBorder="1"/>
    <xf numFmtId="0" fontId="5" fillId="0" borderId="0" xfId="0" applyFont="1"/>
    <xf numFmtId="0" fontId="4" fillId="0" borderId="0" xfId="2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5" fillId="0" borderId="0" xfId="0" applyFont="1" applyFill="1"/>
    <xf numFmtId="0" fontId="0" fillId="0" borderId="0" xfId="0" applyFill="1" applyBorder="1"/>
    <xf numFmtId="0" fontId="8" fillId="0" borderId="0" xfId="0" applyFont="1" applyFill="1" applyBorder="1" applyAlignment="1">
      <alignment horizontal="left" vertical="center"/>
    </xf>
    <xf numFmtId="0" fontId="10" fillId="0" borderId="1" xfId="3" applyFont="1" applyBorder="1" applyAlignment="1">
      <alignment horizontal="left" vertical="center"/>
    </xf>
    <xf numFmtId="0" fontId="11" fillId="0" borderId="1" xfId="3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13" fillId="0" borderId="0" xfId="3" applyFont="1"/>
    <xf numFmtId="164" fontId="14" fillId="0" borderId="0" xfId="3" applyNumberFormat="1" applyFont="1" applyFill="1" applyAlignment="1">
      <alignment horizontal="center" vertical="top"/>
    </xf>
    <xf numFmtId="3" fontId="14" fillId="0" borderId="0" xfId="1" applyNumberFormat="1" applyFont="1" applyAlignment="1">
      <alignment vertical="top"/>
    </xf>
    <xf numFmtId="164" fontId="13" fillId="0" borderId="0" xfId="3" applyNumberFormat="1" applyFont="1" applyFill="1" applyAlignment="1">
      <alignment horizontal="center" vertical="top"/>
    </xf>
    <xf numFmtId="164" fontId="13" fillId="0" borderId="0" xfId="3" applyNumberFormat="1" applyFont="1" applyFill="1" applyAlignment="1">
      <alignment horizontal="left" vertical="top" wrapText="1"/>
    </xf>
    <xf numFmtId="3" fontId="13" fillId="0" borderId="0" xfId="1" applyNumberFormat="1" applyFont="1" applyFill="1" applyAlignment="1">
      <alignment vertical="top"/>
    </xf>
    <xf numFmtId="3" fontId="13" fillId="0" borderId="0" xfId="3" applyNumberFormat="1" applyFont="1"/>
    <xf numFmtId="3" fontId="13" fillId="0" borderId="0" xfId="1" applyNumberFormat="1" applyFont="1" applyAlignment="1">
      <alignment vertical="top"/>
    </xf>
    <xf numFmtId="0" fontId="13" fillId="0" borderId="0" xfId="3" applyFont="1" applyAlignment="1">
      <alignment horizontal="justify" wrapText="1"/>
    </xf>
    <xf numFmtId="4" fontId="0" fillId="0" borderId="0" xfId="0" applyNumberFormat="1"/>
    <xf numFmtId="3" fontId="14" fillId="0" borderId="0" xfId="3" applyNumberFormat="1" applyFont="1" applyAlignment="1">
      <alignment vertical="top"/>
    </xf>
    <xf numFmtId="3" fontId="13" fillId="0" borderId="0" xfId="3" applyNumberFormat="1" applyFont="1" applyAlignment="1">
      <alignment vertical="top"/>
    </xf>
    <xf numFmtId="0" fontId="16" fillId="0" borderId="0" xfId="0" applyFont="1" applyAlignment="1">
      <alignment horizontal="left"/>
    </xf>
    <xf numFmtId="164" fontId="14" fillId="0" borderId="0" xfId="3" applyNumberFormat="1" applyFont="1" applyFill="1" applyAlignment="1">
      <alignment horizontal="left" vertical="top"/>
    </xf>
    <xf numFmtId="164" fontId="13" fillId="0" borderId="0" xfId="3" applyNumberFormat="1" applyFont="1" applyFill="1" applyAlignment="1">
      <alignment horizontal="left" vertical="top" wrapText="1" indent="3"/>
    </xf>
    <xf numFmtId="164" fontId="14" fillId="0" borderId="1" xfId="0" applyNumberFormat="1" applyFont="1" applyFill="1" applyBorder="1" applyAlignment="1">
      <alignment horizontal="left" vertical="top" wrapText="1"/>
    </xf>
    <xf numFmtId="3" fontId="14" fillId="0" borderId="1" xfId="1" applyNumberFormat="1" applyFont="1" applyBorder="1" applyAlignment="1">
      <alignment vertical="top"/>
    </xf>
    <xf numFmtId="0" fontId="7" fillId="0" borderId="1" xfId="4" applyFont="1" applyBorder="1" applyAlignment="1">
      <alignment horizontal="left"/>
    </xf>
    <xf numFmtId="0" fontId="7" fillId="0" borderId="1" xfId="4" applyFont="1" applyBorder="1" applyAlignment="1">
      <alignment horizontal="centerContinuous"/>
    </xf>
    <xf numFmtId="0" fontId="7" fillId="0" borderId="1" xfId="4" applyFont="1" applyBorder="1" applyAlignment="1">
      <alignment horizontal="center"/>
    </xf>
    <xf numFmtId="0" fontId="17" fillId="0" borderId="0" xfId="4" applyFont="1"/>
    <xf numFmtId="164" fontId="18" fillId="0" borderId="0" xfId="4" applyNumberFormat="1" applyFont="1" applyFill="1" applyAlignment="1">
      <alignment horizontal="center" vertical="top"/>
    </xf>
    <xf numFmtId="3" fontId="18" fillId="0" borderId="0" xfId="4" applyNumberFormat="1" applyFont="1" applyAlignment="1">
      <alignment vertical="top"/>
    </xf>
    <xf numFmtId="164" fontId="17" fillId="0" borderId="0" xfId="4" applyNumberFormat="1" applyFont="1" applyFill="1" applyAlignment="1">
      <alignment horizontal="center" vertical="top"/>
    </xf>
    <xf numFmtId="164" fontId="17" fillId="0" borderId="0" xfId="4" applyNumberFormat="1" applyFont="1" applyFill="1" applyAlignment="1">
      <alignment horizontal="justify" vertical="top" wrapText="1"/>
    </xf>
    <xf numFmtId="3" fontId="17" fillId="0" borderId="0" xfId="4" applyNumberFormat="1" applyFont="1" applyFill="1" applyAlignment="1">
      <alignment vertical="top"/>
    </xf>
    <xf numFmtId="0" fontId="0" fillId="0" borderId="0" xfId="0" applyFont="1"/>
    <xf numFmtId="164" fontId="17" fillId="0" borderId="0" xfId="4" applyNumberFormat="1" applyFont="1" applyFill="1" applyAlignment="1">
      <alignment horizontal="left" vertical="top" wrapText="1" indent="1"/>
    </xf>
    <xf numFmtId="3" fontId="17" fillId="0" borderId="0" xfId="4" applyNumberFormat="1" applyFont="1" applyAlignment="1">
      <alignment vertical="top"/>
    </xf>
    <xf numFmtId="164" fontId="17" fillId="0" borderId="0" xfId="4" applyNumberFormat="1" applyFont="1" applyFill="1" applyBorder="1" applyAlignment="1">
      <alignment horizontal="center" vertical="top"/>
    </xf>
    <xf numFmtId="164" fontId="17" fillId="0" borderId="0" xfId="4" applyNumberFormat="1" applyFont="1" applyFill="1" applyBorder="1" applyAlignment="1">
      <alignment horizontal="justify" vertical="top" wrapText="1"/>
    </xf>
    <xf numFmtId="3" fontId="17" fillId="0" borderId="0" xfId="4" applyNumberFormat="1" applyFont="1" applyBorder="1" applyAlignment="1">
      <alignment vertical="top"/>
    </xf>
    <xf numFmtId="164" fontId="17" fillId="0" borderId="1" xfId="4" applyNumberFormat="1" applyFont="1" applyFill="1" applyBorder="1" applyAlignment="1">
      <alignment horizontal="center" vertical="top"/>
    </xf>
    <xf numFmtId="164" fontId="17" fillId="0" borderId="1" xfId="4" applyNumberFormat="1" applyFont="1" applyFill="1" applyBorder="1" applyAlignment="1">
      <alignment horizontal="justify" vertical="top" wrapText="1"/>
    </xf>
    <xf numFmtId="3" fontId="17" fillId="0" borderId="1" xfId="4" applyNumberFormat="1" applyFont="1" applyBorder="1" applyAlignment="1">
      <alignment vertical="top"/>
    </xf>
    <xf numFmtId="0" fontId="19" fillId="0" borderId="0" xfId="4" applyFont="1"/>
    <xf numFmtId="0" fontId="1" fillId="0" borderId="0" xfId="4"/>
    <xf numFmtId="0" fontId="7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164" fontId="13" fillId="0" borderId="3" xfId="3" applyNumberFormat="1" applyFont="1" applyFill="1" applyBorder="1" applyAlignment="1">
      <alignment horizontal="center" vertical="top"/>
    </xf>
    <xf numFmtId="164" fontId="13" fillId="0" borderId="3" xfId="3" applyNumberFormat="1" applyFont="1" applyFill="1" applyBorder="1" applyAlignment="1">
      <alignment horizontal="left" vertical="top" wrapText="1"/>
    </xf>
    <xf numFmtId="3" fontId="13" fillId="0" borderId="3" xfId="1" applyNumberFormat="1" applyFont="1" applyBorder="1" applyAlignment="1">
      <alignment vertical="top"/>
    </xf>
    <xf numFmtId="0" fontId="10" fillId="0" borderId="3" xfId="3" applyFont="1" applyBorder="1" applyAlignment="1">
      <alignment horizontal="left" vertical="center"/>
    </xf>
    <xf numFmtId="0" fontId="11" fillId="0" borderId="3" xfId="3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0" fontId="13" fillId="0" borderId="0" xfId="3" applyFont="1" applyAlignment="1">
      <alignment horizontal="justify" wrapText="1"/>
    </xf>
    <xf numFmtId="0" fontId="9" fillId="2" borderId="0" xfId="0" applyFont="1" applyFill="1" applyAlignment="1">
      <alignment horizontal="left" vertical="center" wrapText="1"/>
    </xf>
    <xf numFmtId="0" fontId="2" fillId="2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20" fillId="0" borderId="0" xfId="3" applyFont="1" applyFill="1" applyAlignment="1">
      <alignment horizontal="justify" vertical="top" wrapText="1"/>
    </xf>
    <xf numFmtId="0" fontId="13" fillId="0" borderId="0" xfId="3" applyFont="1" applyAlignment="1">
      <alignment horizontal="center" wrapText="1"/>
    </xf>
    <xf numFmtId="0" fontId="13" fillId="0" borderId="0" xfId="3" applyFont="1" applyAlignment="1">
      <alignment horizontal="justify" wrapText="1"/>
    </xf>
    <xf numFmtId="0" fontId="19" fillId="0" borderId="2" xfId="3" applyFont="1" applyBorder="1" applyAlignment="1">
      <alignment horizontal="justify" wrapText="1"/>
    </xf>
    <xf numFmtId="0" fontId="19" fillId="0" borderId="0" xfId="3" applyFont="1" applyBorder="1" applyAlignment="1">
      <alignment horizontal="justify" wrapText="1"/>
    </xf>
    <xf numFmtId="0" fontId="7" fillId="0" borderId="1" xfId="4" applyFont="1" applyBorder="1" applyAlignment="1">
      <alignment horizontal="left"/>
    </xf>
    <xf numFmtId="0" fontId="10" fillId="0" borderId="3" xfId="3" applyFont="1" applyBorder="1" applyAlignment="1">
      <alignment horizontal="center" vertical="center"/>
    </xf>
    <xf numFmtId="3" fontId="13" fillId="0" borderId="3" xfId="1" applyNumberFormat="1" applyFont="1" applyFill="1" applyBorder="1" applyAlignment="1">
      <alignment vertical="top"/>
    </xf>
    <xf numFmtId="0" fontId="20" fillId="0" borderId="0" xfId="3" applyFont="1" applyFill="1" applyAlignment="1">
      <alignment vertical="top" wrapText="1"/>
    </xf>
    <xf numFmtId="0" fontId="3" fillId="0" borderId="0" xfId="2" applyFont="1" applyFill="1" applyBorder="1" applyAlignment="1">
      <alignment vertical="center" wrapText="1"/>
    </xf>
    <xf numFmtId="164" fontId="14" fillId="0" borderId="0" xfId="3" applyNumberFormat="1" applyFont="1" applyFill="1" applyAlignment="1">
      <alignment horizontal="left" vertical="top" wrapText="1"/>
    </xf>
    <xf numFmtId="3" fontId="14" fillId="0" borderId="0" xfId="1" applyNumberFormat="1" applyFont="1" applyFill="1" applyAlignment="1">
      <alignment vertical="top"/>
    </xf>
    <xf numFmtId="0" fontId="2" fillId="0" borderId="0" xfId="2" applyFont="1" applyFill="1" applyBorder="1" applyAlignment="1">
      <alignment horizontal="left" vertical="center" wrapText="1"/>
    </xf>
    <xf numFmtId="0" fontId="20" fillId="0" borderId="4" xfId="3" applyFont="1" applyFill="1" applyBorder="1" applyAlignment="1">
      <alignment horizontal="justify" vertical="top"/>
    </xf>
    <xf numFmtId="164" fontId="14" fillId="0" borderId="4" xfId="3" applyNumberFormat="1" applyFont="1" applyFill="1" applyBorder="1" applyAlignment="1">
      <alignment horizontal="center" vertical="top"/>
    </xf>
  </cellXfs>
  <cellStyles count="5">
    <cellStyle name="Millares" xfId="1" builtinId="3"/>
    <cellStyle name="Normal" xfId="0" builtinId="0"/>
    <cellStyle name="Normal 2 2" xfId="3"/>
    <cellStyle name="Normal 3" xfId="4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T14"/>
  <sheetViews>
    <sheetView showGridLines="0" tabSelected="1" zoomScaleNormal="100" workbookViewId="0">
      <selection sqref="A1:D1"/>
    </sheetView>
  </sheetViews>
  <sheetFormatPr baseColWidth="10" defaultRowHeight="15.75" x14ac:dyDescent="0.25"/>
  <cols>
    <col min="1" max="1" width="41.7109375" style="15" customWidth="1"/>
    <col min="2" max="4" width="22.7109375" style="15" customWidth="1"/>
    <col min="5" max="6" width="20.140625" style="15" customWidth="1"/>
    <col min="7" max="7" width="20.140625" style="15" bestFit="1" customWidth="1"/>
    <col min="8" max="16384" width="11.42578125" style="15"/>
  </cols>
  <sheetData>
    <row r="1" spans="1:20" s="5" customFormat="1" ht="46.5" customHeight="1" x14ac:dyDescent="0.25">
      <c r="A1" s="62" t="s">
        <v>67</v>
      </c>
      <c r="B1" s="62"/>
      <c r="C1" s="62"/>
      <c r="D1" s="62"/>
      <c r="E1" s="1" t="s">
        <v>39</v>
      </c>
      <c r="F1" s="2"/>
      <c r="G1" s="2"/>
      <c r="H1" s="63"/>
      <c r="I1" s="63"/>
      <c r="J1" s="63"/>
      <c r="K1" s="63"/>
      <c r="L1" s="1"/>
      <c r="M1" s="3"/>
      <c r="N1" s="4"/>
      <c r="O1" s="4"/>
      <c r="P1" s="4"/>
      <c r="Q1" s="4"/>
      <c r="R1" s="4"/>
      <c r="S1" s="4"/>
      <c r="T1" s="4"/>
    </row>
    <row r="2" spans="1:20" s="9" customFormat="1" ht="28.5" customHeight="1" x14ac:dyDescent="0.25">
      <c r="A2" s="77" t="s">
        <v>69</v>
      </c>
      <c r="B2" s="77"/>
      <c r="C2" s="77"/>
      <c r="D2" s="77"/>
      <c r="E2" s="77"/>
      <c r="F2" s="6"/>
      <c r="G2" s="6"/>
      <c r="H2" s="7"/>
      <c r="I2" s="7"/>
      <c r="J2" s="8"/>
      <c r="K2" s="8"/>
      <c r="L2" s="8"/>
      <c r="M2" s="7"/>
      <c r="N2" s="4"/>
      <c r="O2" s="4"/>
      <c r="P2" s="4"/>
      <c r="Q2" s="4"/>
      <c r="R2" s="4"/>
      <c r="S2" s="4"/>
      <c r="T2" s="4"/>
    </row>
    <row r="3" spans="1:20" x14ac:dyDescent="0.25">
      <c r="A3" s="52"/>
      <c r="B3" s="52"/>
      <c r="C3" s="52"/>
      <c r="D3" s="52"/>
      <c r="E3" s="52"/>
    </row>
    <row r="4" spans="1:20" x14ac:dyDescent="0.25">
      <c r="A4" s="61" t="s">
        <v>0</v>
      </c>
      <c r="B4" s="61"/>
      <c r="C4" s="61"/>
      <c r="D4" s="61"/>
      <c r="E4" s="61"/>
    </row>
    <row r="5" spans="1:20" x14ac:dyDescent="0.25">
      <c r="A5" s="53" t="s">
        <v>40</v>
      </c>
      <c r="B5" s="53"/>
      <c r="C5" s="53"/>
      <c r="D5" s="53"/>
      <c r="E5" s="53"/>
    </row>
    <row r="6" spans="1:20" x14ac:dyDescent="0.25">
      <c r="A6" s="53" t="s">
        <v>2</v>
      </c>
      <c r="B6" s="53"/>
      <c r="C6" s="53"/>
      <c r="D6" s="53"/>
      <c r="E6" s="53"/>
    </row>
    <row r="7" spans="1:20" x14ac:dyDescent="0.25">
      <c r="A7" s="52"/>
      <c r="B7" s="52"/>
      <c r="C7" s="52"/>
      <c r="D7" s="52"/>
      <c r="E7" s="52"/>
    </row>
    <row r="8" spans="1:20" ht="16.5" thickBot="1" x14ac:dyDescent="0.3">
      <c r="A8" s="13"/>
      <c r="B8" s="14" t="s">
        <v>42</v>
      </c>
      <c r="C8" s="14" t="s">
        <v>4</v>
      </c>
      <c r="D8" s="14" t="s">
        <v>5</v>
      </c>
      <c r="E8" s="14" t="s">
        <v>6</v>
      </c>
    </row>
    <row r="9" spans="1:20" x14ac:dyDescent="0.25">
      <c r="A9" s="28" t="s">
        <v>6</v>
      </c>
      <c r="B9" s="25">
        <f>+B10+B13</f>
        <v>1760853741.1499999</v>
      </c>
      <c r="C9" s="25">
        <f t="shared" ref="C9:D9" si="0">+C10+C13</f>
        <v>1278713170</v>
      </c>
      <c r="D9" s="25">
        <f t="shared" si="0"/>
        <v>710530737</v>
      </c>
      <c r="E9" s="25">
        <f t="shared" ref="E9:E12" si="1">+B9+C9+D9</f>
        <v>3750097648.1499996</v>
      </c>
    </row>
    <row r="10" spans="1:20" x14ac:dyDescent="0.25">
      <c r="A10" s="28" t="s">
        <v>53</v>
      </c>
      <c r="B10" s="25">
        <f>+B11+B12</f>
        <v>677568795.19999981</v>
      </c>
      <c r="C10" s="25">
        <f t="shared" ref="C10:D10" si="2">+C11+C12</f>
        <v>209751922.46000001</v>
      </c>
      <c r="D10" s="25">
        <f t="shared" si="2"/>
        <v>0</v>
      </c>
      <c r="E10" s="25">
        <f t="shared" si="1"/>
        <v>887320717.65999985</v>
      </c>
    </row>
    <row r="11" spans="1:20" x14ac:dyDescent="0.25">
      <c r="A11" s="29" t="s">
        <v>35</v>
      </c>
      <c r="B11" s="26">
        <f>+Fiscales!C10</f>
        <v>438515554.19999987</v>
      </c>
      <c r="C11" s="26">
        <f>+Fiscales!D10</f>
        <v>66208697.460000001</v>
      </c>
      <c r="D11" s="26">
        <f>+Fiscales!E10</f>
        <v>0</v>
      </c>
      <c r="E11" s="26">
        <f t="shared" si="1"/>
        <v>504724251.65999985</v>
      </c>
    </row>
    <row r="12" spans="1:20" x14ac:dyDescent="0.25">
      <c r="A12" s="29" t="s">
        <v>36</v>
      </c>
      <c r="B12" s="26">
        <f>+Propios!C10</f>
        <v>239053241</v>
      </c>
      <c r="C12" s="26">
        <f>+Propios!D10</f>
        <v>143543225</v>
      </c>
      <c r="D12" s="26">
        <f>+Propios!E10</f>
        <v>0</v>
      </c>
      <c r="E12" s="26">
        <f t="shared" si="1"/>
        <v>382596466</v>
      </c>
    </row>
    <row r="13" spans="1:20" ht="16.5" thickBot="1" x14ac:dyDescent="0.3">
      <c r="A13" s="30" t="s">
        <v>54</v>
      </c>
      <c r="B13" s="31">
        <f>+Autónomos!C5</f>
        <v>1083284945.95</v>
      </c>
      <c r="C13" s="31">
        <f>+Autónomos!D5</f>
        <v>1068961247.5400001</v>
      </c>
      <c r="D13" s="31">
        <f>+Autónomos!E5</f>
        <v>710530737</v>
      </c>
      <c r="E13" s="31">
        <f>+B13+C13+D13</f>
        <v>2862776930.4900002</v>
      </c>
    </row>
    <row r="14" spans="1:20" x14ac:dyDescent="0.25">
      <c r="A14" s="50" t="s">
        <v>55</v>
      </c>
    </row>
  </sheetData>
  <mergeCells count="4">
    <mergeCell ref="A4:E4"/>
    <mergeCell ref="A1:D1"/>
    <mergeCell ref="H1:K1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47"/>
  <sheetViews>
    <sheetView showGridLines="0" zoomScale="110" zoomScaleNormal="110" workbookViewId="0">
      <selection sqref="A1:D1"/>
    </sheetView>
  </sheetViews>
  <sheetFormatPr baseColWidth="10" defaultRowHeight="15.75" x14ac:dyDescent="0.25"/>
  <cols>
    <col min="1" max="1" width="5.7109375" style="15" customWidth="1"/>
    <col min="2" max="2" width="53.42578125" style="15" customWidth="1"/>
    <col min="3" max="5" width="22.7109375" style="15" customWidth="1"/>
    <col min="6" max="6" width="20.140625" style="15" customWidth="1"/>
    <col min="7" max="7" width="20.140625" style="15" bestFit="1" customWidth="1"/>
    <col min="8" max="16384" width="11.42578125" style="15"/>
  </cols>
  <sheetData>
    <row r="1" spans="1:8" s="5" customFormat="1" ht="46.5" customHeight="1" x14ac:dyDescent="0.25">
      <c r="A1" s="62" t="s">
        <v>67</v>
      </c>
      <c r="B1" s="62"/>
      <c r="C1" s="62"/>
      <c r="D1" s="62"/>
      <c r="E1" s="1" t="s">
        <v>39</v>
      </c>
      <c r="F1" s="2"/>
      <c r="G1" s="2"/>
    </row>
    <row r="2" spans="1:8" s="9" customFormat="1" ht="28.5" customHeight="1" x14ac:dyDescent="0.25">
      <c r="A2" s="77" t="s">
        <v>69</v>
      </c>
      <c r="B2" s="77"/>
      <c r="C2" s="77"/>
      <c r="D2" s="77"/>
      <c r="E2" s="77"/>
      <c r="F2" s="77"/>
      <c r="G2" s="6"/>
    </row>
    <row r="3" spans="1:8" customFormat="1" ht="12.75" customHeight="1" x14ac:dyDescent="0.25">
      <c r="A3" s="64"/>
      <c r="B3" s="64"/>
      <c r="C3" s="64"/>
      <c r="D3" s="64"/>
      <c r="E3" s="64"/>
      <c r="F3" s="64"/>
    </row>
    <row r="4" spans="1:8" customFormat="1" ht="12.75" customHeight="1" x14ac:dyDescent="0.25">
      <c r="A4" s="61" t="s">
        <v>0</v>
      </c>
      <c r="B4" s="61"/>
      <c r="C4" s="61"/>
      <c r="D4" s="61"/>
      <c r="E4" s="61"/>
      <c r="F4" s="61"/>
    </row>
    <row r="5" spans="1:8" customFormat="1" ht="12.75" customHeight="1" x14ac:dyDescent="0.25">
      <c r="A5" s="61" t="s">
        <v>1</v>
      </c>
      <c r="B5" s="61"/>
      <c r="C5" s="61"/>
      <c r="D5" s="61"/>
      <c r="E5" s="61"/>
      <c r="F5" s="61"/>
    </row>
    <row r="6" spans="1:8" customFormat="1" ht="12.75" customHeight="1" x14ac:dyDescent="0.25">
      <c r="A6" s="61" t="s">
        <v>40</v>
      </c>
      <c r="B6" s="61"/>
      <c r="C6" s="61"/>
      <c r="D6" s="61"/>
      <c r="E6" s="61"/>
      <c r="F6" s="61"/>
    </row>
    <row r="7" spans="1:8" customFormat="1" ht="12.75" customHeight="1" x14ac:dyDescent="0.25">
      <c r="A7" s="61" t="s">
        <v>2</v>
      </c>
      <c r="B7" s="61"/>
      <c r="C7" s="61"/>
      <c r="D7" s="61"/>
      <c r="E7" s="61"/>
      <c r="F7" s="61"/>
    </row>
    <row r="8" spans="1:8" customFormat="1" ht="12.75" customHeight="1" x14ac:dyDescent="0.25">
      <c r="A8" s="64"/>
      <c r="B8" s="64"/>
      <c r="C8" s="64"/>
      <c r="D8" s="64"/>
      <c r="E8" s="64"/>
      <c r="F8" s="64"/>
    </row>
    <row r="9" spans="1:8" ht="26.25" customHeight="1" x14ac:dyDescent="0.25">
      <c r="A9" s="57" t="s">
        <v>3</v>
      </c>
      <c r="B9" s="58"/>
      <c r="C9" s="59" t="s">
        <v>42</v>
      </c>
      <c r="D9" s="59" t="s">
        <v>4</v>
      </c>
      <c r="E9" s="59" t="s">
        <v>5</v>
      </c>
      <c r="F9" s="59" t="s">
        <v>60</v>
      </c>
    </row>
    <row r="10" spans="1:8" x14ac:dyDescent="0.25">
      <c r="B10" s="16" t="s">
        <v>6</v>
      </c>
      <c r="C10" s="17">
        <f>SUM(C11:C35)</f>
        <v>438515554.19999987</v>
      </c>
      <c r="D10" s="17">
        <f>SUM(D11:D35)</f>
        <v>66208697.460000001</v>
      </c>
      <c r="E10" s="17">
        <f>SUM(E11:E35)</f>
        <v>0</v>
      </c>
      <c r="F10" s="17">
        <f>(SUM(F11:F35))</f>
        <v>504724251.65999985</v>
      </c>
      <c r="G10" s="17"/>
      <c r="H10" s="21"/>
    </row>
    <row r="11" spans="1:8" ht="15.75" customHeight="1" x14ac:dyDescent="0.25">
      <c r="A11" s="18">
        <v>2</v>
      </c>
      <c r="B11" s="19" t="s">
        <v>8</v>
      </c>
      <c r="C11" s="20">
        <v>11460847</v>
      </c>
      <c r="D11" s="20">
        <v>0</v>
      </c>
      <c r="E11" s="20">
        <v>0</v>
      </c>
      <c r="F11" s="20">
        <f>+C11+D11+E11</f>
        <v>11460847</v>
      </c>
      <c r="G11" s="21"/>
      <c r="H11" s="21"/>
    </row>
    <row r="12" spans="1:8" ht="15.75" customHeight="1" x14ac:dyDescent="0.25">
      <c r="A12" s="18">
        <v>4</v>
      </c>
      <c r="B12" s="19" t="s">
        <v>9</v>
      </c>
      <c r="C12" s="20">
        <v>52835244</v>
      </c>
      <c r="D12" s="20">
        <v>0</v>
      </c>
      <c r="E12" s="20">
        <v>0</v>
      </c>
      <c r="F12" s="20">
        <f t="shared" ref="F12:F35" si="0">+C12+D12+E12</f>
        <v>52835244</v>
      </c>
      <c r="G12" s="21"/>
      <c r="H12" s="21"/>
    </row>
    <row r="13" spans="1:8" ht="15.75" customHeight="1" x14ac:dyDescent="0.25">
      <c r="A13" s="18">
        <v>5</v>
      </c>
      <c r="B13" s="19" t="s">
        <v>10</v>
      </c>
      <c r="C13" s="20">
        <v>10986423.000000002</v>
      </c>
      <c r="D13" s="20">
        <v>0</v>
      </c>
      <c r="E13" s="20">
        <v>0</v>
      </c>
      <c r="F13" s="20">
        <f t="shared" si="0"/>
        <v>10986423.000000002</v>
      </c>
      <c r="G13" s="21"/>
      <c r="H13" s="21"/>
    </row>
    <row r="14" spans="1:8" x14ac:dyDescent="0.25">
      <c r="A14" s="18">
        <v>6</v>
      </c>
      <c r="B14" s="19" t="s">
        <v>11</v>
      </c>
      <c r="C14" s="20">
        <v>82898361.599999905</v>
      </c>
      <c r="D14" s="20">
        <v>0</v>
      </c>
      <c r="E14" s="20">
        <v>0</v>
      </c>
      <c r="F14" s="20">
        <f t="shared" si="0"/>
        <v>82898361.599999905</v>
      </c>
      <c r="G14" s="21"/>
      <c r="H14" s="21"/>
    </row>
    <row r="15" spans="1:8" ht="31.5" x14ac:dyDescent="0.25">
      <c r="A15" s="18">
        <v>8</v>
      </c>
      <c r="B15" s="19" t="s">
        <v>12</v>
      </c>
      <c r="C15" s="20">
        <v>31457858.100000001</v>
      </c>
      <c r="D15" s="20">
        <v>0</v>
      </c>
      <c r="E15" s="20">
        <v>0</v>
      </c>
      <c r="F15" s="20">
        <f t="shared" si="0"/>
        <v>31457858.100000001</v>
      </c>
      <c r="G15" s="21"/>
      <c r="H15" s="21"/>
    </row>
    <row r="16" spans="1:8" x14ac:dyDescent="0.25">
      <c r="A16" s="18">
        <v>9</v>
      </c>
      <c r="B16" s="19" t="s">
        <v>13</v>
      </c>
      <c r="C16" s="20">
        <v>14315470.189999994</v>
      </c>
      <c r="D16" s="20">
        <v>0</v>
      </c>
      <c r="E16" s="20">
        <v>0</v>
      </c>
      <c r="F16" s="20">
        <f t="shared" si="0"/>
        <v>14315470.189999994</v>
      </c>
      <c r="G16" s="21"/>
      <c r="H16" s="21"/>
    </row>
    <row r="17" spans="1:8" x14ac:dyDescent="0.25">
      <c r="A17" s="18">
        <v>10</v>
      </c>
      <c r="B17" s="19" t="s">
        <v>14</v>
      </c>
      <c r="C17" s="20">
        <v>20889779.999999963</v>
      </c>
      <c r="D17" s="20">
        <v>0</v>
      </c>
      <c r="E17" s="20">
        <v>0</v>
      </c>
      <c r="F17" s="20">
        <f t="shared" si="0"/>
        <v>20889779.999999963</v>
      </c>
      <c r="G17" s="21"/>
      <c r="H17" s="21"/>
    </row>
    <row r="18" spans="1:8" ht="15.75" customHeight="1" x14ac:dyDescent="0.25">
      <c r="A18" s="18">
        <v>11</v>
      </c>
      <c r="B18" s="19" t="s">
        <v>15</v>
      </c>
      <c r="C18" s="20">
        <v>12472915</v>
      </c>
      <c r="D18" s="20">
        <v>0</v>
      </c>
      <c r="E18" s="20">
        <v>0</v>
      </c>
      <c r="F18" s="20">
        <f t="shared" si="0"/>
        <v>12472915</v>
      </c>
      <c r="G18" s="21"/>
      <c r="H18" s="21"/>
    </row>
    <row r="19" spans="1:8" ht="15.75" customHeight="1" x14ac:dyDescent="0.25">
      <c r="A19" s="18">
        <v>12</v>
      </c>
      <c r="B19" s="19" t="s">
        <v>16</v>
      </c>
      <c r="C19" s="20">
        <v>21913492.999999989</v>
      </c>
      <c r="D19" s="20">
        <v>11317053.939999999</v>
      </c>
      <c r="E19" s="20">
        <v>0</v>
      </c>
      <c r="F19" s="20">
        <f t="shared" si="0"/>
        <v>33230546.93999999</v>
      </c>
      <c r="G19" s="21"/>
      <c r="H19" s="21"/>
    </row>
    <row r="20" spans="1:8" ht="15.75" customHeight="1" x14ac:dyDescent="0.25">
      <c r="A20" s="18">
        <v>14</v>
      </c>
      <c r="B20" s="19" t="s">
        <v>17</v>
      </c>
      <c r="C20" s="20">
        <v>18864066.000000004</v>
      </c>
      <c r="D20" s="20">
        <v>0</v>
      </c>
      <c r="E20" s="20">
        <v>0</v>
      </c>
      <c r="F20" s="20">
        <f t="shared" si="0"/>
        <v>18864066.000000004</v>
      </c>
      <c r="G20" s="21"/>
      <c r="H20" s="21"/>
    </row>
    <row r="21" spans="1:8" ht="15.75" customHeight="1" x14ac:dyDescent="0.25">
      <c r="A21" s="18">
        <v>15</v>
      </c>
      <c r="B21" s="19" t="s">
        <v>18</v>
      </c>
      <c r="C21" s="20">
        <v>9373553</v>
      </c>
      <c r="D21" s="20">
        <v>0</v>
      </c>
      <c r="E21" s="20">
        <v>0</v>
      </c>
      <c r="F21" s="20">
        <f t="shared" si="0"/>
        <v>9373553</v>
      </c>
      <c r="G21" s="21"/>
      <c r="H21" s="21"/>
    </row>
    <row r="22" spans="1:8" ht="15.75" customHeight="1" x14ac:dyDescent="0.25">
      <c r="A22" s="18">
        <v>16</v>
      </c>
      <c r="B22" s="19" t="s">
        <v>19</v>
      </c>
      <c r="C22" s="20">
        <v>23980363.000000007</v>
      </c>
      <c r="D22" s="20">
        <v>0</v>
      </c>
      <c r="E22" s="20">
        <v>0</v>
      </c>
      <c r="F22" s="20">
        <f t="shared" si="0"/>
        <v>23980363.000000007</v>
      </c>
      <c r="G22" s="21"/>
      <c r="H22" s="21"/>
    </row>
    <row r="23" spans="1:8" ht="15.75" customHeight="1" x14ac:dyDescent="0.25">
      <c r="A23" s="18">
        <v>17</v>
      </c>
      <c r="B23" s="19" t="s">
        <v>20</v>
      </c>
      <c r="C23" s="20">
        <v>33961107.999999978</v>
      </c>
      <c r="D23" s="20">
        <v>0</v>
      </c>
      <c r="E23" s="20">
        <v>0</v>
      </c>
      <c r="F23" s="20">
        <f t="shared" si="0"/>
        <v>33961107.999999978</v>
      </c>
      <c r="G23" s="21"/>
      <c r="H23" s="21"/>
    </row>
    <row r="24" spans="1:8" ht="15.75" customHeight="1" x14ac:dyDescent="0.25">
      <c r="A24" s="18">
        <v>18</v>
      </c>
      <c r="B24" s="19" t="s">
        <v>21</v>
      </c>
      <c r="C24" s="20">
        <v>8846083.0000000037</v>
      </c>
      <c r="D24" s="20">
        <v>0</v>
      </c>
      <c r="E24" s="20">
        <v>0</v>
      </c>
      <c r="F24" s="20">
        <f t="shared" si="0"/>
        <v>8846083.0000000037</v>
      </c>
      <c r="G24" s="21"/>
      <c r="H24" s="21"/>
    </row>
    <row r="25" spans="1:8" ht="15.75" customHeight="1" x14ac:dyDescent="0.25">
      <c r="A25" s="18">
        <v>20</v>
      </c>
      <c r="B25" s="19" t="s">
        <v>22</v>
      </c>
      <c r="C25" s="20">
        <v>14698596.000000002</v>
      </c>
      <c r="D25" s="20">
        <v>0</v>
      </c>
      <c r="E25" s="20">
        <v>0</v>
      </c>
      <c r="F25" s="20">
        <f t="shared" si="0"/>
        <v>14698596.000000002</v>
      </c>
      <c r="G25" s="21"/>
      <c r="H25" s="21"/>
    </row>
    <row r="26" spans="1:8" ht="15.75" customHeight="1" x14ac:dyDescent="0.25">
      <c r="A26" s="18">
        <v>21</v>
      </c>
      <c r="B26" s="19" t="s">
        <v>23</v>
      </c>
      <c r="C26" s="20">
        <v>8105315.0000000102</v>
      </c>
      <c r="D26" s="20">
        <v>0</v>
      </c>
      <c r="E26" s="20">
        <v>0</v>
      </c>
      <c r="F26" s="20">
        <f t="shared" si="0"/>
        <v>8105315.0000000102</v>
      </c>
      <c r="G26" s="21"/>
      <c r="H26" s="21"/>
    </row>
    <row r="27" spans="1:8" ht="31.5" x14ac:dyDescent="0.25">
      <c r="A27" s="18">
        <v>25</v>
      </c>
      <c r="B27" s="19" t="s">
        <v>24</v>
      </c>
      <c r="C27" s="20">
        <v>1951196</v>
      </c>
      <c r="D27" s="20">
        <v>0</v>
      </c>
      <c r="E27" s="20">
        <v>0</v>
      </c>
      <c r="F27" s="20">
        <f t="shared" si="0"/>
        <v>1951196</v>
      </c>
      <c r="G27" s="21"/>
      <c r="H27" s="21"/>
    </row>
    <row r="28" spans="1:8" ht="15.75" customHeight="1" x14ac:dyDescent="0.25">
      <c r="A28" s="18">
        <v>27</v>
      </c>
      <c r="B28" s="19" t="s">
        <v>25</v>
      </c>
      <c r="C28" s="20">
        <v>8106259.0000000028</v>
      </c>
      <c r="D28" s="20">
        <v>0</v>
      </c>
      <c r="E28" s="20">
        <v>0</v>
      </c>
      <c r="F28" s="20">
        <f t="shared" si="0"/>
        <v>8106259.0000000028</v>
      </c>
      <c r="G28" s="21"/>
      <c r="H28" s="21"/>
    </row>
    <row r="29" spans="1:8" ht="15.75" customHeight="1" x14ac:dyDescent="0.25">
      <c r="A29" s="18">
        <v>31</v>
      </c>
      <c r="B29" s="19" t="s">
        <v>26</v>
      </c>
      <c r="C29" s="20">
        <v>10783647.000000002</v>
      </c>
      <c r="D29" s="20">
        <v>0</v>
      </c>
      <c r="E29" s="20">
        <v>0</v>
      </c>
      <c r="F29" s="20">
        <f t="shared" si="0"/>
        <v>10783647.000000002</v>
      </c>
      <c r="G29" s="21"/>
      <c r="H29" s="21"/>
    </row>
    <row r="30" spans="1:8" x14ac:dyDescent="0.25">
      <c r="A30" s="18">
        <v>37</v>
      </c>
      <c r="B30" s="19" t="s">
        <v>27</v>
      </c>
      <c r="C30" s="20">
        <v>3329793.169999999</v>
      </c>
      <c r="D30" s="20">
        <v>0</v>
      </c>
      <c r="E30" s="20">
        <v>0</v>
      </c>
      <c r="F30" s="20">
        <f t="shared" si="0"/>
        <v>3329793.169999999</v>
      </c>
      <c r="G30" s="21"/>
      <c r="H30" s="21"/>
    </row>
    <row r="31" spans="1:8" ht="15.75" customHeight="1" x14ac:dyDescent="0.25">
      <c r="A31" s="18">
        <v>38</v>
      </c>
      <c r="B31" s="19" t="s">
        <v>28</v>
      </c>
      <c r="C31" s="20">
        <v>13238851.140000001</v>
      </c>
      <c r="D31" s="20">
        <v>0</v>
      </c>
      <c r="E31" s="20">
        <v>0</v>
      </c>
      <c r="F31" s="20">
        <f t="shared" si="0"/>
        <v>13238851.140000001</v>
      </c>
      <c r="G31" s="21"/>
      <c r="H31" s="21"/>
    </row>
    <row r="32" spans="1:8" ht="15.75" customHeight="1" x14ac:dyDescent="0.25">
      <c r="A32" s="18">
        <v>45</v>
      </c>
      <c r="B32" s="19" t="s">
        <v>31</v>
      </c>
      <c r="C32" s="22">
        <v>5837794</v>
      </c>
      <c r="D32" s="22">
        <v>0</v>
      </c>
      <c r="E32" s="22">
        <v>0</v>
      </c>
      <c r="F32" s="20">
        <f t="shared" si="0"/>
        <v>5837794</v>
      </c>
      <c r="G32" s="21"/>
      <c r="H32" s="21"/>
    </row>
    <row r="33" spans="1:8" ht="15.75" customHeight="1" x14ac:dyDescent="0.25">
      <c r="A33" s="18">
        <v>46</v>
      </c>
      <c r="B33" s="19" t="s">
        <v>32</v>
      </c>
      <c r="C33" s="22">
        <v>5134743.9999999991</v>
      </c>
      <c r="D33" s="22">
        <v>0</v>
      </c>
      <c r="E33" s="22">
        <v>0</v>
      </c>
      <c r="F33" s="20">
        <f t="shared" si="0"/>
        <v>5134743.9999999991</v>
      </c>
      <c r="G33" s="21"/>
      <c r="H33" s="21"/>
    </row>
    <row r="34" spans="1:8" ht="15.75" customHeight="1" x14ac:dyDescent="0.25">
      <c r="A34" s="18">
        <v>47</v>
      </c>
      <c r="B34" s="19" t="s">
        <v>33</v>
      </c>
      <c r="C34" s="22">
        <v>9213721</v>
      </c>
      <c r="D34" s="22">
        <v>0</v>
      </c>
      <c r="E34" s="22">
        <v>0</v>
      </c>
      <c r="F34" s="20">
        <f t="shared" si="0"/>
        <v>9213721</v>
      </c>
      <c r="G34" s="21"/>
      <c r="H34" s="21"/>
    </row>
    <row r="35" spans="1:8" ht="15.75" customHeight="1" x14ac:dyDescent="0.25">
      <c r="A35" s="54">
        <v>48</v>
      </c>
      <c r="B35" s="55" t="s">
        <v>34</v>
      </c>
      <c r="C35" s="56">
        <v>3860073</v>
      </c>
      <c r="D35" s="56">
        <v>54891643.520000003</v>
      </c>
      <c r="E35" s="56">
        <v>0</v>
      </c>
      <c r="F35" s="20">
        <f t="shared" si="0"/>
        <v>58751716.520000003</v>
      </c>
      <c r="G35" s="21"/>
      <c r="H35" s="21"/>
    </row>
    <row r="36" spans="1:8" ht="15.75" customHeight="1" x14ac:dyDescent="0.25">
      <c r="A36" s="65" t="s">
        <v>56</v>
      </c>
      <c r="B36" s="65"/>
      <c r="C36" s="65"/>
      <c r="D36" s="65"/>
      <c r="E36" s="65"/>
      <c r="F36" s="65"/>
    </row>
    <row r="37" spans="1:8" x14ac:dyDescent="0.25">
      <c r="A37" s="65"/>
      <c r="B37" s="65"/>
      <c r="C37" s="65"/>
      <c r="D37" s="65"/>
      <c r="E37" s="65"/>
      <c r="F37" s="65"/>
    </row>
    <row r="38" spans="1:8" x14ac:dyDescent="0.25">
      <c r="A38" s="65"/>
      <c r="B38" s="65"/>
      <c r="C38" s="65"/>
      <c r="D38" s="65"/>
      <c r="E38" s="65"/>
      <c r="F38" s="65"/>
    </row>
    <row r="39" spans="1:8" x14ac:dyDescent="0.25">
      <c r="A39" s="65"/>
      <c r="B39" s="65"/>
      <c r="C39" s="65"/>
      <c r="D39" s="65"/>
      <c r="E39" s="65"/>
      <c r="F39" s="65"/>
    </row>
    <row r="40" spans="1:8" x14ac:dyDescent="0.25">
      <c r="A40" s="65"/>
      <c r="B40" s="65"/>
      <c r="C40" s="65"/>
      <c r="D40" s="65"/>
      <c r="E40" s="65"/>
      <c r="F40" s="65"/>
    </row>
    <row r="41" spans="1:8" x14ac:dyDescent="0.25">
      <c r="A41" s="65"/>
      <c r="B41" s="65"/>
      <c r="C41" s="65"/>
      <c r="D41" s="65"/>
      <c r="E41" s="65"/>
      <c r="F41" s="65"/>
    </row>
    <row r="42" spans="1:8" x14ac:dyDescent="0.25">
      <c r="A42" s="65"/>
      <c r="B42" s="65"/>
      <c r="C42" s="65"/>
      <c r="D42" s="65"/>
      <c r="E42" s="65"/>
      <c r="F42" s="65"/>
    </row>
    <row r="43" spans="1:8" x14ac:dyDescent="0.25">
      <c r="A43" s="65"/>
      <c r="B43" s="65"/>
      <c r="C43" s="65"/>
      <c r="D43" s="65"/>
      <c r="E43" s="65"/>
      <c r="F43" s="65"/>
    </row>
    <row r="44" spans="1:8" x14ac:dyDescent="0.25">
      <c r="B44" s="23"/>
      <c r="C44" s="23"/>
      <c r="D44" s="23"/>
      <c r="E44" s="23"/>
      <c r="F44" s="23"/>
    </row>
    <row r="47" spans="1:8" x14ac:dyDescent="0.25">
      <c r="A47"/>
      <c r="B47" s="24"/>
      <c r="C47"/>
      <c r="D47" s="24"/>
    </row>
  </sheetData>
  <mergeCells count="9">
    <mergeCell ref="A1:D1"/>
    <mergeCell ref="A3:F3"/>
    <mergeCell ref="A4:F4"/>
    <mergeCell ref="A8:F8"/>
    <mergeCell ref="A36:F43"/>
    <mergeCell ref="A5:F5"/>
    <mergeCell ref="A6:F6"/>
    <mergeCell ref="A7:F7"/>
    <mergeCell ref="A2:F2"/>
  </mergeCells>
  <printOptions horizontalCentered="1"/>
  <pageMargins left="0.70866141732283472" right="0.70866141732283472" top="0.15748031496062992" bottom="0.15748031496062992" header="0.31496062992125984" footer="0.31496062992125984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35"/>
  <sheetViews>
    <sheetView showGridLines="0" zoomScaleNormal="100" workbookViewId="0">
      <selection sqref="A1:D1"/>
    </sheetView>
  </sheetViews>
  <sheetFormatPr baseColWidth="10" defaultRowHeight="15.75" x14ac:dyDescent="0.25"/>
  <cols>
    <col min="1" max="1" width="5.7109375" style="15" customWidth="1"/>
    <col min="2" max="2" width="41.7109375" style="15" customWidth="1"/>
    <col min="3" max="5" width="22.7109375" style="15" customWidth="1"/>
    <col min="6" max="6" width="20.140625" style="15" customWidth="1"/>
    <col min="7" max="7" width="12.140625" style="15" bestFit="1" customWidth="1"/>
    <col min="8" max="8" width="11.42578125" style="15"/>
    <col min="9" max="9" width="12.140625" style="15" bestFit="1" customWidth="1"/>
    <col min="10" max="16384" width="11.42578125" style="15"/>
  </cols>
  <sheetData>
    <row r="1" spans="1:12" s="5" customFormat="1" ht="46.5" customHeight="1" x14ac:dyDescent="0.25">
      <c r="A1" s="62" t="s">
        <v>67</v>
      </c>
      <c r="B1" s="62"/>
      <c r="C1" s="62"/>
      <c r="D1" s="62"/>
      <c r="E1" s="1" t="s">
        <v>39</v>
      </c>
      <c r="F1" s="2"/>
      <c r="G1" s="2"/>
      <c r="H1" s="4"/>
      <c r="I1" s="4"/>
      <c r="J1" s="4"/>
      <c r="K1" s="4"/>
      <c r="L1" s="4"/>
    </row>
    <row r="2" spans="1:12" s="9" customFormat="1" ht="28.5" customHeight="1" x14ac:dyDescent="0.25">
      <c r="A2" s="77" t="s">
        <v>69</v>
      </c>
      <c r="B2" s="77"/>
      <c r="C2" s="77"/>
      <c r="D2" s="77"/>
      <c r="E2" s="77"/>
      <c r="F2" s="77"/>
      <c r="G2" s="6"/>
      <c r="H2" s="4"/>
      <c r="I2" s="4"/>
      <c r="J2" s="4"/>
      <c r="K2" s="4"/>
      <c r="L2" s="4"/>
    </row>
    <row r="3" spans="1:12" customFormat="1" ht="12.75" customHeight="1" x14ac:dyDescent="0.25">
      <c r="A3" s="64"/>
      <c r="B3" s="64"/>
      <c r="C3" s="64"/>
      <c r="D3" s="64"/>
      <c r="E3" s="64"/>
      <c r="F3" s="64"/>
      <c r="H3" s="11"/>
      <c r="I3" s="11"/>
      <c r="J3" s="11"/>
      <c r="K3" s="10"/>
      <c r="L3" s="10"/>
    </row>
    <row r="4" spans="1:12" customFormat="1" ht="12.75" customHeight="1" x14ac:dyDescent="0.25">
      <c r="A4" s="61" t="s">
        <v>0</v>
      </c>
      <c r="B4" s="61"/>
      <c r="C4" s="61"/>
      <c r="D4" s="61"/>
      <c r="E4" s="61"/>
      <c r="F4" s="61"/>
      <c r="H4" s="11"/>
      <c r="I4" s="11"/>
      <c r="J4" s="11"/>
      <c r="K4" s="10"/>
      <c r="L4" s="10"/>
    </row>
    <row r="5" spans="1:12" customFormat="1" ht="12.75" customHeight="1" x14ac:dyDescent="0.25">
      <c r="A5" s="61" t="s">
        <v>58</v>
      </c>
      <c r="B5" s="61"/>
      <c r="C5" s="61"/>
      <c r="D5" s="61"/>
      <c r="E5" s="61"/>
      <c r="F5" s="61"/>
      <c r="H5" s="11"/>
      <c r="I5" s="11"/>
      <c r="J5" s="11"/>
      <c r="K5" s="10"/>
      <c r="L5" s="10"/>
    </row>
    <row r="6" spans="1:12" customFormat="1" ht="12.75" customHeight="1" x14ac:dyDescent="0.25">
      <c r="A6" s="61" t="s">
        <v>40</v>
      </c>
      <c r="B6" s="61"/>
      <c r="C6" s="61"/>
      <c r="D6" s="61"/>
      <c r="E6" s="61"/>
      <c r="F6" s="61"/>
      <c r="H6" s="11"/>
      <c r="I6" s="11"/>
      <c r="J6" s="11"/>
      <c r="K6" s="10"/>
      <c r="L6" s="10"/>
    </row>
    <row r="7" spans="1:12" customFormat="1" ht="12.75" customHeight="1" x14ac:dyDescent="0.25">
      <c r="A7" s="61" t="s">
        <v>2</v>
      </c>
      <c r="B7" s="61"/>
      <c r="C7" s="61"/>
      <c r="D7" s="61"/>
      <c r="E7" s="61"/>
      <c r="F7" s="61"/>
      <c r="H7" s="11"/>
      <c r="I7" s="11"/>
      <c r="J7" s="11"/>
      <c r="K7" s="10"/>
      <c r="L7" s="10"/>
    </row>
    <row r="8" spans="1:12" customFormat="1" ht="12.75" customHeight="1" x14ac:dyDescent="0.25">
      <c r="A8" s="64"/>
      <c r="B8" s="64"/>
      <c r="C8" s="64"/>
      <c r="D8" s="64"/>
      <c r="E8" s="64"/>
      <c r="F8" s="64"/>
      <c r="H8" s="11"/>
      <c r="I8" s="11"/>
      <c r="J8" s="11"/>
      <c r="K8" s="10"/>
      <c r="L8" s="10"/>
    </row>
    <row r="9" spans="1:12" ht="26.25" customHeight="1" thickBot="1" x14ac:dyDescent="0.3">
      <c r="A9" s="12" t="s">
        <v>3</v>
      </c>
      <c r="B9" s="14"/>
      <c r="C9" s="14" t="s">
        <v>42</v>
      </c>
      <c r="D9" s="14" t="s">
        <v>4</v>
      </c>
      <c r="E9" s="14" t="s">
        <v>5</v>
      </c>
      <c r="F9" s="14" t="s">
        <v>59</v>
      </c>
    </row>
    <row r="10" spans="1:12" x14ac:dyDescent="0.25">
      <c r="B10" s="16" t="s">
        <v>6</v>
      </c>
      <c r="C10" s="25">
        <f>SUM(C11:C17)</f>
        <v>239053241</v>
      </c>
      <c r="D10" s="25">
        <f t="shared" ref="D10:F10" si="0">SUM(D11:D17)</f>
        <v>143543225</v>
      </c>
      <c r="E10" s="25">
        <f t="shared" si="0"/>
        <v>0</v>
      </c>
      <c r="F10" s="25">
        <f t="shared" si="0"/>
        <v>382596466</v>
      </c>
    </row>
    <row r="11" spans="1:12" ht="18.75" customHeight="1" x14ac:dyDescent="0.25">
      <c r="A11" s="18">
        <v>6</v>
      </c>
      <c r="B11" s="19" t="s">
        <v>11</v>
      </c>
      <c r="C11" s="21">
        <v>128749390</v>
      </c>
      <c r="D11" s="20">
        <v>119198330</v>
      </c>
      <c r="E11" s="21">
        <v>0</v>
      </c>
      <c r="F11" s="26">
        <f>+C11+D11+E11</f>
        <v>247947720</v>
      </c>
      <c r="I11" s="11"/>
    </row>
    <row r="12" spans="1:12" ht="18.75" customHeight="1" x14ac:dyDescent="0.25">
      <c r="A12" s="18">
        <v>9</v>
      </c>
      <c r="B12" s="19" t="s">
        <v>13</v>
      </c>
      <c r="C12" s="21">
        <v>76804527</v>
      </c>
      <c r="D12" s="20">
        <v>1934841</v>
      </c>
      <c r="E12" s="21">
        <v>0</v>
      </c>
      <c r="F12" s="26">
        <f t="shared" ref="F12:F17" si="1">+C12+D12+E12</f>
        <v>78739368</v>
      </c>
      <c r="I12" s="11"/>
    </row>
    <row r="13" spans="1:12" ht="18.75" customHeight="1" x14ac:dyDescent="0.25">
      <c r="A13" s="18">
        <v>10</v>
      </c>
      <c r="B13" s="19" t="s">
        <v>14</v>
      </c>
      <c r="C13" s="21">
        <v>0</v>
      </c>
      <c r="D13" s="20">
        <v>22410054</v>
      </c>
      <c r="E13" s="21">
        <v>0</v>
      </c>
      <c r="F13" s="26">
        <f t="shared" si="1"/>
        <v>22410054</v>
      </c>
      <c r="I13" s="11"/>
    </row>
    <row r="14" spans="1:12" ht="18.75" customHeight="1" x14ac:dyDescent="0.25">
      <c r="A14" s="18">
        <v>15</v>
      </c>
      <c r="B14" s="19" t="s">
        <v>18</v>
      </c>
      <c r="C14" s="21">
        <v>9116089</v>
      </c>
      <c r="D14" s="20">
        <v>0</v>
      </c>
      <c r="E14" s="21">
        <v>0</v>
      </c>
      <c r="F14" s="26">
        <f t="shared" si="1"/>
        <v>9116089</v>
      </c>
      <c r="I14" s="11"/>
    </row>
    <row r="15" spans="1:12" ht="18.75" customHeight="1" x14ac:dyDescent="0.25">
      <c r="A15" s="18">
        <v>18</v>
      </c>
      <c r="B15" s="19" t="s">
        <v>21</v>
      </c>
      <c r="C15" s="21">
        <v>3999017</v>
      </c>
      <c r="D15" s="20">
        <v>0</v>
      </c>
      <c r="E15" s="21">
        <v>0</v>
      </c>
      <c r="F15" s="26">
        <f t="shared" si="1"/>
        <v>3999017</v>
      </c>
      <c r="I15" s="11"/>
    </row>
    <row r="16" spans="1:12" ht="18.75" customHeight="1" x14ac:dyDescent="0.25">
      <c r="A16" s="18">
        <v>20</v>
      </c>
      <c r="B16" s="19" t="s">
        <v>22</v>
      </c>
      <c r="C16" s="21">
        <v>1981638</v>
      </c>
      <c r="D16" s="20">
        <v>0</v>
      </c>
      <c r="E16" s="21">
        <v>0</v>
      </c>
      <c r="F16" s="26">
        <f t="shared" si="1"/>
        <v>1981638</v>
      </c>
      <c r="I16" s="11"/>
    </row>
    <row r="17" spans="1:14" ht="18.75" customHeight="1" thickBot="1" x14ac:dyDescent="0.3">
      <c r="A17" s="18">
        <v>21</v>
      </c>
      <c r="B17" s="19" t="s">
        <v>23</v>
      </c>
      <c r="C17" s="21">
        <v>18402580</v>
      </c>
      <c r="D17" s="20">
        <v>0</v>
      </c>
      <c r="E17" s="21">
        <v>0</v>
      </c>
      <c r="F17" s="26">
        <f t="shared" si="1"/>
        <v>18402580</v>
      </c>
      <c r="I17" s="11"/>
    </row>
    <row r="18" spans="1:14" ht="15.75" customHeight="1" x14ac:dyDescent="0.25">
      <c r="A18" s="68" t="s">
        <v>57</v>
      </c>
      <c r="B18" s="68"/>
      <c r="C18" s="68"/>
      <c r="D18" s="68"/>
      <c r="E18" s="68"/>
      <c r="F18" s="68"/>
      <c r="I18" s="21"/>
    </row>
    <row r="19" spans="1:14" ht="15.75" customHeight="1" x14ac:dyDescent="0.25">
      <c r="A19" s="69"/>
      <c r="B19" s="69"/>
      <c r="C19" s="69"/>
      <c r="D19" s="69"/>
      <c r="E19" s="69"/>
      <c r="F19" s="69"/>
    </row>
    <row r="20" spans="1:14" ht="15.75" customHeight="1" x14ac:dyDescent="0.25">
      <c r="A20" s="69"/>
      <c r="B20" s="69"/>
      <c r="C20" s="69"/>
      <c r="D20" s="69"/>
      <c r="E20" s="69"/>
      <c r="F20" s="69"/>
    </row>
    <row r="21" spans="1:14" ht="15.75" customHeight="1" x14ac:dyDescent="0.25">
      <c r="A21" s="69"/>
      <c r="B21" s="69"/>
      <c r="C21" s="69"/>
      <c r="D21" s="69"/>
      <c r="E21" s="69"/>
      <c r="F21" s="69"/>
    </row>
    <row r="22" spans="1:14" ht="15.75" customHeight="1" x14ac:dyDescent="0.25">
      <c r="A22" s="69"/>
      <c r="B22" s="69"/>
      <c r="C22" s="69"/>
      <c r="D22" s="69"/>
      <c r="E22" s="69"/>
      <c r="F22" s="69"/>
    </row>
    <row r="23" spans="1:14" ht="15.75" customHeight="1" x14ac:dyDescent="0.25">
      <c r="A23" s="69"/>
      <c r="B23" s="69"/>
      <c r="C23" s="69"/>
      <c r="D23" s="69"/>
      <c r="E23" s="69"/>
      <c r="F23" s="69"/>
      <c r="I23" s="66"/>
      <c r="J23" s="66"/>
      <c r="K23" s="66"/>
      <c r="L23" s="66"/>
      <c r="M23" s="66"/>
      <c r="N23" s="66"/>
    </row>
    <row r="24" spans="1:14" ht="61.5" customHeight="1" x14ac:dyDescent="0.25">
      <c r="A24" s="69"/>
      <c r="B24" s="69"/>
      <c r="C24" s="69"/>
      <c r="D24" s="69"/>
      <c r="E24" s="69"/>
      <c r="F24" s="69"/>
      <c r="I24" s="66"/>
      <c r="J24" s="66"/>
      <c r="K24" s="66"/>
      <c r="L24" s="66"/>
      <c r="M24" s="66"/>
      <c r="N24" s="66"/>
    </row>
    <row r="25" spans="1:14" ht="15.75" customHeight="1" x14ac:dyDescent="0.25">
      <c r="A25" s="67"/>
      <c r="B25" s="67"/>
      <c r="C25" s="67"/>
      <c r="D25" s="67"/>
      <c r="E25" s="67"/>
      <c r="F25" s="67"/>
      <c r="I25" s="66"/>
      <c r="J25" s="66"/>
      <c r="K25" s="66"/>
      <c r="L25" s="66"/>
      <c r="M25" s="66"/>
      <c r="N25" s="66"/>
    </row>
    <row r="26" spans="1:14" ht="15.75" customHeight="1" x14ac:dyDescent="0.25">
      <c r="A26" s="67"/>
      <c r="B26" s="67"/>
      <c r="C26" s="67"/>
      <c r="D26" s="67"/>
      <c r="E26" s="67"/>
      <c r="F26" s="67"/>
      <c r="I26" s="66"/>
      <c r="J26" s="66"/>
      <c r="K26" s="66"/>
      <c r="L26" s="66"/>
      <c r="M26" s="66"/>
      <c r="N26" s="66"/>
    </row>
    <row r="27" spans="1:14" ht="15.75" customHeight="1" x14ac:dyDescent="0.25">
      <c r="A27" s="67"/>
      <c r="B27" s="67"/>
      <c r="C27" s="67"/>
      <c r="D27" s="67"/>
      <c r="E27" s="67"/>
      <c r="F27" s="67"/>
      <c r="I27" s="66"/>
      <c r="J27" s="66"/>
      <c r="K27" s="66"/>
      <c r="L27" s="66"/>
      <c r="M27" s="66"/>
      <c r="N27" s="66"/>
    </row>
    <row r="28" spans="1:14" ht="15.75" customHeight="1" x14ac:dyDescent="0.25">
      <c r="A28" s="67"/>
      <c r="B28" s="67"/>
      <c r="C28" s="67"/>
      <c r="D28" s="67"/>
      <c r="E28" s="67"/>
      <c r="F28" s="67"/>
      <c r="I28" s="66"/>
      <c r="J28" s="66"/>
      <c r="K28" s="66"/>
      <c r="L28" s="66"/>
      <c r="M28" s="66"/>
      <c r="N28" s="66"/>
    </row>
    <row r="29" spans="1:14" ht="15.75" customHeight="1" x14ac:dyDescent="0.25">
      <c r="A29" s="67"/>
      <c r="B29" s="67"/>
      <c r="C29" s="67"/>
      <c r="D29" s="67"/>
      <c r="E29" s="67"/>
      <c r="F29" s="67"/>
      <c r="I29" s="66"/>
      <c r="J29" s="66"/>
      <c r="K29" s="66"/>
      <c r="L29" s="66"/>
      <c r="M29" s="66"/>
      <c r="N29" s="66"/>
    </row>
    <row r="30" spans="1:14" ht="15.75" customHeight="1" x14ac:dyDescent="0.25">
      <c r="A30" s="67"/>
      <c r="B30" s="67"/>
      <c r="C30" s="67"/>
      <c r="D30" s="67"/>
      <c r="E30" s="67"/>
      <c r="F30" s="67"/>
      <c r="I30" s="66"/>
      <c r="J30" s="66"/>
      <c r="K30" s="66"/>
      <c r="L30" s="66"/>
      <c r="M30" s="66"/>
      <c r="N30" s="66"/>
    </row>
    <row r="31" spans="1:14" ht="18" customHeight="1" x14ac:dyDescent="0.25">
      <c r="A31" s="67"/>
      <c r="B31" s="67"/>
      <c r="C31" s="67"/>
      <c r="D31" s="67"/>
      <c r="E31" s="27"/>
      <c r="F31" s="27"/>
      <c r="I31" s="66"/>
      <c r="J31" s="66"/>
      <c r="K31" s="66"/>
      <c r="L31" s="66"/>
      <c r="M31" s="66"/>
      <c r="N31" s="66"/>
    </row>
    <row r="32" spans="1:14" x14ac:dyDescent="0.25">
      <c r="F32" s="21"/>
      <c r="I32" s="66"/>
      <c r="J32" s="66"/>
      <c r="K32" s="66"/>
      <c r="L32" s="66"/>
      <c r="M32" s="66"/>
      <c r="N32" s="66"/>
    </row>
    <row r="33" spans="6:14" x14ac:dyDescent="0.25">
      <c r="F33" s="21"/>
      <c r="G33" s="21"/>
      <c r="H33" s="21"/>
      <c r="I33" s="66"/>
      <c r="J33" s="66"/>
      <c r="K33" s="66"/>
      <c r="L33" s="66"/>
      <c r="M33" s="66"/>
      <c r="N33" s="66"/>
    </row>
    <row r="34" spans="6:14" x14ac:dyDescent="0.25">
      <c r="F34" s="21"/>
      <c r="I34" s="66"/>
      <c r="J34" s="66"/>
      <c r="K34" s="66"/>
      <c r="L34" s="66"/>
      <c r="M34" s="66"/>
      <c r="N34" s="66"/>
    </row>
    <row r="35" spans="6:14" x14ac:dyDescent="0.25">
      <c r="F35" s="21"/>
    </row>
  </sheetData>
  <mergeCells count="12">
    <mergeCell ref="A1:D1"/>
    <mergeCell ref="A3:F3"/>
    <mergeCell ref="A4:F4"/>
    <mergeCell ref="I23:N34"/>
    <mergeCell ref="A25:F30"/>
    <mergeCell ref="A8:F8"/>
    <mergeCell ref="A18:F24"/>
    <mergeCell ref="A31:D31"/>
    <mergeCell ref="A5:F5"/>
    <mergeCell ref="A6:F6"/>
    <mergeCell ref="A7:F7"/>
    <mergeCell ref="A2:F2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21"/>
  <sheetViews>
    <sheetView showGridLines="0" zoomScale="110" zoomScaleNormal="110" workbookViewId="0">
      <selection sqref="A1:D1"/>
    </sheetView>
  </sheetViews>
  <sheetFormatPr baseColWidth="10" defaultRowHeight="15" x14ac:dyDescent="0.25"/>
  <cols>
    <col min="1" max="1" width="4.28515625" customWidth="1"/>
    <col min="2" max="2" width="41.7109375" customWidth="1"/>
    <col min="3" max="6" width="20.140625" customWidth="1"/>
  </cols>
  <sheetData>
    <row r="1" spans="1:6" ht="37.5" customHeight="1" x14ac:dyDescent="0.25">
      <c r="A1" s="62" t="s">
        <v>68</v>
      </c>
      <c r="B1" s="62"/>
      <c r="C1" s="62"/>
      <c r="D1" s="62"/>
      <c r="E1" s="1" t="s">
        <v>39</v>
      </c>
      <c r="F1" s="2"/>
    </row>
    <row r="2" spans="1:6" ht="18.75" x14ac:dyDescent="0.25">
      <c r="A2" s="77" t="s">
        <v>69</v>
      </c>
      <c r="B2" s="77"/>
      <c r="C2" s="77"/>
      <c r="D2" s="77"/>
      <c r="E2" s="77"/>
      <c r="F2" s="77"/>
    </row>
    <row r="3" spans="1:6" ht="70.5" customHeight="1" x14ac:dyDescent="0.25">
      <c r="A3" s="64" t="s">
        <v>41</v>
      </c>
      <c r="B3" s="64"/>
      <c r="C3" s="64"/>
      <c r="D3" s="64"/>
      <c r="E3" s="64"/>
      <c r="F3" s="64"/>
    </row>
    <row r="4" spans="1:6" ht="19.5" customHeight="1" thickBot="1" x14ac:dyDescent="0.3">
      <c r="A4" s="70" t="s">
        <v>61</v>
      </c>
      <c r="B4" s="70"/>
      <c r="C4" s="32" t="s">
        <v>42</v>
      </c>
      <c r="D4" s="33" t="s">
        <v>4</v>
      </c>
      <c r="E4" s="33" t="s">
        <v>5</v>
      </c>
      <c r="F4" s="34" t="s">
        <v>6</v>
      </c>
    </row>
    <row r="5" spans="1:6" x14ac:dyDescent="0.25">
      <c r="A5" s="35"/>
      <c r="B5" s="36" t="s">
        <v>6</v>
      </c>
      <c r="C5" s="37">
        <f>+C6+C9+C14+C15+C16+C17+C18+C19+C13</f>
        <v>1083284945.95</v>
      </c>
      <c r="D5" s="37">
        <f t="shared" ref="D5:E5" si="0">+D6+D9+D14+D15+D16+D17+D18+D19+D13</f>
        <v>1068961247.5400001</v>
      </c>
      <c r="E5" s="37">
        <f t="shared" si="0"/>
        <v>710530737</v>
      </c>
      <c r="F5" s="37">
        <f>+F6+F9+F14+F15+F16+F17+F18+F19+F13</f>
        <v>2862776930.4900002</v>
      </c>
    </row>
    <row r="6" spans="1:6" s="41" customFormat="1" x14ac:dyDescent="0.25">
      <c r="A6" s="38">
        <v>1</v>
      </c>
      <c r="B6" s="39" t="s">
        <v>7</v>
      </c>
      <c r="C6" s="40">
        <f>+C7+C8</f>
        <v>51303537.180000007</v>
      </c>
      <c r="D6" s="40">
        <f>+D7+D8</f>
        <v>31889335.949999891</v>
      </c>
      <c r="E6" s="40">
        <f>+E7+E8</f>
        <v>0</v>
      </c>
      <c r="F6" s="40">
        <f>+C6+D6+E6</f>
        <v>83192873.129999906</v>
      </c>
    </row>
    <row r="7" spans="1:6" x14ac:dyDescent="0.25">
      <c r="A7" s="38"/>
      <c r="B7" s="42" t="s">
        <v>43</v>
      </c>
      <c r="C7" s="43">
        <v>35102222.560000002</v>
      </c>
      <c r="D7" s="43">
        <v>14897777.439999999</v>
      </c>
      <c r="E7" s="43">
        <v>0</v>
      </c>
      <c r="F7" s="40">
        <f t="shared" ref="F7:F19" si="1">+C7+D7+E7</f>
        <v>50000000</v>
      </c>
    </row>
    <row r="8" spans="1:6" x14ac:dyDescent="0.25">
      <c r="A8" s="38"/>
      <c r="B8" s="42" t="s">
        <v>44</v>
      </c>
      <c r="C8" s="43">
        <v>16201314.620000001</v>
      </c>
      <c r="D8" s="43">
        <v>16991558.509999894</v>
      </c>
      <c r="E8" s="43">
        <v>0</v>
      </c>
      <c r="F8" s="40">
        <f t="shared" si="1"/>
        <v>33192873.129999895</v>
      </c>
    </row>
    <row r="9" spans="1:6" s="41" customFormat="1" x14ac:dyDescent="0.25">
      <c r="A9" s="38">
        <v>3</v>
      </c>
      <c r="B9" s="39" t="s">
        <v>37</v>
      </c>
      <c r="C9" s="40">
        <f>+C11+C12+C10</f>
        <v>850213853</v>
      </c>
      <c r="D9" s="40">
        <f t="shared" ref="D9:E9" si="2">+D11+D12+D10</f>
        <v>792324081</v>
      </c>
      <c r="E9" s="40">
        <f t="shared" si="2"/>
        <v>619505322</v>
      </c>
      <c r="F9" s="40">
        <f t="shared" si="1"/>
        <v>2262043256</v>
      </c>
    </row>
    <row r="10" spans="1:6" x14ac:dyDescent="0.25">
      <c r="A10" s="38"/>
      <c r="B10" s="42" t="s">
        <v>45</v>
      </c>
      <c r="C10" s="43">
        <v>204315385</v>
      </c>
      <c r="D10" s="43">
        <v>255656075</v>
      </c>
      <c r="E10" s="43">
        <v>409057787</v>
      </c>
      <c r="F10" s="40">
        <f t="shared" si="1"/>
        <v>869029247</v>
      </c>
    </row>
    <row r="11" spans="1:6" x14ac:dyDescent="0.25">
      <c r="A11" s="38"/>
      <c r="B11" s="42" t="s">
        <v>46</v>
      </c>
      <c r="C11" s="43">
        <v>533711069</v>
      </c>
      <c r="D11" s="43">
        <v>482483673</v>
      </c>
      <c r="E11" s="43">
        <v>0</v>
      </c>
      <c r="F11" s="40">
        <f t="shared" si="1"/>
        <v>1016194742</v>
      </c>
    </row>
    <row r="12" spans="1:6" ht="25.5" x14ac:dyDescent="0.25">
      <c r="A12" s="38"/>
      <c r="B12" s="42" t="s">
        <v>47</v>
      </c>
      <c r="C12" s="43">
        <v>112187399</v>
      </c>
      <c r="D12" s="43">
        <v>54184333</v>
      </c>
      <c r="E12" s="43">
        <v>210447535</v>
      </c>
      <c r="F12" s="40">
        <f t="shared" si="1"/>
        <v>376819267</v>
      </c>
    </row>
    <row r="13" spans="1:6" s="41" customFormat="1" x14ac:dyDescent="0.25">
      <c r="A13" s="38">
        <v>22</v>
      </c>
      <c r="B13" s="39" t="s">
        <v>48</v>
      </c>
      <c r="C13" s="43">
        <v>0</v>
      </c>
      <c r="D13" s="43">
        <v>33359585</v>
      </c>
      <c r="E13" s="43">
        <v>81640415</v>
      </c>
      <c r="F13" s="40">
        <f t="shared" si="1"/>
        <v>115000000</v>
      </c>
    </row>
    <row r="14" spans="1:6" s="41" customFormat="1" x14ac:dyDescent="0.25">
      <c r="A14" s="38">
        <v>35</v>
      </c>
      <c r="B14" s="39" t="s">
        <v>38</v>
      </c>
      <c r="C14" s="43">
        <v>13000000</v>
      </c>
      <c r="D14" s="43">
        <v>28437731</v>
      </c>
      <c r="E14" s="43">
        <v>9385000</v>
      </c>
      <c r="F14" s="40">
        <f t="shared" si="1"/>
        <v>50822731</v>
      </c>
    </row>
    <row r="15" spans="1:6" s="41" customFormat="1" x14ac:dyDescent="0.25">
      <c r="A15" s="38">
        <v>40</v>
      </c>
      <c r="B15" s="39" t="s">
        <v>49</v>
      </c>
      <c r="C15" s="43">
        <v>9973000</v>
      </c>
      <c r="D15" s="43">
        <v>68245825.730000004</v>
      </c>
      <c r="E15" s="43">
        <v>0</v>
      </c>
      <c r="F15" s="40">
        <f t="shared" si="1"/>
        <v>78218825.730000004</v>
      </c>
    </row>
    <row r="16" spans="1:6" s="41" customFormat="1" x14ac:dyDescent="0.25">
      <c r="A16" s="38">
        <v>41</v>
      </c>
      <c r="B16" s="39" t="s">
        <v>29</v>
      </c>
      <c r="C16" s="43">
        <v>8550000</v>
      </c>
      <c r="D16" s="43">
        <v>3540000</v>
      </c>
      <c r="E16" s="43">
        <v>0</v>
      </c>
      <c r="F16" s="40">
        <f t="shared" si="1"/>
        <v>12090000</v>
      </c>
    </row>
    <row r="17" spans="1:6" s="41" customFormat="1" ht="25.5" x14ac:dyDescent="0.25">
      <c r="A17" s="38">
        <v>42</v>
      </c>
      <c r="B17" s="39" t="s">
        <v>50</v>
      </c>
      <c r="C17" s="43">
        <v>19734082.879999999</v>
      </c>
      <c r="D17" s="43">
        <v>19741913.960000001</v>
      </c>
      <c r="E17" s="43">
        <v>0</v>
      </c>
      <c r="F17" s="40">
        <f t="shared" si="1"/>
        <v>39475996.840000004</v>
      </c>
    </row>
    <row r="18" spans="1:6" s="41" customFormat="1" x14ac:dyDescent="0.25">
      <c r="A18" s="44">
        <v>43</v>
      </c>
      <c r="B18" s="45" t="s">
        <v>30</v>
      </c>
      <c r="C18" s="46">
        <v>114093554.95999999</v>
      </c>
      <c r="D18" s="46">
        <v>62839692.829999998</v>
      </c>
      <c r="E18" s="46">
        <v>0</v>
      </c>
      <c r="F18" s="40">
        <f t="shared" si="1"/>
        <v>176933247.78999999</v>
      </c>
    </row>
    <row r="19" spans="1:6" s="41" customFormat="1" ht="26.25" thickBot="1" x14ac:dyDescent="0.3">
      <c r="A19" s="47">
        <v>44</v>
      </c>
      <c r="B19" s="48" t="s">
        <v>51</v>
      </c>
      <c r="C19" s="49">
        <v>16416917.93</v>
      </c>
      <c r="D19" s="49">
        <v>28583082.07</v>
      </c>
      <c r="E19" s="49">
        <v>0</v>
      </c>
      <c r="F19" s="49">
        <f t="shared" si="1"/>
        <v>45000000</v>
      </c>
    </row>
    <row r="20" spans="1:6" x14ac:dyDescent="0.25">
      <c r="A20" s="50" t="s">
        <v>52</v>
      </c>
      <c r="B20" s="50"/>
      <c r="C20" s="50"/>
      <c r="D20" s="50"/>
      <c r="E20" s="50"/>
      <c r="F20" s="50"/>
    </row>
    <row r="21" spans="1:6" x14ac:dyDescent="0.25">
      <c r="A21" s="51"/>
      <c r="B21" s="51"/>
      <c r="C21" s="51"/>
      <c r="D21" s="51"/>
      <c r="E21" s="51"/>
      <c r="F21" s="51"/>
    </row>
  </sheetData>
  <mergeCells count="4">
    <mergeCell ref="A1:D1"/>
    <mergeCell ref="A3:F3"/>
    <mergeCell ref="A4:B4"/>
    <mergeCell ref="A2:F2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25"/>
  <sheetViews>
    <sheetView showGridLines="0" zoomScaleNormal="100" workbookViewId="0">
      <selection sqref="A1:C1"/>
    </sheetView>
  </sheetViews>
  <sheetFormatPr baseColWidth="10" defaultRowHeight="15.75" x14ac:dyDescent="0.25"/>
  <cols>
    <col min="1" max="1" width="5.42578125" style="15" customWidth="1"/>
    <col min="2" max="2" width="12.140625" style="15" customWidth="1"/>
    <col min="3" max="3" width="51.5703125" style="15" customWidth="1"/>
    <col min="4" max="4" width="21.42578125" style="15" customWidth="1"/>
    <col min="5" max="5" width="20.140625" style="15" bestFit="1" customWidth="1"/>
    <col min="6" max="16384" width="11.42578125" style="15"/>
  </cols>
  <sheetData>
    <row r="1" spans="1:6" s="5" customFormat="1" ht="60" customHeight="1" x14ac:dyDescent="0.25">
      <c r="A1" s="62" t="s">
        <v>67</v>
      </c>
      <c r="B1" s="62"/>
      <c r="C1" s="62"/>
      <c r="D1" s="74" t="s">
        <v>39</v>
      </c>
      <c r="E1" s="2"/>
    </row>
    <row r="2" spans="1:6" s="9" customFormat="1" ht="39" customHeight="1" x14ac:dyDescent="0.25">
      <c r="A2" s="77" t="s">
        <v>69</v>
      </c>
      <c r="B2" s="77"/>
      <c r="C2" s="77"/>
      <c r="D2" s="77"/>
      <c r="E2" s="6"/>
    </row>
    <row r="3" spans="1:6" customFormat="1" ht="12.75" customHeight="1" x14ac:dyDescent="0.25">
      <c r="A3" s="64"/>
      <c r="B3" s="64"/>
      <c r="C3" s="64"/>
      <c r="D3" s="64"/>
    </row>
    <row r="4" spans="1:6" customFormat="1" ht="33.75" customHeight="1" x14ac:dyDescent="0.25">
      <c r="A4" s="61" t="s">
        <v>62</v>
      </c>
      <c r="B4" s="61"/>
      <c r="C4" s="61"/>
      <c r="D4" s="61"/>
    </row>
    <row r="5" spans="1:6" customFormat="1" ht="12.75" customHeight="1" x14ac:dyDescent="0.25">
      <c r="A5" s="61" t="s">
        <v>40</v>
      </c>
      <c r="B5" s="61"/>
      <c r="C5" s="61"/>
      <c r="D5" s="61"/>
    </row>
    <row r="6" spans="1:6" customFormat="1" ht="12.75" customHeight="1" x14ac:dyDescent="0.25">
      <c r="A6" s="61" t="s">
        <v>2</v>
      </c>
      <c r="B6" s="61"/>
      <c r="C6" s="61"/>
      <c r="D6" s="61"/>
    </row>
    <row r="7" spans="1:6" customFormat="1" ht="12.75" customHeight="1" x14ac:dyDescent="0.25">
      <c r="A7" s="64"/>
      <c r="B7" s="64"/>
      <c r="C7" s="64"/>
      <c r="D7" s="64"/>
    </row>
    <row r="8" spans="1:6" ht="26.25" customHeight="1" x14ac:dyDescent="0.25">
      <c r="A8" s="71" t="s">
        <v>63</v>
      </c>
      <c r="B8" s="71"/>
      <c r="C8" s="71"/>
      <c r="D8" s="59" t="s">
        <v>6</v>
      </c>
    </row>
    <row r="9" spans="1:6" x14ac:dyDescent="0.25">
      <c r="A9" s="79" t="s">
        <v>6</v>
      </c>
      <c r="B9" s="79"/>
      <c r="C9" s="79"/>
      <c r="D9" s="17">
        <f>+D10+D12</f>
        <v>1310923552.52</v>
      </c>
      <c r="E9" s="17"/>
      <c r="F9" s="21"/>
    </row>
    <row r="10" spans="1:6" ht="15.75" customHeight="1" x14ac:dyDescent="0.25">
      <c r="A10" s="16">
        <v>4</v>
      </c>
      <c r="B10" s="75" t="s">
        <v>9</v>
      </c>
      <c r="C10" s="75"/>
      <c r="D10" s="76">
        <f>+D11</f>
        <v>158305954.56999999</v>
      </c>
      <c r="E10" s="21"/>
      <c r="F10" s="21"/>
    </row>
    <row r="11" spans="1:6" ht="15.75" customHeight="1" x14ac:dyDescent="0.25">
      <c r="A11" s="18"/>
      <c r="B11" s="19"/>
      <c r="C11" s="20" t="s">
        <v>64</v>
      </c>
      <c r="D11" s="20">
        <v>158305954.56999999</v>
      </c>
      <c r="E11" s="21"/>
      <c r="F11" s="21"/>
    </row>
    <row r="12" spans="1:6" ht="15.75" customHeight="1" x14ac:dyDescent="0.25">
      <c r="A12" s="16">
        <v>12</v>
      </c>
      <c r="B12" s="75" t="s">
        <v>16</v>
      </c>
      <c r="C12" s="75"/>
      <c r="D12" s="76">
        <f>+D13</f>
        <v>1152617597.95</v>
      </c>
      <c r="E12" s="21"/>
      <c r="F12" s="21"/>
    </row>
    <row r="13" spans="1:6" ht="15.75" customHeight="1" x14ac:dyDescent="0.25">
      <c r="A13" s="54"/>
      <c r="B13" s="55"/>
      <c r="C13" s="56" t="s">
        <v>65</v>
      </c>
      <c r="D13" s="72">
        <v>1152617597.95</v>
      </c>
      <c r="E13" s="21"/>
      <c r="F13" s="21"/>
    </row>
    <row r="14" spans="1:6" ht="67.5" customHeight="1" x14ac:dyDescent="0.25">
      <c r="A14" s="78" t="s">
        <v>66</v>
      </c>
      <c r="B14" s="78"/>
      <c r="C14" s="78"/>
      <c r="D14" s="78"/>
    </row>
    <row r="15" spans="1:6" x14ac:dyDescent="0.25">
      <c r="A15" s="73"/>
      <c r="B15" s="73"/>
      <c r="C15" s="73"/>
      <c r="D15" s="73"/>
    </row>
    <row r="16" spans="1:6" x14ac:dyDescent="0.25">
      <c r="A16" s="73"/>
      <c r="B16" s="73"/>
      <c r="C16" s="73"/>
      <c r="D16" s="73"/>
    </row>
    <row r="17" spans="1:4" x14ac:dyDescent="0.25">
      <c r="A17" s="73"/>
      <c r="B17" s="73"/>
      <c r="C17" s="73"/>
      <c r="D17" s="73"/>
    </row>
    <row r="18" spans="1:4" x14ac:dyDescent="0.25">
      <c r="A18" s="73"/>
      <c r="B18" s="73"/>
      <c r="C18" s="73"/>
      <c r="D18" s="73"/>
    </row>
    <row r="19" spans="1:4" x14ac:dyDescent="0.25">
      <c r="A19" s="73"/>
      <c r="B19" s="73"/>
      <c r="C19" s="73"/>
      <c r="D19" s="73"/>
    </row>
    <row r="20" spans="1:4" x14ac:dyDescent="0.25">
      <c r="A20" s="73"/>
      <c r="B20" s="73"/>
      <c r="C20" s="73"/>
      <c r="D20" s="73"/>
    </row>
    <row r="21" spans="1:4" x14ac:dyDescent="0.25">
      <c r="A21" s="73"/>
      <c r="B21" s="73"/>
      <c r="C21" s="73"/>
      <c r="D21" s="73"/>
    </row>
    <row r="22" spans="1:4" x14ac:dyDescent="0.25">
      <c r="B22" s="60"/>
      <c r="C22" s="60"/>
      <c r="D22" s="60"/>
    </row>
    <row r="25" spans="1:4" x14ac:dyDescent="0.25">
      <c r="A25"/>
      <c r="B25" s="24"/>
      <c r="C25"/>
    </row>
  </sheetData>
  <mergeCells count="12">
    <mergeCell ref="A7:D7"/>
    <mergeCell ref="A8:C8"/>
    <mergeCell ref="B10:C10"/>
    <mergeCell ref="B12:C12"/>
    <mergeCell ref="A14:D14"/>
    <mergeCell ref="A9:C9"/>
    <mergeCell ref="A1:C1"/>
    <mergeCell ref="A3:D3"/>
    <mergeCell ref="A4:D4"/>
    <mergeCell ref="A5:D5"/>
    <mergeCell ref="A6:D6"/>
    <mergeCell ref="A2:D2"/>
  </mergeCells>
  <printOptions horizontalCentered="1"/>
  <pageMargins left="0.70866141732283472" right="0.70866141732283472" top="0.15748031496062992" bottom="0.15748031496062992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Total</vt:lpstr>
      <vt:lpstr>Fiscales</vt:lpstr>
      <vt:lpstr>Propios</vt:lpstr>
      <vt:lpstr>Autónomos</vt:lpstr>
      <vt:lpstr>Destino</vt:lpstr>
      <vt:lpstr>Destino!Área_de_impresión</vt:lpstr>
      <vt:lpstr>Fiscales!Área_de_impresión</vt:lpstr>
      <vt:lpstr>Propios!Área_de_impresión</vt:lpstr>
      <vt:lpstr>Total!Área_de_impresión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2017-10-31T00:30:41Z</cp:lastPrinted>
  <dcterms:created xsi:type="dcterms:W3CDTF">2017-07-13T01:27:36Z</dcterms:created>
  <dcterms:modified xsi:type="dcterms:W3CDTF">2018-01-28T20:07:17Z</dcterms:modified>
</cp:coreProperties>
</file>