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ctual\Mis documentos\Laboral\2017\Trimestrales\4. Cuarto Trimestre\Anexos\Finales subidos a Share Point\"/>
    </mc:Choice>
  </mc:AlternateContent>
  <bookViews>
    <workbookView xWindow="0" yWindow="0" windowWidth="28800" windowHeight="11535"/>
  </bookViews>
  <sheets>
    <sheet name="Plurianuales" sheetId="1" r:id="rId1"/>
  </sheets>
  <definedNames>
    <definedName name="_xlnm._FilterDatabase" localSheetId="0" hidden="1">Plurianuales!$A$8:$F$780</definedName>
    <definedName name="_xlnm.Print_Area" localSheetId="0">Plurianuales!$A$1:$F$780</definedName>
    <definedName name="_xlnm.Print_Titles" localSheetId="0">Plurianuales!$1:$7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75" i="1" l="1"/>
  <c r="F774" i="1" s="1"/>
  <c r="D775" i="1"/>
  <c r="D774" i="1" s="1"/>
  <c r="C775" i="1"/>
  <c r="C774" i="1"/>
  <c r="F771" i="1"/>
  <c r="D771" i="1"/>
  <c r="C771" i="1"/>
  <c r="F768" i="1"/>
  <c r="D768" i="1"/>
  <c r="C768" i="1"/>
  <c r="F765" i="1"/>
  <c r="D765" i="1"/>
  <c r="C765" i="1"/>
  <c r="F762" i="1"/>
  <c r="D762" i="1"/>
  <c r="C762" i="1"/>
  <c r="F759" i="1"/>
  <c r="D759" i="1"/>
  <c r="C759" i="1"/>
  <c r="F756" i="1"/>
  <c r="D756" i="1"/>
  <c r="C756" i="1"/>
  <c r="F753" i="1"/>
  <c r="D753" i="1"/>
  <c r="C753" i="1"/>
  <c r="F750" i="1"/>
  <c r="D750" i="1"/>
  <c r="C750" i="1"/>
  <c r="C749" i="1" s="1"/>
  <c r="F746" i="1"/>
  <c r="D746" i="1"/>
  <c r="C746" i="1"/>
  <c r="F743" i="1"/>
  <c r="D743" i="1"/>
  <c r="C743" i="1"/>
  <c r="F740" i="1"/>
  <c r="D740" i="1"/>
  <c r="C740" i="1"/>
  <c r="F737" i="1"/>
  <c r="D737" i="1"/>
  <c r="C737" i="1"/>
  <c r="F734" i="1"/>
  <c r="D734" i="1"/>
  <c r="C734" i="1"/>
  <c r="F731" i="1"/>
  <c r="D731" i="1"/>
  <c r="C731" i="1"/>
  <c r="F728" i="1"/>
  <c r="D728" i="1"/>
  <c r="C728" i="1"/>
  <c r="F725" i="1"/>
  <c r="D725" i="1"/>
  <c r="C725" i="1"/>
  <c r="F722" i="1"/>
  <c r="D722" i="1"/>
  <c r="C722" i="1"/>
  <c r="F719" i="1"/>
  <c r="D719" i="1"/>
  <c r="C719" i="1"/>
  <c r="F716" i="1"/>
  <c r="D716" i="1"/>
  <c r="C716" i="1"/>
  <c r="F713" i="1"/>
  <c r="D713" i="1"/>
  <c r="C713" i="1"/>
  <c r="F710" i="1"/>
  <c r="D710" i="1"/>
  <c r="C710" i="1"/>
  <c r="F707" i="1"/>
  <c r="F706" i="1" s="1"/>
  <c r="D707" i="1"/>
  <c r="C707" i="1"/>
  <c r="F703" i="1"/>
  <c r="D703" i="1"/>
  <c r="C703" i="1"/>
  <c r="F700" i="1"/>
  <c r="D700" i="1"/>
  <c r="C700" i="1"/>
  <c r="F697" i="1"/>
  <c r="D697" i="1"/>
  <c r="C697" i="1"/>
  <c r="F694" i="1"/>
  <c r="D694" i="1"/>
  <c r="C694" i="1"/>
  <c r="F691" i="1"/>
  <c r="D691" i="1"/>
  <c r="C691" i="1"/>
  <c r="F688" i="1"/>
  <c r="D688" i="1"/>
  <c r="C688" i="1"/>
  <c r="F685" i="1"/>
  <c r="D685" i="1"/>
  <c r="C685" i="1"/>
  <c r="F681" i="1"/>
  <c r="F680" i="1" s="1"/>
  <c r="D681" i="1"/>
  <c r="D680" i="1" s="1"/>
  <c r="C681" i="1"/>
  <c r="C680" i="1"/>
  <c r="F677" i="1"/>
  <c r="F676" i="1" s="1"/>
  <c r="D677" i="1"/>
  <c r="D676" i="1" s="1"/>
  <c r="C677" i="1"/>
  <c r="C676" i="1"/>
  <c r="F673" i="1"/>
  <c r="D673" i="1"/>
  <c r="D672" i="1" s="1"/>
  <c r="C673" i="1"/>
  <c r="C672" i="1" s="1"/>
  <c r="F672" i="1"/>
  <c r="F669" i="1"/>
  <c r="D669" i="1"/>
  <c r="D668" i="1" s="1"/>
  <c r="C669" i="1"/>
  <c r="C668" i="1" s="1"/>
  <c r="F668" i="1"/>
  <c r="F665" i="1"/>
  <c r="F664" i="1" s="1"/>
  <c r="D665" i="1"/>
  <c r="D664" i="1" s="1"/>
  <c r="C665" i="1"/>
  <c r="C664" i="1"/>
  <c r="F661" i="1"/>
  <c r="F660" i="1" s="1"/>
  <c r="D661" i="1"/>
  <c r="D660" i="1" s="1"/>
  <c r="C661" i="1"/>
  <c r="C660" i="1"/>
  <c r="F657" i="1"/>
  <c r="D657" i="1"/>
  <c r="C657" i="1"/>
  <c r="F654" i="1"/>
  <c r="D654" i="1"/>
  <c r="C654" i="1"/>
  <c r="F651" i="1"/>
  <c r="D651" i="1"/>
  <c r="C651" i="1"/>
  <c r="F648" i="1"/>
  <c r="D648" i="1"/>
  <c r="C648" i="1"/>
  <c r="F645" i="1"/>
  <c r="D645" i="1"/>
  <c r="C645" i="1"/>
  <c r="F642" i="1"/>
  <c r="D642" i="1"/>
  <c r="C642" i="1"/>
  <c r="F639" i="1"/>
  <c r="D639" i="1"/>
  <c r="C639" i="1"/>
  <c r="F636" i="1"/>
  <c r="D636" i="1"/>
  <c r="C636" i="1"/>
  <c r="F633" i="1"/>
  <c r="D633" i="1"/>
  <c r="C633" i="1"/>
  <c r="F630" i="1"/>
  <c r="D630" i="1"/>
  <c r="C630" i="1"/>
  <c r="F627" i="1"/>
  <c r="D627" i="1"/>
  <c r="C627" i="1"/>
  <c r="F624" i="1"/>
  <c r="D624" i="1"/>
  <c r="C624" i="1"/>
  <c r="F621" i="1"/>
  <c r="D621" i="1"/>
  <c r="C621" i="1"/>
  <c r="F618" i="1"/>
  <c r="D618" i="1"/>
  <c r="C618" i="1"/>
  <c r="F615" i="1"/>
  <c r="D615" i="1"/>
  <c r="C615" i="1"/>
  <c r="F612" i="1"/>
  <c r="D612" i="1"/>
  <c r="C612" i="1"/>
  <c r="F609" i="1"/>
  <c r="D609" i="1"/>
  <c r="C609" i="1"/>
  <c r="F606" i="1"/>
  <c r="D606" i="1"/>
  <c r="C606" i="1"/>
  <c r="F603" i="1"/>
  <c r="D603" i="1"/>
  <c r="C603" i="1"/>
  <c r="F600" i="1"/>
  <c r="D600" i="1"/>
  <c r="C600" i="1"/>
  <c r="F597" i="1"/>
  <c r="D597" i="1"/>
  <c r="C597" i="1"/>
  <c r="F594" i="1"/>
  <c r="D594" i="1"/>
  <c r="C594" i="1"/>
  <c r="F591" i="1"/>
  <c r="D591" i="1"/>
  <c r="C591" i="1"/>
  <c r="F588" i="1"/>
  <c r="D588" i="1"/>
  <c r="C588" i="1"/>
  <c r="F585" i="1"/>
  <c r="D585" i="1"/>
  <c r="C585" i="1"/>
  <c r="F582" i="1"/>
  <c r="D582" i="1"/>
  <c r="C582" i="1"/>
  <c r="F579" i="1"/>
  <c r="D579" i="1"/>
  <c r="D578" i="1" s="1"/>
  <c r="C579" i="1"/>
  <c r="F575" i="1"/>
  <c r="F574" i="1" s="1"/>
  <c r="D575" i="1"/>
  <c r="D574" i="1" s="1"/>
  <c r="C575" i="1"/>
  <c r="C574" i="1" s="1"/>
  <c r="F571" i="1"/>
  <c r="F570" i="1" s="1"/>
  <c r="D571" i="1"/>
  <c r="D570" i="1" s="1"/>
  <c r="C571" i="1"/>
  <c r="C570" i="1" s="1"/>
  <c r="F567" i="1"/>
  <c r="D567" i="1"/>
  <c r="D566" i="1" s="1"/>
  <c r="C567" i="1"/>
  <c r="C566" i="1" s="1"/>
  <c r="F566" i="1"/>
  <c r="F563" i="1"/>
  <c r="D563" i="1"/>
  <c r="D562" i="1" s="1"/>
  <c r="C563" i="1"/>
  <c r="C562" i="1" s="1"/>
  <c r="F562" i="1"/>
  <c r="F559" i="1"/>
  <c r="F558" i="1" s="1"/>
  <c r="D559" i="1"/>
  <c r="D558" i="1" s="1"/>
  <c r="C559" i="1"/>
  <c r="C558" i="1" s="1"/>
  <c r="F555" i="1"/>
  <c r="F554" i="1" s="1"/>
  <c r="D555" i="1"/>
  <c r="D554" i="1" s="1"/>
  <c r="C555" i="1"/>
  <c r="C554" i="1" s="1"/>
  <c r="F551" i="1"/>
  <c r="D551" i="1"/>
  <c r="D550" i="1" s="1"/>
  <c r="C551" i="1"/>
  <c r="C550" i="1" s="1"/>
  <c r="F550" i="1"/>
  <c r="F547" i="1"/>
  <c r="D547" i="1"/>
  <c r="C547" i="1"/>
  <c r="F544" i="1"/>
  <c r="D544" i="1"/>
  <c r="C544" i="1"/>
  <c r="F541" i="1"/>
  <c r="D541" i="1"/>
  <c r="C541" i="1"/>
  <c r="F538" i="1"/>
  <c r="D538" i="1"/>
  <c r="C538" i="1"/>
  <c r="F535" i="1"/>
  <c r="D535" i="1"/>
  <c r="C535" i="1"/>
  <c r="F532" i="1"/>
  <c r="D532" i="1"/>
  <c r="C532" i="1"/>
  <c r="F528" i="1"/>
  <c r="D528" i="1"/>
  <c r="C528" i="1"/>
  <c r="F525" i="1"/>
  <c r="D525" i="1"/>
  <c r="C525" i="1"/>
  <c r="F522" i="1"/>
  <c r="D522" i="1"/>
  <c r="C522" i="1"/>
  <c r="F519" i="1"/>
  <c r="D519" i="1"/>
  <c r="C519" i="1"/>
  <c r="F516" i="1"/>
  <c r="D516" i="1"/>
  <c r="C516" i="1"/>
  <c r="F513" i="1"/>
  <c r="D513" i="1"/>
  <c r="C513" i="1"/>
  <c r="F510" i="1"/>
  <c r="D510" i="1"/>
  <c r="C510" i="1"/>
  <c r="F507" i="1"/>
  <c r="D507" i="1"/>
  <c r="C507" i="1"/>
  <c r="F504" i="1"/>
  <c r="D504" i="1"/>
  <c r="C504" i="1"/>
  <c r="F501" i="1"/>
  <c r="D501" i="1"/>
  <c r="C501" i="1"/>
  <c r="F498" i="1"/>
  <c r="D498" i="1"/>
  <c r="C498" i="1"/>
  <c r="C497" i="1" s="1"/>
  <c r="F494" i="1"/>
  <c r="D494" i="1"/>
  <c r="C494" i="1"/>
  <c r="F491" i="1"/>
  <c r="D491" i="1"/>
  <c r="C491" i="1"/>
  <c r="F488" i="1"/>
  <c r="D488" i="1"/>
  <c r="C488" i="1"/>
  <c r="F485" i="1"/>
  <c r="D485" i="1"/>
  <c r="C485" i="1"/>
  <c r="F482" i="1"/>
  <c r="D482" i="1"/>
  <c r="C482" i="1"/>
  <c r="F479" i="1"/>
  <c r="D479" i="1"/>
  <c r="C479" i="1"/>
  <c r="F476" i="1"/>
  <c r="D476" i="1"/>
  <c r="C476" i="1"/>
  <c r="F473" i="1"/>
  <c r="D473" i="1"/>
  <c r="C473" i="1"/>
  <c r="F470" i="1"/>
  <c r="D470" i="1"/>
  <c r="C470" i="1"/>
  <c r="F466" i="1"/>
  <c r="D466" i="1"/>
  <c r="C466" i="1"/>
  <c r="F463" i="1"/>
  <c r="D463" i="1"/>
  <c r="D462" i="1" s="1"/>
  <c r="C463" i="1"/>
  <c r="C462" i="1" s="1"/>
  <c r="F459" i="1"/>
  <c r="D459" i="1"/>
  <c r="C459" i="1"/>
  <c r="F456" i="1"/>
  <c r="D456" i="1"/>
  <c r="C456" i="1"/>
  <c r="F453" i="1"/>
  <c r="D453" i="1"/>
  <c r="C453" i="1"/>
  <c r="F450" i="1"/>
  <c r="D450" i="1"/>
  <c r="C450" i="1"/>
  <c r="F447" i="1"/>
  <c r="D447" i="1"/>
  <c r="C447" i="1"/>
  <c r="F444" i="1"/>
  <c r="D444" i="1"/>
  <c r="C444" i="1"/>
  <c r="F441" i="1"/>
  <c r="D441" i="1"/>
  <c r="C441" i="1"/>
  <c r="F438" i="1"/>
  <c r="D438" i="1"/>
  <c r="C438" i="1"/>
  <c r="F434" i="1"/>
  <c r="D434" i="1"/>
  <c r="C434" i="1"/>
  <c r="F431" i="1"/>
  <c r="D431" i="1"/>
  <c r="C431" i="1"/>
  <c r="F428" i="1"/>
  <c r="D428" i="1"/>
  <c r="C428" i="1"/>
  <c r="F425" i="1"/>
  <c r="F424" i="1" s="1"/>
  <c r="D425" i="1"/>
  <c r="C425" i="1"/>
  <c r="F421" i="1"/>
  <c r="D421" i="1"/>
  <c r="C421" i="1"/>
  <c r="F418" i="1"/>
  <c r="D418" i="1"/>
  <c r="C418" i="1"/>
  <c r="F415" i="1"/>
  <c r="D415" i="1"/>
  <c r="C415" i="1"/>
  <c r="F411" i="1"/>
  <c r="F410" i="1" s="1"/>
  <c r="D411" i="1"/>
  <c r="D410" i="1" s="1"/>
  <c r="C411" i="1"/>
  <c r="C410" i="1" s="1"/>
  <c r="F407" i="1"/>
  <c r="D407" i="1"/>
  <c r="C407" i="1"/>
  <c r="F404" i="1"/>
  <c r="D404" i="1"/>
  <c r="C404" i="1"/>
  <c r="F401" i="1"/>
  <c r="D401" i="1"/>
  <c r="C401" i="1"/>
  <c r="F398" i="1"/>
  <c r="D398" i="1"/>
  <c r="C398" i="1"/>
  <c r="F395" i="1"/>
  <c r="D395" i="1"/>
  <c r="C395" i="1"/>
  <c r="F392" i="1"/>
  <c r="D392" i="1"/>
  <c r="C392" i="1"/>
  <c r="F389" i="1"/>
  <c r="D389" i="1"/>
  <c r="C389" i="1"/>
  <c r="F386" i="1"/>
  <c r="D386" i="1"/>
  <c r="C386" i="1"/>
  <c r="F383" i="1"/>
  <c r="D383" i="1"/>
  <c r="C383" i="1"/>
  <c r="F380" i="1"/>
  <c r="D380" i="1"/>
  <c r="C380" i="1"/>
  <c r="F377" i="1"/>
  <c r="D377" i="1"/>
  <c r="C377" i="1"/>
  <c r="F374" i="1"/>
  <c r="D374" i="1"/>
  <c r="C374" i="1"/>
  <c r="F371" i="1"/>
  <c r="D371" i="1"/>
  <c r="C371" i="1"/>
  <c r="F368" i="1"/>
  <c r="D368" i="1"/>
  <c r="C368" i="1"/>
  <c r="F365" i="1"/>
  <c r="D365" i="1"/>
  <c r="C365" i="1"/>
  <c r="F362" i="1"/>
  <c r="D362" i="1"/>
  <c r="C362" i="1"/>
  <c r="F359" i="1"/>
  <c r="D359" i="1"/>
  <c r="C359" i="1"/>
  <c r="F356" i="1"/>
  <c r="D356" i="1"/>
  <c r="C356" i="1"/>
  <c r="F353" i="1"/>
  <c r="D353" i="1"/>
  <c r="C353" i="1"/>
  <c r="F350" i="1"/>
  <c r="D350" i="1"/>
  <c r="C350" i="1"/>
  <c r="F347" i="1"/>
  <c r="D347" i="1"/>
  <c r="C347" i="1"/>
  <c r="F344" i="1"/>
  <c r="D344" i="1"/>
  <c r="C344" i="1"/>
  <c r="F341" i="1"/>
  <c r="D341" i="1"/>
  <c r="C341" i="1"/>
  <c r="F338" i="1"/>
  <c r="D338" i="1"/>
  <c r="C338" i="1"/>
  <c r="F335" i="1"/>
  <c r="F334" i="1" s="1"/>
  <c r="D335" i="1"/>
  <c r="C335" i="1"/>
  <c r="F331" i="1"/>
  <c r="D331" i="1"/>
  <c r="C331" i="1"/>
  <c r="F328" i="1"/>
  <c r="D328" i="1"/>
  <c r="C328" i="1"/>
  <c r="F325" i="1"/>
  <c r="D325" i="1"/>
  <c r="C325" i="1"/>
  <c r="F322" i="1"/>
  <c r="D322" i="1"/>
  <c r="C322" i="1"/>
  <c r="F319" i="1"/>
  <c r="D319" i="1"/>
  <c r="C319" i="1"/>
  <c r="F316" i="1"/>
  <c r="D316" i="1"/>
  <c r="C316" i="1"/>
  <c r="F313" i="1"/>
  <c r="D313" i="1"/>
  <c r="C313" i="1"/>
  <c r="F310" i="1"/>
  <c r="D310" i="1"/>
  <c r="C310" i="1"/>
  <c r="F307" i="1"/>
  <c r="D307" i="1"/>
  <c r="C307" i="1"/>
  <c r="F304" i="1"/>
  <c r="D304" i="1"/>
  <c r="C304" i="1"/>
  <c r="F301" i="1"/>
  <c r="D301" i="1"/>
  <c r="C301" i="1"/>
  <c r="F298" i="1"/>
  <c r="D298" i="1"/>
  <c r="C298" i="1"/>
  <c r="F295" i="1"/>
  <c r="D295" i="1"/>
  <c r="C295" i="1"/>
  <c r="F292" i="1"/>
  <c r="D292" i="1"/>
  <c r="C292" i="1"/>
  <c r="F289" i="1"/>
  <c r="D289" i="1"/>
  <c r="C289" i="1"/>
  <c r="F286" i="1"/>
  <c r="D286" i="1"/>
  <c r="C286" i="1"/>
  <c r="F283" i="1"/>
  <c r="D283" i="1"/>
  <c r="C283" i="1"/>
  <c r="F280" i="1"/>
  <c r="D280" i="1"/>
  <c r="C280" i="1"/>
  <c r="F277" i="1"/>
  <c r="D277" i="1"/>
  <c r="C277" i="1"/>
  <c r="F274" i="1"/>
  <c r="D274" i="1"/>
  <c r="C274" i="1"/>
  <c r="F271" i="1"/>
  <c r="D271" i="1"/>
  <c r="C271" i="1"/>
  <c r="F268" i="1"/>
  <c r="D268" i="1"/>
  <c r="C268" i="1"/>
  <c r="F265" i="1"/>
  <c r="D265" i="1"/>
  <c r="C265" i="1"/>
  <c r="F261" i="1"/>
  <c r="D261" i="1"/>
  <c r="C261" i="1"/>
  <c r="F258" i="1"/>
  <c r="D258" i="1"/>
  <c r="C258" i="1"/>
  <c r="F255" i="1"/>
  <c r="D255" i="1"/>
  <c r="C255" i="1"/>
  <c r="F252" i="1"/>
  <c r="D252" i="1"/>
  <c r="C252" i="1"/>
  <c r="F249" i="1"/>
  <c r="D249" i="1"/>
  <c r="C249" i="1"/>
  <c r="F246" i="1"/>
  <c r="D246" i="1"/>
  <c r="C246" i="1"/>
  <c r="F243" i="1"/>
  <c r="D243" i="1"/>
  <c r="C243" i="1"/>
  <c r="F239" i="1"/>
  <c r="D239" i="1"/>
  <c r="C239" i="1"/>
  <c r="F236" i="1"/>
  <c r="D236" i="1"/>
  <c r="C236" i="1"/>
  <c r="F233" i="1"/>
  <c r="D233" i="1"/>
  <c r="C233" i="1"/>
  <c r="F230" i="1"/>
  <c r="D230" i="1"/>
  <c r="C230" i="1"/>
  <c r="F227" i="1"/>
  <c r="D227" i="1"/>
  <c r="C227" i="1"/>
  <c r="F224" i="1"/>
  <c r="D224" i="1"/>
  <c r="C224" i="1"/>
  <c r="F221" i="1"/>
  <c r="D221" i="1"/>
  <c r="C221" i="1"/>
  <c r="F218" i="1"/>
  <c r="D218" i="1"/>
  <c r="C218" i="1"/>
  <c r="F215" i="1"/>
  <c r="D215" i="1"/>
  <c r="C215" i="1"/>
  <c r="F212" i="1"/>
  <c r="D212" i="1"/>
  <c r="C212" i="1"/>
  <c r="F209" i="1"/>
  <c r="D209" i="1"/>
  <c r="C209" i="1"/>
  <c r="F206" i="1"/>
  <c r="D206" i="1"/>
  <c r="C206" i="1"/>
  <c r="F203" i="1"/>
  <c r="D203" i="1"/>
  <c r="C203" i="1"/>
  <c r="F200" i="1"/>
  <c r="D200" i="1"/>
  <c r="C200" i="1"/>
  <c r="F197" i="1"/>
  <c r="D197" i="1"/>
  <c r="C197" i="1"/>
  <c r="F194" i="1"/>
  <c r="D194" i="1"/>
  <c r="C194" i="1"/>
  <c r="F191" i="1"/>
  <c r="D191" i="1"/>
  <c r="C191" i="1"/>
  <c r="F188" i="1"/>
  <c r="D188" i="1"/>
  <c r="C188" i="1"/>
  <c r="F185" i="1"/>
  <c r="D185" i="1"/>
  <c r="C185" i="1"/>
  <c r="F182" i="1"/>
  <c r="D182" i="1"/>
  <c r="C182" i="1"/>
  <c r="F179" i="1"/>
  <c r="D179" i="1"/>
  <c r="C179" i="1"/>
  <c r="F176" i="1"/>
  <c r="D176" i="1"/>
  <c r="C176" i="1"/>
  <c r="F173" i="1"/>
  <c r="D173" i="1"/>
  <c r="C173" i="1"/>
  <c r="F170" i="1"/>
  <c r="D170" i="1"/>
  <c r="C170" i="1"/>
  <c r="F167" i="1"/>
  <c r="D167" i="1"/>
  <c r="C167" i="1"/>
  <c r="F163" i="1"/>
  <c r="D163" i="1"/>
  <c r="C163" i="1"/>
  <c r="F160" i="1"/>
  <c r="D160" i="1"/>
  <c r="C160" i="1"/>
  <c r="F157" i="1"/>
  <c r="D157" i="1"/>
  <c r="C157" i="1"/>
  <c r="F154" i="1"/>
  <c r="D154" i="1"/>
  <c r="C154" i="1"/>
  <c r="F151" i="1"/>
  <c r="D151" i="1"/>
  <c r="C151" i="1"/>
  <c r="F148" i="1"/>
  <c r="D148" i="1"/>
  <c r="C148" i="1"/>
  <c r="F145" i="1"/>
  <c r="D145" i="1"/>
  <c r="C145" i="1"/>
  <c r="F142" i="1"/>
  <c r="D142" i="1"/>
  <c r="C142" i="1"/>
  <c r="F139" i="1"/>
  <c r="D139" i="1"/>
  <c r="C139" i="1"/>
  <c r="F136" i="1"/>
  <c r="D136" i="1"/>
  <c r="C136" i="1"/>
  <c r="F133" i="1"/>
  <c r="D133" i="1"/>
  <c r="C133" i="1"/>
  <c r="F130" i="1"/>
  <c r="D130" i="1"/>
  <c r="C130" i="1"/>
  <c r="F127" i="1"/>
  <c r="D127" i="1"/>
  <c r="C127" i="1"/>
  <c r="F124" i="1"/>
  <c r="D124" i="1"/>
  <c r="C124" i="1"/>
  <c r="F121" i="1"/>
  <c r="D121" i="1"/>
  <c r="C121" i="1"/>
  <c r="F118" i="1"/>
  <c r="D118" i="1"/>
  <c r="C118" i="1"/>
  <c r="F114" i="1"/>
  <c r="F110" i="1" s="1"/>
  <c r="D114" i="1"/>
  <c r="C114" i="1"/>
  <c r="F111" i="1"/>
  <c r="D111" i="1"/>
  <c r="D110" i="1" s="1"/>
  <c r="C111" i="1"/>
  <c r="C110" i="1" s="1"/>
  <c r="F107" i="1"/>
  <c r="D107" i="1"/>
  <c r="C107" i="1"/>
  <c r="F104" i="1"/>
  <c r="D104" i="1"/>
  <c r="C104" i="1"/>
  <c r="F101" i="1"/>
  <c r="D101" i="1"/>
  <c r="C101" i="1"/>
  <c r="F98" i="1"/>
  <c r="D98" i="1"/>
  <c r="C98" i="1"/>
  <c r="F95" i="1"/>
  <c r="D95" i="1"/>
  <c r="C95" i="1"/>
  <c r="F92" i="1"/>
  <c r="D92" i="1"/>
  <c r="C92" i="1"/>
  <c r="F89" i="1"/>
  <c r="D89" i="1"/>
  <c r="C89" i="1"/>
  <c r="F86" i="1"/>
  <c r="D86" i="1"/>
  <c r="C86" i="1"/>
  <c r="F83" i="1"/>
  <c r="D83" i="1"/>
  <c r="C83" i="1"/>
  <c r="F80" i="1"/>
  <c r="D80" i="1"/>
  <c r="C80" i="1"/>
  <c r="F77" i="1"/>
  <c r="D77" i="1"/>
  <c r="C77" i="1"/>
  <c r="F74" i="1"/>
  <c r="D74" i="1"/>
  <c r="C74" i="1"/>
  <c r="F71" i="1"/>
  <c r="D71" i="1"/>
  <c r="C71" i="1"/>
  <c r="F68" i="1"/>
  <c r="D68" i="1"/>
  <c r="C68" i="1"/>
  <c r="F65" i="1"/>
  <c r="D65" i="1"/>
  <c r="C65" i="1"/>
  <c r="F62" i="1"/>
  <c r="D62" i="1"/>
  <c r="C62" i="1"/>
  <c r="F59" i="1"/>
  <c r="D59" i="1"/>
  <c r="C59" i="1"/>
  <c r="F56" i="1"/>
  <c r="D56" i="1"/>
  <c r="C56" i="1"/>
  <c r="F53" i="1"/>
  <c r="D53" i="1"/>
  <c r="C53" i="1"/>
  <c r="F50" i="1"/>
  <c r="D50" i="1"/>
  <c r="C50" i="1"/>
  <c r="F46" i="1"/>
  <c r="F45" i="1" s="1"/>
  <c r="D46" i="1"/>
  <c r="D45" i="1" s="1"/>
  <c r="C46" i="1"/>
  <c r="C45" i="1" s="1"/>
  <c r="F42" i="1"/>
  <c r="D42" i="1"/>
  <c r="C42" i="1"/>
  <c r="F39" i="1"/>
  <c r="D39" i="1"/>
  <c r="C39" i="1"/>
  <c r="F36" i="1"/>
  <c r="D36" i="1"/>
  <c r="C36" i="1"/>
  <c r="F33" i="1"/>
  <c r="D33" i="1"/>
  <c r="C33" i="1"/>
  <c r="C32" i="1" s="1"/>
  <c r="F29" i="1"/>
  <c r="D29" i="1"/>
  <c r="C29" i="1"/>
  <c r="C22" i="1" s="1"/>
  <c r="F26" i="1"/>
  <c r="D26" i="1"/>
  <c r="C26" i="1"/>
  <c r="F23" i="1"/>
  <c r="D23" i="1"/>
  <c r="C23" i="1"/>
  <c r="F19" i="1"/>
  <c r="F18" i="1" s="1"/>
  <c r="D19" i="1"/>
  <c r="D18" i="1" s="1"/>
  <c r="C19" i="1"/>
  <c r="C18" i="1" s="1"/>
  <c r="F15" i="1"/>
  <c r="D15" i="1"/>
  <c r="C15" i="1"/>
  <c r="F12" i="1"/>
  <c r="D12" i="1"/>
  <c r="C12" i="1"/>
  <c r="F9" i="1"/>
  <c r="D9" i="1"/>
  <c r="C9" i="1"/>
  <c r="C424" i="1" l="1"/>
  <c r="D469" i="1"/>
  <c r="D497" i="1"/>
  <c r="F578" i="1"/>
  <c r="C8" i="1"/>
  <c r="F8" i="1"/>
  <c r="F242" i="1"/>
  <c r="F264" i="1"/>
  <c r="F414" i="1"/>
  <c r="F684" i="1"/>
  <c r="D424" i="1"/>
  <c r="C469" i="1"/>
  <c r="D684" i="1"/>
  <c r="D749" i="1"/>
  <c r="D22" i="1"/>
  <c r="F22" i="1"/>
  <c r="C166" i="1"/>
  <c r="C117" i="1"/>
  <c r="F117" i="1"/>
  <c r="C242" i="1"/>
  <c r="C334" i="1"/>
  <c r="D334" i="1"/>
  <c r="C437" i="1"/>
  <c r="D437" i="1"/>
  <c r="F437" i="1"/>
  <c r="C531" i="1"/>
  <c r="D117" i="1"/>
  <c r="D242" i="1"/>
  <c r="D32" i="1"/>
  <c r="F32" i="1"/>
  <c r="C49" i="1"/>
  <c r="D49" i="1"/>
  <c r="C414" i="1"/>
  <c r="D414" i="1"/>
  <c r="F469" i="1"/>
  <c r="F497" i="1"/>
  <c r="C578" i="1"/>
  <c r="C684" i="1"/>
  <c r="D706" i="1"/>
  <c r="F749" i="1"/>
  <c r="C706" i="1"/>
  <c r="D8" i="1"/>
  <c r="D166" i="1"/>
  <c r="F166" i="1"/>
  <c r="C264" i="1"/>
  <c r="D264" i="1"/>
  <c r="F462" i="1"/>
  <c r="F531" i="1"/>
  <c r="D531" i="1"/>
  <c r="F49" i="1"/>
</calcChain>
</file>

<file path=xl/sharedStrings.xml><?xml version="1.0" encoding="utf-8"?>
<sst xmlns="http://schemas.openxmlformats.org/spreadsheetml/2006/main" count="783" uniqueCount="266">
  <si>
    <t>Informes sobre la Situación Económica,
las Finanzas Públicas y la Deuda Pública</t>
  </si>
  <si>
    <t>Cuarto Trimestre de 2017</t>
  </si>
  <si>
    <r>
      <rPr>
        <b/>
        <sz val="14"/>
        <rFont val="Soberana Titular"/>
        <family val="3"/>
      </rPr>
      <t xml:space="preserve">IV. </t>
    </r>
    <r>
      <rPr>
        <b/>
        <sz val="14"/>
        <color rgb="FF000000"/>
        <rFont val="Soberana Titular"/>
        <family val="3"/>
      </rPr>
      <t>MONTO EROGADO SOBRE CONTRATOS PLURIANUALES DE OBRA, ADQUISICIONES Y ARRENDAMIENTOS O SERVICIOS</t>
    </r>
  </si>
  <si>
    <t>ENERO-DICIEMBRE DE 2017</t>
  </si>
  <si>
    <r>
      <t xml:space="preserve">MONTO EROGADO SOBRE CONTRATOS PLURIANUALES DE OBRA, ADQUISICIONES Y ARRENDAMIENTOS O SERVICIOS </t>
    </r>
    <r>
      <rPr>
        <b/>
        <vertAlign val="superscript"/>
        <sz val="11"/>
        <rFont val="Soberana Sans"/>
        <family val="3"/>
      </rPr>
      <t>1_/</t>
    </r>
    <r>
      <rPr>
        <b/>
        <sz val="11"/>
        <rFont val="Soberana Sans"/>
        <family val="3"/>
      </rPr>
      <t xml:space="preserve">
Enero-diciembre de 2017
(Miles de pesos)</t>
    </r>
  </si>
  <si>
    <t>Dependencia / Entidad / Empresa</t>
  </si>
  <si>
    <t>Monto anual autorizado o modificado
 2017</t>
  </si>
  <si>
    <t>Enero-diciembre</t>
  </si>
  <si>
    <t>Programado</t>
  </si>
  <si>
    <t>Ejercido</t>
  </si>
  <si>
    <t>01 Poder Legislativo</t>
  </si>
  <si>
    <t>H. Cámara de Diputados</t>
  </si>
  <si>
    <t>Gasto Corriente</t>
  </si>
  <si>
    <t>Gasto de Inversión</t>
  </si>
  <si>
    <t>H. Cámara de Senadores</t>
  </si>
  <si>
    <t>Auditoría Superior de la Federación</t>
  </si>
  <si>
    <t>02 Oficina de la Presidencia de la República</t>
  </si>
  <si>
    <t>Sector Central</t>
  </si>
  <si>
    <t>03 Poder Judicial</t>
  </si>
  <si>
    <t>Suprema Corte de Justicia de la Nación</t>
  </si>
  <si>
    <t>Consejo de la Judicatura Federal</t>
  </si>
  <si>
    <t>Tribunal Electoral del Poder Judicial de la Federación</t>
  </si>
  <si>
    <t>04 Gobernación</t>
  </si>
  <si>
    <t>Archivo General de la Nación</t>
  </si>
  <si>
    <t>Consejo Nacional para Prevenir la Discriminación</t>
  </si>
  <si>
    <t>Talleres Gráficos de México</t>
  </si>
  <si>
    <t>05 Relaciones Exteriores</t>
  </si>
  <si>
    <t>06 Hacienda y Crédito Público</t>
  </si>
  <si>
    <t>Casa de Moneda de México</t>
  </si>
  <si>
    <t>Comisión Nacional para la Protección y Defensa de los Usuarios de Servicios Financieros</t>
  </si>
  <si>
    <t>Financiera Nacional de Desarrollo Agropecuario, Rural, Forestal y Pesquero</t>
  </si>
  <si>
    <t>Instituto para la Protección del Ahorro Bancario</t>
  </si>
  <si>
    <t>Lotería Nacional para la Asistencia Pública</t>
  </si>
  <si>
    <t>Pronósticos para la Asistencia Pública</t>
  </si>
  <si>
    <t>Servicio de Administración y Enajenación de Bienes</t>
  </si>
  <si>
    <t>Banco Nacional de Obras y Servicios Públicos, S.N.C.</t>
  </si>
  <si>
    <t>Nacional Financiera, S.N.C.</t>
  </si>
  <si>
    <t>Banco del Ahorro Nacional y Servicios Financieros, S.N.C.</t>
  </si>
  <si>
    <t>Sociedad Hipotecaria Federal, S.N.C</t>
  </si>
  <si>
    <t>Fondo Especial de Asistencia Técnica y Garantía para Créditos Agropecuarios</t>
  </si>
  <si>
    <t>Fondo de Capitalización e Inversión del Sector Rural</t>
  </si>
  <si>
    <t>Fondo de Garantía y Fomento para la Agricultura, Ganadería y Avicultura</t>
  </si>
  <si>
    <t>Fondo de Garantía y Fomento para las Actividades Pesqueras</t>
  </si>
  <si>
    <t>Fondo Especial para Financiamientos Agropecuarios</t>
  </si>
  <si>
    <t>Seguros de Crédito a la Vivienda SHF, S.A. de C.V.</t>
  </si>
  <si>
    <t>Fondo de Operación y Financiamiento Bancario a la Vivienda</t>
  </si>
  <si>
    <t>07 Defensa Nacional</t>
  </si>
  <si>
    <t>Instituto de Seguridad Social para las Fuerzas Armadas Mexicanas</t>
  </si>
  <si>
    <t>08 Agricultura, Ganadería, Desarrollo Rural, Pesca y Alimentación</t>
  </si>
  <si>
    <t>Servicio Nacional de Sanidad, Inocuidad y Calidad Agroalimentaria</t>
  </si>
  <si>
    <t>Servicio Nacional de Inspección y Certificación de Semillas</t>
  </si>
  <si>
    <t>Agencia de Servicios a la Comercialización y Desarrollo de Mercados Agropecuarios</t>
  </si>
  <si>
    <t>Comité Nacional para el Desarrollo Sustentable de la Caña de Azúcar</t>
  </si>
  <si>
    <t>Instituto Nacional para el Desarrollo de Capacidades del Sector Rural, A.C.</t>
  </si>
  <si>
    <t>Fideicomiso de Riesgo Compartido</t>
  </si>
  <si>
    <t>Fondo de Empresas Expropiadas del Sector Azucarero</t>
  </si>
  <si>
    <t>Productora Nacional de Biológicos Veterinarios</t>
  </si>
  <si>
    <t>Colegio Superior Agropecuario del Estado de Guerrero</t>
  </si>
  <si>
    <t>Servicio de Información Agroalimentaria y Pesquera</t>
  </si>
  <si>
    <t>Comisión Nacional de Acuacultura y Pesca</t>
  </si>
  <si>
    <t>Colegio de Postgraduados</t>
  </si>
  <si>
    <t>Comisión Nacional de las Zonas Áridas</t>
  </si>
  <si>
    <t>Instituto Nacional de Pesca</t>
  </si>
  <si>
    <t>Instituto Nacional de Investigaciones Forestales, Agrícolas y Pecuarias</t>
  </si>
  <si>
    <t>09 Comunicaciones y Transportes</t>
  </si>
  <si>
    <t>Aeropuertos y Servicios Auxiliares</t>
  </si>
  <si>
    <t>Agencia Espacial Mexicana</t>
  </si>
  <si>
    <t>Caminos y Puentes Federales de Ingresos y Servicios Conexos</t>
  </si>
  <si>
    <t>Administración Portuaria Integral de Dos Bocas, S.A. de C.V.</t>
  </si>
  <si>
    <t>Administración Portuaria Integral de Ensenada, S.A. de C.V.</t>
  </si>
  <si>
    <t>Administración Portuaria Integral de Mazatlán, S.A. de C.V.</t>
  </si>
  <si>
    <t>Administración Portuaria Integral de Progreso, S.A. de C.V.</t>
  </si>
  <si>
    <t>Administración Portuaria Integral de Puerto Vallarta, S.A. de C.V.</t>
  </si>
  <si>
    <t>Administración Portuaria Integral de Topolobampo, S.A. de C.V.</t>
  </si>
  <si>
    <t>Administración Portuaria Integral de Tuxpan, S.A. de C.V.</t>
  </si>
  <si>
    <t>Administración Portuaria Integral de Altamira, S.A. de C.V.</t>
  </si>
  <si>
    <t>Administración Portuaria Integral de Lázaro Cárdenas, S.A. de C.V.</t>
  </si>
  <si>
    <t>Administración Portuaria Integral de Manzanillo, S.A. de C.V.</t>
  </si>
  <si>
    <t>Administración Portuaria Integral de Tampico, S.A. de C.V.</t>
  </si>
  <si>
    <t>Administración Portuaria Integral de Veracruz, S.A. de C.V.</t>
  </si>
  <si>
    <t>Administración Portuaria Integral de Salina Cruz, S.A. de C.V.</t>
  </si>
  <si>
    <t>Organismo Promotor de Inversiones en Telecomunicaciones</t>
  </si>
  <si>
    <t>Servicio Postal Mexicano</t>
  </si>
  <si>
    <t>Instituto Mexicano del Transporte</t>
  </si>
  <si>
    <t>Servicios a la Navegación en el Espacio Aéreo Mexicano</t>
  </si>
  <si>
    <t>Grupo Aeroportuario de la Ciudad de México, S.A. de C.V.</t>
  </si>
  <si>
    <t>Aeropuerto Internacional de la Ciudad de México, S.A. de C.V.</t>
  </si>
  <si>
    <t>Servicios Aeroportuarios de la Ciudad de México, S.A. de C.V.</t>
  </si>
  <si>
    <t>10 Economía</t>
  </si>
  <si>
    <t>Centro Nacional de Metrología</t>
  </si>
  <si>
    <t>Fideicomiso de Fomento Minero</t>
  </si>
  <si>
    <t>ProMéxico</t>
  </si>
  <si>
    <t>Instituto Mexicano de la Propiedad Industrial</t>
  </si>
  <si>
    <t>Procuraduría Federal del Consumidor</t>
  </si>
  <si>
    <t>Exportadora de Sal, S.A. de C.V.</t>
  </si>
  <si>
    <t>11 Educación Pública</t>
  </si>
  <si>
    <t>Universidad Pedagógica Nacional</t>
  </si>
  <si>
    <t>Universidad Nacional Autónoma de México</t>
  </si>
  <si>
    <t>Instituto Politécnico Nacional</t>
  </si>
  <si>
    <t>XE-IPN Canal 11</t>
  </si>
  <si>
    <t>Universidad Abierta y a Distancia de México</t>
  </si>
  <si>
    <t>Centro de Enseñanza Técnica Industrial</t>
  </si>
  <si>
    <t>Colegio de Bachilleres</t>
  </si>
  <si>
    <t>Colegio Nacional de Educación Profesional Técnica</t>
  </si>
  <si>
    <t>Comisión de Operación y Fomento de Actividades Académicas del Instituto Politécnico Nacional</t>
  </si>
  <si>
    <t>Comisión Nacional de Cultura Física y Deporte</t>
  </si>
  <si>
    <t>Comisión Nacional de Libros de Texto Gratuitos</t>
  </si>
  <si>
    <t>Consejo Nacional de Fomento Educativo</t>
  </si>
  <si>
    <t>El Colegio de México, A.C.</t>
  </si>
  <si>
    <t>Fideicomiso de los Sistemas Normalizado de Competencia Laboral y de Certificación de Competencia Laboral</t>
  </si>
  <si>
    <t>Fondo de Cultura Económica</t>
  </si>
  <si>
    <t>Impresora y Encuadernadora Progreso, S.A. de C.V.</t>
  </si>
  <si>
    <t>Instituto Nacional para la Educación de los Adultos</t>
  </si>
  <si>
    <t>Instituto Nacional de la Infraestructura Física Educativa</t>
  </si>
  <si>
    <t>Instituto Mexicano de la Radio</t>
  </si>
  <si>
    <t>Patronato de Obras e Instalaciones del Instituto Politécnico Nacional</t>
  </si>
  <si>
    <t>Centro de Estudios Avanzados del Instituto Politécnico Nacional</t>
  </si>
  <si>
    <t>Tecnológico Nacional de México</t>
  </si>
  <si>
    <t>12 Salud</t>
  </si>
  <si>
    <t>Centro Regional de Alta Especialidad de Chiapas</t>
  </si>
  <si>
    <t>Instituto Nacional de Psiquiatría Ramón de la Fuente Muñiz</t>
  </si>
  <si>
    <t>Centros de Integración Juvenil, A.C.</t>
  </si>
  <si>
    <t>Hospital Juárez de México</t>
  </si>
  <si>
    <t>Hospital General "Dr. Manuel Gea González"</t>
  </si>
  <si>
    <t>Hospital General de México "Dr. Eduardo Liceaga"</t>
  </si>
  <si>
    <t>Hospital Infantil de México Federico Gómez</t>
  </si>
  <si>
    <t>Hospital Regional de Alta Especialidad del Bajío</t>
  </si>
  <si>
    <t>Hospital Regional de Alta Especialidad de Oaxaca</t>
  </si>
  <si>
    <t>Hospital Regional de Alta Especialidad de la Península de Yucatán</t>
  </si>
  <si>
    <t>Hospital Regional de Alta Especialidad de Ciudad Victoria "Bicentenario 2010"</t>
  </si>
  <si>
    <t>Hospital Regional de Alta Especialidad de Ixtapaluca</t>
  </si>
  <si>
    <t>Instituto Nacional de Cancerología</t>
  </si>
  <si>
    <t>Instituto Nacional de Cardiología Ignacio Chávez</t>
  </si>
  <si>
    <t>Instituto Nacional de Enfermedades Respiratorias Ismael Cosío Villegas</t>
  </si>
  <si>
    <t>Instituto Nacional de Geriatría</t>
  </si>
  <si>
    <t>Instituto Nacional de Ciencias Médicas y Nutrición Salvador Zubirán</t>
  </si>
  <si>
    <t>Instituto Nacional de Medicina Genómica</t>
  </si>
  <si>
    <t>Instituto Nacional de Neurología y Neurocirugía Manuel Velasco Suárez</t>
  </si>
  <si>
    <t>Instituto Nacional de Pediatría</t>
  </si>
  <si>
    <t>Instituto Nacional de Perinatología Isidro Espinosa de los Reyes</t>
  </si>
  <si>
    <t>Instituto Nacional de Rehabilitación Luis Guillermo Ibarra Ibarra</t>
  </si>
  <si>
    <t>Instituto Nacional de Salud Pública</t>
  </si>
  <si>
    <t>Sistema Nacional para el Desarrollo Integral de la Familia</t>
  </si>
  <si>
    <t>13 Marina</t>
  </si>
  <si>
    <t>14 Trabajo y Previsión Social</t>
  </si>
  <si>
    <t>Comisión Nacional de los Salarios Mínimos</t>
  </si>
  <si>
    <t>Instituto del Fondo Nacional para el Consumo de los Trabajadores</t>
  </si>
  <si>
    <t>15 Desarrollo Agrario, Territorial y Urbano</t>
  </si>
  <si>
    <r>
      <t xml:space="preserve">Sector Central </t>
    </r>
    <r>
      <rPr>
        <b/>
        <vertAlign val="superscript"/>
        <sz val="8"/>
        <color rgb="FF000000"/>
        <rFont val="Soberana Sans"/>
        <family val="3"/>
      </rPr>
      <t>2_/</t>
    </r>
  </si>
  <si>
    <t>Comisión Nacional de Vivienda</t>
  </si>
  <si>
    <t>Procuraduría Agraria</t>
  </si>
  <si>
    <t>Fideicomiso Fondo Nacional de Habitaciones Populares</t>
  </si>
  <si>
    <t>16 Medio Ambiente y Recursos Naturales</t>
  </si>
  <si>
    <t xml:space="preserve">Comisión Nacional del Agua </t>
  </si>
  <si>
    <t>Instituto Nacional de Ecología y Cambio Climático</t>
  </si>
  <si>
    <t>Procuraduría Federal de Protección al Ambiente</t>
  </si>
  <si>
    <t>Comisión Nacional de Áreas Naturales Protegidas</t>
  </si>
  <si>
    <t xml:space="preserve">Comisión Nacional Forestal </t>
  </si>
  <si>
    <t>Instituto Mexicano de Tecnología del Agua</t>
  </si>
  <si>
    <t>Agencia de Seguridad, Energía y Ambiente</t>
  </si>
  <si>
    <t>17 Procuraduría General de la República</t>
  </si>
  <si>
    <t>Instituto Nacional de Ciencias Penales</t>
  </si>
  <si>
    <t>18 Energía</t>
  </si>
  <si>
    <t>Comisión Nacional de Seguridad Nuclear y Salvaguardias</t>
  </si>
  <si>
    <t>Comisión Nacional para el Uso Eficiente de la Energía</t>
  </si>
  <si>
    <t>Compañía Mexicana de Exploraciones, S.A. de C.V.</t>
  </si>
  <si>
    <t>Instituto Nacional de Electricidad y Energías Limpias</t>
  </si>
  <si>
    <t>Instituto Mexicano del Petróleo</t>
  </si>
  <si>
    <t>Instituto Nacional de Investigaciones Nucleares</t>
  </si>
  <si>
    <t>Centro Nacional de Control de Energía</t>
  </si>
  <si>
    <t>Centro Nacional de Control del Gas Natural</t>
  </si>
  <si>
    <t>20 Desarrollo Social</t>
  </si>
  <si>
    <t>Instituto Nacional de Desarrollo Social</t>
  </si>
  <si>
    <t>Coordinación Nacional de PROSPERA Programa de Inclusión Social</t>
  </si>
  <si>
    <t>Instituto Mexicano de la Juventud</t>
  </si>
  <si>
    <t>Instituto Nacional de las Personas Adultas Mayores</t>
  </si>
  <si>
    <t>Consejo Nacional de Evaluación de la Política de Desarrollo Social</t>
  </si>
  <si>
    <t>Diconsa, S.A. de C.V.</t>
  </si>
  <si>
    <t>Liconsa, S.A. de C.V.</t>
  </si>
  <si>
    <t>Fondo Nacional para el Fomento de las Artesanías</t>
  </si>
  <si>
    <t>Consejo Nacional para el Desarrollo y la Inclusión de las Personas con Discapacidad</t>
  </si>
  <si>
    <t>21 Turismo</t>
  </si>
  <si>
    <t>FONATUR Constructora, S.A. de C.V.</t>
  </si>
  <si>
    <t>Consejo de Promoción Turística de México, S.A. de C.V.</t>
  </si>
  <si>
    <t>Fondo Nacional de Fomento al Turismo</t>
  </si>
  <si>
    <t>FONATUR Mantenimiento Turístico, S.A. de C.V.</t>
  </si>
  <si>
    <t>FONATUR Operadora Portuaria, S.A. de C.V.</t>
  </si>
  <si>
    <t>22  Instituto Nacional Electoral</t>
  </si>
  <si>
    <t>25 Previsiones y Aportaciones para los Sistemas de Educación Básica, Normal, Tecnológica y de Adultos</t>
  </si>
  <si>
    <t>27 Función Pública</t>
  </si>
  <si>
    <t>31 Tribunales Agrarios</t>
  </si>
  <si>
    <t>32 Tribunal Federal de Justicia  Administrativa</t>
  </si>
  <si>
    <t>35 Comisión Nacional de los Derechos Humanos</t>
  </si>
  <si>
    <t>37 Consejería Jurídica del Ejecutivo Federal</t>
  </si>
  <si>
    <t>38 Consejo Nacional de Ciencia y Tecnología</t>
  </si>
  <si>
    <t>Centro de Investigación en Química Aplicada</t>
  </si>
  <si>
    <t>Centro de Investigaciones y Estudios Superiores en Antropología Social</t>
  </si>
  <si>
    <t>Consejo Nacional de Ciencia y Tecnología</t>
  </si>
  <si>
    <t>El Colegio de la Frontera Sur</t>
  </si>
  <si>
    <t>Instituto de Investigaciones "Dr. José María Luis Mora"</t>
  </si>
  <si>
    <t xml:space="preserve">Instituto Nacional de Astrofísica Óptica y Electrónica </t>
  </si>
  <si>
    <t>Centro de Ingeniería y Desarrollo Industrial</t>
  </si>
  <si>
    <t>Centro de Investigación Científica y de Educación Superior de Ensenada, Baja California</t>
  </si>
  <si>
    <t>Centro de Investigación en Geografía y Geomática "Ing. Jorge L. Tamayo", A.C.</t>
  </si>
  <si>
    <t>Centro de Investigación en Materiales Avanzados, S.C.</t>
  </si>
  <si>
    <t>CIATEC, A.C. "Centro de Innovación Aplicada en Tecnologías Competitivas"</t>
  </si>
  <si>
    <t>Centro de Investigación y Asistencia en Tecnología y Diseño del Estado de Jalisco, A.C.</t>
  </si>
  <si>
    <t>Centro de Investigación y Docencia Económicas, A.C.</t>
  </si>
  <si>
    <t>Centro de Investigaciones Biológicas del Noroeste, S.C.</t>
  </si>
  <si>
    <t>Centro de Investigación Científica de Yucatán, A.C.</t>
  </si>
  <si>
    <t>Centro de Investigaciones en Óptica, A.C.</t>
  </si>
  <si>
    <t>CIATEQ, A.C. Centro de Tecnología Avanzada</t>
  </si>
  <si>
    <t>Corporación Mexicana de Investigación en Materiales, S.A. de C.V.</t>
  </si>
  <si>
    <t xml:space="preserve"> El Colegio de la Frontera Norte, A.C.</t>
  </si>
  <si>
    <t>El Colegio de San Luis, A.C.</t>
  </si>
  <si>
    <t>Instituto de Ecología, A.C.</t>
  </si>
  <si>
    <t>Instituto Potosino de Investigación Científica y Tecnológica, A.C.</t>
  </si>
  <si>
    <t>Centro de Investigación en Alimentación y Desarrollo, A.C.</t>
  </si>
  <si>
    <t>El Colegio de Michoacán, A.C.</t>
  </si>
  <si>
    <t>Centro de Investigación y Desarrollo Tecnológico en Electroquímica, S.C.</t>
  </si>
  <si>
    <t>INFOTEC Centro de Investigación e Innovación en Tecnologías de la Información y Comunicación</t>
  </si>
  <si>
    <t>Fondo para el Desarrollo de Recursos Humanos</t>
  </si>
  <si>
    <t>41 Comisión Federal de Competencia Económica</t>
  </si>
  <si>
    <t>42 Instituto Nacional para la Evaluación de la Educación</t>
  </si>
  <si>
    <t>43 Instituto Federal de Telecomunicaciones</t>
  </si>
  <si>
    <t>44 Instituto Nacional de Transparencia, Acceso a la Información y Protección de Datos Personales</t>
  </si>
  <si>
    <t>45 Comisión Reguladora de Energía</t>
  </si>
  <si>
    <t>46 Comisión Nacional de Hidrocarburos</t>
  </si>
  <si>
    <t>47 Entidades no Sectorizadas</t>
  </si>
  <si>
    <t>Comisión Nacional para el Desarrollo de los Pueblos Indígenas</t>
  </si>
  <si>
    <t>Instituto Nacional de las Mujeres</t>
  </si>
  <si>
    <t>Procuraduría de la Defensa del Contribuyente</t>
  </si>
  <si>
    <t>Comisión Ejecutiva de Atención a Víctimas</t>
  </si>
  <si>
    <t>Notimex, Agencia de Noticias del Estado Mexicano</t>
  </si>
  <si>
    <t>Sistema Público de Radiodifusión del Estado Mexicano</t>
  </si>
  <si>
    <t>Secretaría Ejecutiva del Sistema Nacional Anticorrupción</t>
  </si>
  <si>
    <t>48 Cultura</t>
  </si>
  <si>
    <t>Instituto Nacional de Bellas Artes y Literatura</t>
  </si>
  <si>
    <t>Radio Educación</t>
  </si>
  <si>
    <t>Instituto Nacional del Derecho de Autor</t>
  </si>
  <si>
    <t>Instituto Nacional del Estudios Históricos de las Revoluciones de México</t>
  </si>
  <si>
    <t>Centro de Capacitación Cinematográfica, A.C.</t>
  </si>
  <si>
    <t>Estudios Churubusco Azteca, S.A.</t>
  </si>
  <si>
    <t>Fideicomiso para la Cineteca Nacional</t>
  </si>
  <si>
    <t>Instituto Nacional de Lenguas Indígenas</t>
  </si>
  <si>
    <t>Instituto Mexicano de Cinematografía</t>
  </si>
  <si>
    <t>Televisión Metropolitana S.A. de C.V.</t>
  </si>
  <si>
    <t>50 Instituto Mexicano del Seguro Social</t>
  </si>
  <si>
    <t>51 Instituto de Seguridad y Servicios Sociales de los Trabajadores del Estado</t>
  </si>
  <si>
    <t>52  Petróleos Mexicanos</t>
  </si>
  <si>
    <t>Pemex-Exploración y Producción</t>
  </si>
  <si>
    <t>Pemex-Fertilizantes</t>
  </si>
  <si>
    <t>Pemex-Etileno</t>
  </si>
  <si>
    <t>Pemex Logística</t>
  </si>
  <si>
    <t>Pemex Perforación y Servicios</t>
  </si>
  <si>
    <t>Pemex Transformación Industrial</t>
  </si>
  <si>
    <t>Pemex Corporativo</t>
  </si>
  <si>
    <t>Pemex Cogeneración y Servicios</t>
  </si>
  <si>
    <t>53  Comisión Federal de Electricidad</t>
  </si>
  <si>
    <r>
      <t>1_/</t>
    </r>
    <r>
      <rPr>
        <sz val="8"/>
        <color theme="1"/>
        <rFont val="Soberana Sans"/>
        <family val="3"/>
      </rPr>
      <t xml:space="preserve"> Incluye información revisada del trimestre anterior.</t>
    </r>
  </si>
  <si>
    <t>Fuente: Dependencias y entidades de la Administración Pública Federal.</t>
  </si>
  <si>
    <r>
      <t xml:space="preserve">Banco Nacional de Comercio Exterior, S.N.C. </t>
    </r>
    <r>
      <rPr>
        <b/>
        <vertAlign val="superscript"/>
        <sz val="8"/>
        <color rgb="FF000000"/>
        <rFont val="Soberana Sans"/>
        <family val="3"/>
      </rPr>
      <t>2_/</t>
    </r>
  </si>
  <si>
    <r>
      <t xml:space="preserve">2_/ </t>
    </r>
    <r>
      <rPr>
        <sz val="8"/>
        <color theme="1"/>
        <rFont val="Soberana Sans"/>
        <family val="3"/>
      </rPr>
      <t>Corresponden a cifras del tercer trimestre.</t>
    </r>
  </si>
  <si>
    <t>Agencia Reguladora del Transporte Ferroviario</t>
  </si>
  <si>
    <t>Instituto Nacional de la Economía Social</t>
  </si>
  <si>
    <t>Instituto Nacional de Antropología e Historia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</si>
</sst>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"/>
    <numFmt numFmtId="165" formatCode="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Soberana Titular"/>
      <family val="3"/>
    </font>
    <font>
      <b/>
      <sz val="12"/>
      <color rgb="FF808080"/>
      <name val="Soberana Titular"/>
      <family val="3"/>
    </font>
    <font>
      <sz val="8"/>
      <name val="Arial Unicode MS"/>
      <family val="2"/>
    </font>
    <font>
      <b/>
      <sz val="8"/>
      <color rgb="FF808080"/>
      <name val="Arial Unicode MS"/>
      <family val="2"/>
    </font>
    <font>
      <b/>
      <sz val="8"/>
      <name val="Arial Unicode MS"/>
      <family val="2"/>
    </font>
    <font>
      <b/>
      <sz val="14"/>
      <color rgb="FF000000"/>
      <name val="Soberana Titular"/>
      <family val="3"/>
    </font>
    <font>
      <b/>
      <sz val="12"/>
      <color rgb="FF000000"/>
      <name val="Soberana Titular"/>
      <family val="3"/>
    </font>
    <font>
      <sz val="10"/>
      <name val="Arial"/>
      <family val="2"/>
    </font>
    <font>
      <b/>
      <sz val="11"/>
      <name val="Soberana Sans"/>
      <family val="3"/>
    </font>
    <font>
      <b/>
      <vertAlign val="superscript"/>
      <sz val="11"/>
      <name val="Soberana Sans"/>
      <family val="3"/>
    </font>
    <font>
      <sz val="10"/>
      <name val="Soberana Sans"/>
      <family val="3"/>
    </font>
    <font>
      <b/>
      <sz val="8"/>
      <color rgb="FF000000"/>
      <name val="Soberana Sans"/>
      <family val="3"/>
    </font>
    <font>
      <sz val="8"/>
      <color rgb="FF000000"/>
      <name val="Soberana Sans"/>
      <family val="3"/>
    </font>
    <font>
      <sz val="8"/>
      <color theme="1"/>
      <name val="Soberana Sans"/>
      <family val="3"/>
    </font>
    <font>
      <sz val="8"/>
      <name val="Soberana Sans"/>
      <family val="3"/>
    </font>
    <font>
      <b/>
      <vertAlign val="superscript"/>
      <sz val="8"/>
      <color rgb="FF000000"/>
      <name val="Soberana Sans"/>
      <family val="3"/>
    </font>
    <font>
      <sz val="11"/>
      <color theme="1"/>
      <name val="Soberana Sans"/>
      <family val="3"/>
    </font>
    <font>
      <vertAlign val="superscript"/>
      <sz val="8"/>
      <color theme="1"/>
      <name val="Soberana Sans"/>
      <family val="3"/>
    </font>
  </fonts>
  <fills count="6">
    <fill>
      <patternFill patternType="none"/>
    </fill>
    <fill>
      <patternFill patternType="gray125"/>
    </fill>
    <fill>
      <patternFill patternType="solid">
        <fgColor rgb="FFC4D79B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9" fillId="0" borderId="0"/>
  </cellStyleXfs>
  <cellXfs count="52">
    <xf numFmtId="0" fontId="0" fillId="0" borderId="0" xfId="0"/>
    <xf numFmtId="164" fontId="3" fillId="0" borderId="0" xfId="1" applyNumberFormat="1" applyFont="1" applyFill="1" applyBorder="1" applyAlignment="1">
      <alignment horizontal="left" vertical="center"/>
    </xf>
    <xf numFmtId="164" fontId="4" fillId="0" borderId="0" xfId="1" applyNumberFormat="1" applyFont="1" applyFill="1" applyBorder="1" applyAlignment="1">
      <alignment horizontal="right" vertical="top"/>
    </xf>
    <xf numFmtId="164" fontId="5" fillId="0" borderId="0" xfId="1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right" vertical="top" wrapText="1"/>
    </xf>
    <xf numFmtId="164" fontId="12" fillId="3" borderId="1" xfId="1" applyNumberFormat="1" applyFont="1" applyFill="1" applyBorder="1" applyAlignment="1">
      <alignment horizontal="center" vertical="center" wrapText="1"/>
    </xf>
    <xf numFmtId="164" fontId="12" fillId="3" borderId="1" xfId="1" applyNumberFormat="1" applyFont="1" applyFill="1" applyBorder="1" applyAlignment="1">
      <alignment horizontal="center" vertical="center"/>
    </xf>
    <xf numFmtId="165" fontId="13" fillId="4" borderId="0" xfId="0" applyNumberFormat="1" applyFont="1" applyFill="1" applyBorder="1" applyAlignment="1">
      <alignment horizontal="left" vertical="top"/>
    </xf>
    <xf numFmtId="49" fontId="13" fillId="4" borderId="0" xfId="0" applyNumberFormat="1" applyFont="1" applyFill="1" applyBorder="1" applyAlignment="1">
      <alignment vertical="top" wrapText="1"/>
    </xf>
    <xf numFmtId="164" fontId="13" fillId="4" borderId="0" xfId="1" applyNumberFormat="1" applyFont="1" applyFill="1" applyBorder="1" applyAlignment="1">
      <alignment horizontal="right" vertical="top"/>
    </xf>
    <xf numFmtId="165" fontId="13" fillId="0" borderId="0" xfId="0" applyNumberFormat="1" applyFont="1" applyFill="1" applyBorder="1" applyAlignment="1">
      <alignment horizontal="left" vertical="top"/>
    </xf>
    <xf numFmtId="49" fontId="13" fillId="0" borderId="0" xfId="0" applyNumberFormat="1" applyFont="1" applyFill="1" applyBorder="1" applyAlignment="1">
      <alignment vertical="top" wrapText="1"/>
    </xf>
    <xf numFmtId="164" fontId="13" fillId="0" borderId="0" xfId="1" applyNumberFormat="1" applyFont="1" applyFill="1" applyBorder="1" applyAlignment="1">
      <alignment horizontal="right" vertical="top"/>
    </xf>
    <xf numFmtId="165" fontId="14" fillId="0" borderId="0" xfId="0" applyNumberFormat="1" applyFont="1" applyFill="1" applyBorder="1" applyAlignment="1">
      <alignment horizontal="left" vertical="top" indent="2"/>
    </xf>
    <xf numFmtId="49" fontId="14" fillId="0" borderId="0" xfId="0" applyNumberFormat="1" applyFont="1" applyFill="1" applyBorder="1" applyAlignment="1">
      <alignment horizontal="left" vertical="top" wrapText="1" indent="3"/>
    </xf>
    <xf numFmtId="164" fontId="14" fillId="0" borderId="0" xfId="1" applyNumberFormat="1" applyFont="1" applyFill="1" applyBorder="1" applyAlignment="1">
      <alignment horizontal="right" vertical="top"/>
    </xf>
    <xf numFmtId="165" fontId="13" fillId="5" borderId="0" xfId="0" applyNumberFormat="1" applyFont="1" applyFill="1" applyBorder="1" applyAlignment="1">
      <alignment horizontal="left" vertical="top"/>
    </xf>
    <xf numFmtId="49" fontId="13" fillId="5" borderId="0" xfId="0" applyNumberFormat="1" applyFont="1" applyFill="1" applyBorder="1" applyAlignment="1">
      <alignment vertical="top" wrapText="1"/>
    </xf>
    <xf numFmtId="164" fontId="13" fillId="5" borderId="0" xfId="1" applyNumberFormat="1" applyFont="1" applyFill="1" applyBorder="1" applyAlignment="1">
      <alignment horizontal="right" vertical="top"/>
    </xf>
    <xf numFmtId="164" fontId="15" fillId="0" borderId="0" xfId="1" applyNumberFormat="1" applyFont="1" applyFill="1" applyBorder="1" applyAlignment="1">
      <alignment horizontal="right" vertical="top"/>
    </xf>
    <xf numFmtId="164" fontId="14" fillId="0" borderId="0" xfId="0" applyNumberFormat="1" applyFont="1" applyFill="1" applyBorder="1" applyAlignment="1">
      <alignment vertical="top" wrapText="1"/>
    </xf>
    <xf numFmtId="164" fontId="14" fillId="0" borderId="0" xfId="1" applyNumberFormat="1" applyFont="1" applyFill="1" applyBorder="1" applyAlignment="1">
      <alignment horizontal="right" vertical="top" wrapText="1"/>
    </xf>
    <xf numFmtId="164" fontId="16" fillId="0" borderId="0" xfId="1" applyNumberFormat="1" applyFont="1" applyFill="1" applyBorder="1" applyAlignment="1">
      <alignment horizontal="right" vertical="top" wrapText="1"/>
    </xf>
    <xf numFmtId="164" fontId="16" fillId="0" borderId="0" xfId="1" applyNumberFormat="1" applyFont="1" applyFill="1" applyBorder="1" applyAlignment="1" applyProtection="1">
      <alignment horizontal="right" vertical="top" wrapText="1"/>
      <protection locked="0"/>
    </xf>
    <xf numFmtId="3" fontId="14" fillId="0" borderId="0" xfId="0" applyNumberFormat="1" applyFont="1" applyFill="1" applyBorder="1" applyAlignment="1">
      <alignment vertical="top" wrapText="1"/>
    </xf>
    <xf numFmtId="1" fontId="14" fillId="0" borderId="0" xfId="0" applyNumberFormat="1" applyFont="1" applyFill="1" applyBorder="1" applyAlignment="1">
      <alignment horizontal="left" vertical="top" indent="2"/>
    </xf>
    <xf numFmtId="1" fontId="13" fillId="0" borderId="0" xfId="0" applyNumberFormat="1" applyFont="1" applyFill="1" applyBorder="1" applyAlignment="1">
      <alignment horizontal="left" vertical="top"/>
    </xf>
    <xf numFmtId="1" fontId="13" fillId="4" borderId="0" xfId="0" applyNumberFormat="1" applyFont="1" applyFill="1" applyBorder="1" applyAlignment="1">
      <alignment horizontal="left" vertical="top"/>
    </xf>
    <xf numFmtId="164" fontId="14" fillId="0" borderId="0" xfId="1" applyNumberFormat="1" applyFont="1" applyBorder="1" applyAlignment="1">
      <alignment horizontal="right" vertical="top"/>
    </xf>
    <xf numFmtId="164" fontId="14" fillId="0" borderId="0" xfId="1" applyNumberFormat="1" applyFont="1" applyFill="1" applyBorder="1" applyAlignment="1" applyProtection="1">
      <alignment horizontal="right" vertical="top"/>
      <protection locked="0"/>
    </xf>
    <xf numFmtId="164" fontId="15" fillId="0" borderId="0" xfId="1" applyNumberFormat="1" applyFont="1" applyBorder="1" applyAlignment="1">
      <alignment horizontal="right" vertical="top"/>
    </xf>
    <xf numFmtId="1" fontId="13" fillId="5" borderId="0" xfId="0" applyNumberFormat="1" applyFont="1" applyFill="1" applyBorder="1" applyAlignment="1">
      <alignment horizontal="left" vertical="top"/>
    </xf>
    <xf numFmtId="164" fontId="18" fillId="0" borderId="0" xfId="1" applyNumberFormat="1" applyFont="1" applyFill="1" applyBorder="1" applyAlignment="1">
      <alignment horizontal="right" vertical="top"/>
    </xf>
    <xf numFmtId="1" fontId="14" fillId="0" borderId="1" xfId="0" applyNumberFormat="1" applyFont="1" applyFill="1" applyBorder="1" applyAlignment="1">
      <alignment horizontal="left" vertical="top" indent="2"/>
    </xf>
    <xf numFmtId="49" fontId="14" fillId="0" borderId="1" xfId="0" applyNumberFormat="1" applyFont="1" applyFill="1" applyBorder="1" applyAlignment="1">
      <alignment horizontal="left" vertical="top" wrapText="1" indent="3"/>
    </xf>
    <xf numFmtId="164" fontId="14" fillId="0" borderId="1" xfId="1" applyNumberFormat="1" applyFont="1" applyFill="1" applyBorder="1" applyAlignment="1">
      <alignment horizontal="right" vertical="top"/>
    </xf>
    <xf numFmtId="0" fontId="15" fillId="0" borderId="0" xfId="0" applyFont="1" applyAlignment="1">
      <alignment horizontal="left"/>
    </xf>
    <xf numFmtId="0" fontId="15" fillId="0" borderId="0" xfId="0" applyFont="1" applyFill="1" applyBorder="1" applyAlignment="1">
      <alignment horizontal="left"/>
    </xf>
    <xf numFmtId="0" fontId="0" fillId="0" borderId="0" xfId="0" applyFill="1" applyBorder="1"/>
    <xf numFmtId="0" fontId="0" fillId="0" borderId="0" xfId="0" applyFill="1"/>
    <xf numFmtId="1" fontId="13" fillId="5" borderId="0" xfId="0" applyNumberFormat="1" applyFont="1" applyFill="1" applyBorder="1" applyAlignment="1">
      <alignment horizontal="left" vertical="top" wrapText="1"/>
    </xf>
    <xf numFmtId="0" fontId="19" fillId="0" borderId="0" xfId="0" applyFont="1" applyAlignment="1">
      <alignment horizontal="left" vertical="center"/>
    </xf>
    <xf numFmtId="0" fontId="2" fillId="2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0" fontId="10" fillId="2" borderId="0" xfId="2" applyFont="1" applyFill="1" applyBorder="1" applyAlignment="1">
      <alignment horizontal="left" vertical="center" wrapText="1"/>
    </xf>
    <xf numFmtId="3" fontId="12" fillId="3" borderId="0" xfId="3" applyNumberFormat="1" applyFont="1" applyFill="1" applyBorder="1" applyAlignment="1">
      <alignment horizontal="center" vertical="center" wrapText="1"/>
    </xf>
    <xf numFmtId="3" fontId="12" fillId="3" borderId="1" xfId="3" applyNumberFormat="1" applyFont="1" applyFill="1" applyBorder="1" applyAlignment="1">
      <alignment horizontal="center" vertical="center" wrapText="1"/>
    </xf>
    <xf numFmtId="164" fontId="12" fillId="3" borderId="0" xfId="1" applyNumberFormat="1" applyFont="1" applyFill="1" applyBorder="1" applyAlignment="1">
      <alignment horizontal="center" vertical="center" wrapText="1"/>
    </xf>
    <xf numFmtId="164" fontId="12" fillId="3" borderId="1" xfId="1" applyNumberFormat="1" applyFont="1" applyFill="1" applyBorder="1" applyAlignment="1">
      <alignment horizontal="center" vertical="center" wrapText="1"/>
    </xf>
    <xf numFmtId="164" fontId="12" fillId="3" borderId="1" xfId="1" applyNumberFormat="1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11" xfId="3"/>
    <cellStyle name="Normal 2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0"/>
  <sheetViews>
    <sheetView showGridLines="0" tabSelected="1" zoomScaleNormal="100" workbookViewId="0">
      <selection sqref="A1:C1"/>
    </sheetView>
  </sheetViews>
  <sheetFormatPr baseColWidth="10" defaultRowHeight="15" x14ac:dyDescent="0.25"/>
  <cols>
    <col min="1" max="1" width="7.85546875" style="39" customWidth="1"/>
    <col min="2" max="2" width="64.140625" style="39" customWidth="1"/>
    <col min="3" max="4" width="20.28515625" style="39" customWidth="1"/>
    <col min="5" max="5" width="2.28515625" style="39" customWidth="1"/>
    <col min="6" max="6" width="21.7109375" style="39" customWidth="1"/>
  </cols>
  <sheetData>
    <row r="1" spans="1:6" ht="48.75" customHeight="1" x14ac:dyDescent="0.25">
      <c r="A1" s="43" t="s">
        <v>0</v>
      </c>
      <c r="B1" s="43"/>
      <c r="C1" s="43"/>
      <c r="D1" s="1" t="s">
        <v>1</v>
      </c>
      <c r="E1" s="2"/>
      <c r="F1" s="3"/>
    </row>
    <row r="2" spans="1:6" ht="18.75" x14ac:dyDescent="0.25">
      <c r="A2" s="4"/>
      <c r="B2" s="4"/>
      <c r="C2" s="5"/>
      <c r="D2" s="3"/>
      <c r="E2" s="2"/>
      <c r="F2" s="3"/>
    </row>
    <row r="3" spans="1:6" ht="39.75" customHeight="1" x14ac:dyDescent="0.3">
      <c r="A3" s="44" t="s">
        <v>2</v>
      </c>
      <c r="B3" s="44"/>
      <c r="C3" s="44"/>
      <c r="D3" s="44"/>
      <c r="E3" s="44"/>
      <c r="F3" s="44"/>
    </row>
    <row r="4" spans="1:6" ht="15.75" x14ac:dyDescent="0.25">
      <c r="A4" s="45" t="s">
        <v>3</v>
      </c>
      <c r="B4" s="45"/>
      <c r="C4" s="45"/>
      <c r="D4" s="45"/>
      <c r="E4" s="45"/>
      <c r="F4" s="45"/>
    </row>
    <row r="5" spans="1:6" ht="55.5" customHeight="1" x14ac:dyDescent="0.25">
      <c r="A5" s="46" t="s">
        <v>4</v>
      </c>
      <c r="B5" s="46"/>
      <c r="C5" s="46"/>
      <c r="D5" s="46"/>
      <c r="E5" s="46"/>
      <c r="F5" s="46"/>
    </row>
    <row r="6" spans="1:6" x14ac:dyDescent="0.25">
      <c r="A6" s="47" t="s">
        <v>5</v>
      </c>
      <c r="B6" s="47"/>
      <c r="C6" s="49" t="s">
        <v>6</v>
      </c>
      <c r="D6" s="51" t="s">
        <v>7</v>
      </c>
      <c r="E6" s="51"/>
      <c r="F6" s="51"/>
    </row>
    <row r="7" spans="1:6" ht="42.75" customHeight="1" x14ac:dyDescent="0.25">
      <c r="A7" s="48"/>
      <c r="B7" s="48"/>
      <c r="C7" s="50"/>
      <c r="D7" s="6" t="s">
        <v>8</v>
      </c>
      <c r="E7" s="7"/>
      <c r="F7" s="6" t="s">
        <v>9</v>
      </c>
    </row>
    <row r="8" spans="1:6" x14ac:dyDescent="0.25">
      <c r="A8" s="8" t="s">
        <v>10</v>
      </c>
      <c r="B8" s="9"/>
      <c r="C8" s="10">
        <f>+C15+C9+C12</f>
        <v>787736.95801000006</v>
      </c>
      <c r="D8" s="10">
        <f t="shared" ref="D8:F8" si="0">+D15+D9+D12</f>
        <v>739169.26848480012</v>
      </c>
      <c r="E8" s="10"/>
      <c r="F8" s="10">
        <f t="shared" si="0"/>
        <v>684007.12552</v>
      </c>
    </row>
    <row r="9" spans="1:6" x14ac:dyDescent="0.25">
      <c r="A9" s="11"/>
      <c r="B9" s="12" t="s">
        <v>11</v>
      </c>
      <c r="C9" s="13">
        <f>+C10+C11</f>
        <v>179804.83900000001</v>
      </c>
      <c r="D9" s="13">
        <f>+D10+D11</f>
        <v>179804.83947480004</v>
      </c>
      <c r="E9" s="13"/>
      <c r="F9" s="13">
        <f>+F10+F11</f>
        <v>176278.17827</v>
      </c>
    </row>
    <row r="10" spans="1:6" x14ac:dyDescent="0.25">
      <c r="A10" s="14"/>
      <c r="B10" s="15" t="s">
        <v>12</v>
      </c>
      <c r="C10" s="16">
        <v>179804.83900000001</v>
      </c>
      <c r="D10" s="16">
        <v>179804.83947480004</v>
      </c>
      <c r="E10" s="16"/>
      <c r="F10" s="16">
        <v>176278.17827</v>
      </c>
    </row>
    <row r="11" spans="1:6" x14ac:dyDescent="0.25">
      <c r="A11" s="14"/>
      <c r="B11" s="15" t="s">
        <v>13</v>
      </c>
      <c r="C11" s="16">
        <v>0</v>
      </c>
      <c r="D11" s="16">
        <v>0</v>
      </c>
      <c r="E11" s="16"/>
      <c r="F11" s="16">
        <v>0</v>
      </c>
    </row>
    <row r="12" spans="1:6" x14ac:dyDescent="0.25">
      <c r="A12" s="11"/>
      <c r="B12" s="12" t="s">
        <v>14</v>
      </c>
      <c r="C12" s="13">
        <f>(+C13+C14)</f>
        <v>175036.929</v>
      </c>
      <c r="D12" s="13">
        <f>(+D13+D14)</f>
        <v>126469.239</v>
      </c>
      <c r="E12" s="13"/>
      <c r="F12" s="13">
        <f>(+F13+F14)</f>
        <v>74833.757239999992</v>
      </c>
    </row>
    <row r="13" spans="1:6" x14ac:dyDescent="0.25">
      <c r="A13" s="14"/>
      <c r="B13" s="15" t="s">
        <v>12</v>
      </c>
      <c r="C13" s="16">
        <v>175036.929</v>
      </c>
      <c r="D13" s="16">
        <v>126469.239</v>
      </c>
      <c r="E13" s="16"/>
      <c r="F13" s="16">
        <v>74833.757239999992</v>
      </c>
    </row>
    <row r="14" spans="1:6" x14ac:dyDescent="0.25">
      <c r="A14" s="14"/>
      <c r="B14" s="15" t="s">
        <v>13</v>
      </c>
      <c r="C14" s="16">
        <v>0</v>
      </c>
      <c r="D14" s="16">
        <v>0</v>
      </c>
      <c r="E14" s="16"/>
      <c r="F14" s="16">
        <v>0</v>
      </c>
    </row>
    <row r="15" spans="1:6" x14ac:dyDescent="0.25">
      <c r="A15" s="11"/>
      <c r="B15" s="12" t="s">
        <v>15</v>
      </c>
      <c r="C15" s="13">
        <f>(+C16+C17)</f>
        <v>432895.19001000002</v>
      </c>
      <c r="D15" s="13">
        <f>(+D16+D17)</f>
        <v>432895.19001000002</v>
      </c>
      <c r="E15" s="13"/>
      <c r="F15" s="13">
        <f>(+F16+F17)</f>
        <v>432895.19001000002</v>
      </c>
    </row>
    <row r="16" spans="1:6" x14ac:dyDescent="0.25">
      <c r="A16" s="14"/>
      <c r="B16" s="15" t="s">
        <v>12</v>
      </c>
      <c r="C16" s="16">
        <v>89078.244000000006</v>
      </c>
      <c r="D16" s="16">
        <v>89078.244000000006</v>
      </c>
      <c r="E16" s="16"/>
      <c r="F16" s="16">
        <v>89078.244000000006</v>
      </c>
    </row>
    <row r="17" spans="1:6" x14ac:dyDescent="0.25">
      <c r="A17" s="14"/>
      <c r="B17" s="15" t="s">
        <v>13</v>
      </c>
      <c r="C17" s="16">
        <v>343816.94601000001</v>
      </c>
      <c r="D17" s="16">
        <v>343816.94601000001</v>
      </c>
      <c r="E17" s="16"/>
      <c r="F17" s="16">
        <v>343816.94601000001</v>
      </c>
    </row>
    <row r="18" spans="1:6" x14ac:dyDescent="0.25">
      <c r="A18" s="8" t="s">
        <v>16</v>
      </c>
      <c r="B18" s="9"/>
      <c r="C18" s="10">
        <f>(+C19)</f>
        <v>18730.2</v>
      </c>
      <c r="D18" s="10">
        <f t="shared" ref="D18:F18" si="1">(+D19)</f>
        <v>142557.04</v>
      </c>
      <c r="E18" s="10"/>
      <c r="F18" s="10">
        <f t="shared" si="1"/>
        <v>142548.25833999997</v>
      </c>
    </row>
    <row r="19" spans="1:6" x14ac:dyDescent="0.25">
      <c r="A19" s="11"/>
      <c r="B19" s="12" t="s">
        <v>17</v>
      </c>
      <c r="C19" s="13">
        <f>(+C20+C21)</f>
        <v>18730.2</v>
      </c>
      <c r="D19" s="13">
        <f>(+D20+D21)</f>
        <v>142557.04</v>
      </c>
      <c r="E19" s="13"/>
      <c r="F19" s="13">
        <f>(+F20+F21)</f>
        <v>142548.25833999997</v>
      </c>
    </row>
    <row r="20" spans="1:6" x14ac:dyDescent="0.25">
      <c r="A20" s="14"/>
      <c r="B20" s="15" t="s">
        <v>12</v>
      </c>
      <c r="C20" s="16">
        <v>18730.2</v>
      </c>
      <c r="D20" s="16">
        <v>142557.04</v>
      </c>
      <c r="E20" s="16"/>
      <c r="F20" s="16">
        <v>142548.25833999997</v>
      </c>
    </row>
    <row r="21" spans="1:6" x14ac:dyDescent="0.25">
      <c r="A21" s="14"/>
      <c r="B21" s="15" t="s">
        <v>13</v>
      </c>
      <c r="C21" s="16">
        <v>0</v>
      </c>
      <c r="D21" s="16">
        <v>0</v>
      </c>
      <c r="E21" s="16"/>
      <c r="F21" s="16">
        <v>0</v>
      </c>
    </row>
    <row r="22" spans="1:6" x14ac:dyDescent="0.25">
      <c r="A22" s="8" t="s">
        <v>18</v>
      </c>
      <c r="B22" s="9"/>
      <c r="C22" s="10">
        <f>(+C29+C26+C23)</f>
        <v>3277845.7449500002</v>
      </c>
      <c r="D22" s="10">
        <f t="shared" ref="D22:F22" si="2">(+D29+D26+D23)</f>
        <v>3275983.4129499998</v>
      </c>
      <c r="E22" s="10"/>
      <c r="F22" s="10">
        <f t="shared" si="2"/>
        <v>2462039.2036699997</v>
      </c>
    </row>
    <row r="23" spans="1:6" x14ac:dyDescent="0.25">
      <c r="A23" s="11"/>
      <c r="B23" s="12" t="s">
        <v>19</v>
      </c>
      <c r="C23" s="13">
        <f>(+C24+C25)</f>
        <v>404071.17799999996</v>
      </c>
      <c r="D23" s="13">
        <f>(+D24+D25)</f>
        <v>404071.17799999996</v>
      </c>
      <c r="E23" s="13"/>
      <c r="F23" s="13">
        <f>(+F24+F25)</f>
        <v>283206.94799999997</v>
      </c>
    </row>
    <row r="24" spans="1:6" x14ac:dyDescent="0.25">
      <c r="A24" s="14"/>
      <c r="B24" s="15" t="s">
        <v>12</v>
      </c>
      <c r="C24" s="16">
        <v>162890.226</v>
      </c>
      <c r="D24" s="16">
        <v>162890.226</v>
      </c>
      <c r="E24" s="16"/>
      <c r="F24" s="16">
        <v>155553.56599999999</v>
      </c>
    </row>
    <row r="25" spans="1:6" x14ac:dyDescent="0.25">
      <c r="A25" s="14"/>
      <c r="B25" s="15" t="s">
        <v>13</v>
      </c>
      <c r="C25" s="16">
        <v>241180.95199999999</v>
      </c>
      <c r="D25" s="16">
        <v>241180.95199999999</v>
      </c>
      <c r="E25" s="16"/>
      <c r="F25" s="16">
        <v>127653.382</v>
      </c>
    </row>
    <row r="26" spans="1:6" x14ac:dyDescent="0.25">
      <c r="A26" s="11"/>
      <c r="B26" s="12" t="s">
        <v>20</v>
      </c>
      <c r="C26" s="13">
        <f>(+C27+C28)</f>
        <v>2787173.7759500002</v>
      </c>
      <c r="D26" s="13">
        <f>(+D27+D28)</f>
        <v>2787173.7759500002</v>
      </c>
      <c r="E26" s="13"/>
      <c r="F26" s="13">
        <f>(+F27+F28)</f>
        <v>2102923.4926700001</v>
      </c>
    </row>
    <row r="27" spans="1:6" x14ac:dyDescent="0.25">
      <c r="A27" s="14"/>
      <c r="B27" s="15" t="s">
        <v>12</v>
      </c>
      <c r="C27" s="16">
        <v>883422.13304999995</v>
      </c>
      <c r="D27" s="16">
        <v>883422.13304999995</v>
      </c>
      <c r="E27" s="16"/>
      <c r="F27" s="16">
        <v>855224.7543700001</v>
      </c>
    </row>
    <row r="28" spans="1:6" x14ac:dyDescent="0.25">
      <c r="A28" s="14"/>
      <c r="B28" s="15" t="s">
        <v>13</v>
      </c>
      <c r="C28" s="16">
        <v>1903751.6429000001</v>
      </c>
      <c r="D28" s="16">
        <v>1903751.6429000001</v>
      </c>
      <c r="E28" s="16"/>
      <c r="F28" s="16">
        <v>1247698.7383000001</v>
      </c>
    </row>
    <row r="29" spans="1:6" x14ac:dyDescent="0.25">
      <c r="A29" s="11"/>
      <c r="B29" s="12" t="s">
        <v>21</v>
      </c>
      <c r="C29" s="13">
        <f>(+C30+C31)</f>
        <v>86600.790999999997</v>
      </c>
      <c r="D29" s="13">
        <f>(+D30+D31)</f>
        <v>84738.459000000003</v>
      </c>
      <c r="E29" s="13"/>
      <c r="F29" s="13">
        <f>(+F30+F31)</f>
        <v>75908.763000000006</v>
      </c>
    </row>
    <row r="30" spans="1:6" x14ac:dyDescent="0.25">
      <c r="A30" s="14"/>
      <c r="B30" s="15" t="s">
        <v>12</v>
      </c>
      <c r="C30" s="16">
        <v>86600.790999999997</v>
      </c>
      <c r="D30" s="16">
        <v>84738.459000000003</v>
      </c>
      <c r="E30" s="16"/>
      <c r="F30" s="16">
        <v>75908.763000000006</v>
      </c>
    </row>
    <row r="31" spans="1:6" x14ac:dyDescent="0.25">
      <c r="A31" s="14"/>
      <c r="B31" s="15" t="s">
        <v>13</v>
      </c>
      <c r="C31" s="16">
        <v>0</v>
      </c>
      <c r="D31" s="16">
        <v>0</v>
      </c>
      <c r="E31" s="16"/>
      <c r="F31" s="16">
        <v>0</v>
      </c>
    </row>
    <row r="32" spans="1:6" x14ac:dyDescent="0.25">
      <c r="A32" s="8" t="s">
        <v>22</v>
      </c>
      <c r="B32" s="9"/>
      <c r="C32" s="10">
        <f>(+C33+C36+C39+C42)</f>
        <v>16561876.300000001</v>
      </c>
      <c r="D32" s="10">
        <f t="shared" ref="D32:F32" si="3">(+D33+D36+D39+D42)</f>
        <v>16322356.802410001</v>
      </c>
      <c r="E32" s="10"/>
      <c r="F32" s="10">
        <f t="shared" si="3"/>
        <v>15971651.296479998</v>
      </c>
    </row>
    <row r="33" spans="1:6" x14ac:dyDescent="0.25">
      <c r="A33" s="11"/>
      <c r="B33" s="12" t="s">
        <v>17</v>
      </c>
      <c r="C33" s="13">
        <f>(+C34+C35)</f>
        <v>16536367.199999999</v>
      </c>
      <c r="D33" s="13">
        <f>(+D34+D35)</f>
        <v>16299753.241190001</v>
      </c>
      <c r="E33" s="13"/>
      <c r="F33" s="13">
        <f>(+F34+F35)</f>
        <v>15950144.87871</v>
      </c>
    </row>
    <row r="34" spans="1:6" x14ac:dyDescent="0.25">
      <c r="A34" s="14"/>
      <c r="B34" s="15" t="s">
        <v>12</v>
      </c>
      <c r="C34" s="16">
        <v>16536367.199999999</v>
      </c>
      <c r="D34" s="16">
        <v>16299753.241190001</v>
      </c>
      <c r="E34" s="16"/>
      <c r="F34" s="16">
        <v>15950144.87871</v>
      </c>
    </row>
    <row r="35" spans="1:6" x14ac:dyDescent="0.25">
      <c r="A35" s="14"/>
      <c r="B35" s="15" t="s">
        <v>13</v>
      </c>
      <c r="C35" s="16">
        <v>0</v>
      </c>
      <c r="D35" s="16">
        <v>0</v>
      </c>
      <c r="E35" s="16"/>
      <c r="F35" s="16">
        <v>0</v>
      </c>
    </row>
    <row r="36" spans="1:6" x14ac:dyDescent="0.25">
      <c r="A36" s="11"/>
      <c r="B36" s="12" t="s">
        <v>23</v>
      </c>
      <c r="C36" s="13">
        <f>(+C37+C38)</f>
        <v>4136.8</v>
      </c>
      <c r="D36" s="13">
        <f>(+D37+D38)</f>
        <v>4136.7813200000001</v>
      </c>
      <c r="E36" s="13"/>
      <c r="F36" s="13">
        <f>(+F37+F38)</f>
        <v>4078.4008699999999</v>
      </c>
    </row>
    <row r="37" spans="1:6" x14ac:dyDescent="0.25">
      <c r="A37" s="14"/>
      <c r="B37" s="15" t="s">
        <v>12</v>
      </c>
      <c r="C37" s="16">
        <v>4136.8</v>
      </c>
      <c r="D37" s="16">
        <v>4136.7813200000001</v>
      </c>
      <c r="E37" s="16"/>
      <c r="F37" s="16">
        <v>4078.4008699999999</v>
      </c>
    </row>
    <row r="38" spans="1:6" x14ac:dyDescent="0.25">
      <c r="A38" s="14"/>
      <c r="B38" s="15" t="s">
        <v>13</v>
      </c>
      <c r="C38" s="16">
        <v>0</v>
      </c>
      <c r="D38" s="16">
        <v>0</v>
      </c>
      <c r="E38" s="16"/>
      <c r="F38" s="16">
        <v>0</v>
      </c>
    </row>
    <row r="39" spans="1:6" x14ac:dyDescent="0.25">
      <c r="A39" s="11"/>
      <c r="B39" s="12" t="s">
        <v>24</v>
      </c>
      <c r="C39" s="13">
        <f>(+C40+C41)</f>
        <v>14682.8</v>
      </c>
      <c r="D39" s="13">
        <f>(+D40+D41)</f>
        <v>12343.402900000003</v>
      </c>
      <c r="E39" s="13"/>
      <c r="F39" s="13">
        <f>(+F40+F41)</f>
        <v>12343.402900000003</v>
      </c>
    </row>
    <row r="40" spans="1:6" x14ac:dyDescent="0.25">
      <c r="A40" s="14"/>
      <c r="B40" s="15" t="s">
        <v>12</v>
      </c>
      <c r="C40" s="16">
        <v>14682.8</v>
      </c>
      <c r="D40" s="16">
        <v>12343.402900000003</v>
      </c>
      <c r="E40" s="16"/>
      <c r="F40" s="16">
        <v>12343.402900000003</v>
      </c>
    </row>
    <row r="41" spans="1:6" x14ac:dyDescent="0.25">
      <c r="A41" s="14"/>
      <c r="B41" s="15" t="s">
        <v>13</v>
      </c>
      <c r="C41" s="16">
        <v>0</v>
      </c>
      <c r="D41" s="16">
        <v>0</v>
      </c>
      <c r="E41" s="16"/>
      <c r="F41" s="16">
        <v>0</v>
      </c>
    </row>
    <row r="42" spans="1:6" x14ac:dyDescent="0.25">
      <c r="A42" s="11"/>
      <c r="B42" s="12" t="s">
        <v>25</v>
      </c>
      <c r="C42" s="13">
        <f>(+C43+C44)</f>
        <v>6689.5</v>
      </c>
      <c r="D42" s="13">
        <f>(+D43+D44)</f>
        <v>6123.3770000000004</v>
      </c>
      <c r="E42" s="13"/>
      <c r="F42" s="13">
        <f>(+F43+F44)</f>
        <v>5084.6139999999996</v>
      </c>
    </row>
    <row r="43" spans="1:6" x14ac:dyDescent="0.25">
      <c r="A43" s="14"/>
      <c r="B43" s="15" t="s">
        <v>12</v>
      </c>
      <c r="C43" s="16">
        <v>6689.5</v>
      </c>
      <c r="D43" s="16">
        <v>6123.3770000000004</v>
      </c>
      <c r="E43" s="16"/>
      <c r="F43" s="16">
        <v>5084.6139999999996</v>
      </c>
    </row>
    <row r="44" spans="1:6" x14ac:dyDescent="0.25">
      <c r="A44" s="14"/>
      <c r="B44" s="15" t="s">
        <v>13</v>
      </c>
      <c r="C44" s="16">
        <v>0</v>
      </c>
      <c r="D44" s="16">
        <v>0</v>
      </c>
      <c r="E44" s="16"/>
      <c r="F44" s="16">
        <v>0</v>
      </c>
    </row>
    <row r="45" spans="1:6" x14ac:dyDescent="0.25">
      <c r="A45" s="17" t="s">
        <v>26</v>
      </c>
      <c r="B45" s="18"/>
      <c r="C45" s="19">
        <f>(+C46)</f>
        <v>1574540.9327699998</v>
      </c>
      <c r="D45" s="19">
        <f t="shared" ref="D45:F45" si="4">(+D46)</f>
        <v>1608597.2748499999</v>
      </c>
      <c r="E45" s="19"/>
      <c r="F45" s="19">
        <f t="shared" si="4"/>
        <v>1608597.2748499999</v>
      </c>
    </row>
    <row r="46" spans="1:6" x14ac:dyDescent="0.25">
      <c r="A46" s="11"/>
      <c r="B46" s="12" t="s">
        <v>17</v>
      </c>
      <c r="C46" s="13">
        <f>(+C47+C48)</f>
        <v>1574540.9327699998</v>
      </c>
      <c r="D46" s="13">
        <f>(+D47+D48)</f>
        <v>1608597.2748499999</v>
      </c>
      <c r="E46" s="13"/>
      <c r="F46" s="13">
        <f>(+F47+F48)</f>
        <v>1608597.2748499999</v>
      </c>
    </row>
    <row r="47" spans="1:6" x14ac:dyDescent="0.25">
      <c r="A47" s="14"/>
      <c r="B47" s="15" t="s">
        <v>12</v>
      </c>
      <c r="C47" s="16">
        <v>1478040.9327699998</v>
      </c>
      <c r="D47" s="16">
        <v>1478040.9327699998</v>
      </c>
      <c r="E47" s="16"/>
      <c r="F47" s="16">
        <v>1478040.9327699998</v>
      </c>
    </row>
    <row r="48" spans="1:6" x14ac:dyDescent="0.25">
      <c r="A48" s="14"/>
      <c r="B48" s="15" t="s">
        <v>13</v>
      </c>
      <c r="C48" s="16">
        <v>96500</v>
      </c>
      <c r="D48" s="16">
        <v>130556.34208</v>
      </c>
      <c r="E48" s="16"/>
      <c r="F48" s="16">
        <v>130556.34208</v>
      </c>
    </row>
    <row r="49" spans="1:6" x14ac:dyDescent="0.25">
      <c r="A49" s="8" t="s">
        <v>27</v>
      </c>
      <c r="B49" s="9"/>
      <c r="C49" s="10">
        <f>+C50+C53+C56+C59+C62+C65+C68+C71+C74+C77+C80+C83+C86+C89+C92+C95+C98+C104+C101+C107</f>
        <v>7262831.2015559832</v>
      </c>
      <c r="D49" s="10">
        <f t="shared" ref="D49:F49" si="5">+D50+D53+D56+D59+D62+D65+D68+D71+D74+D77+D80+D83+D86+D89+D92+D95+D98+D104+D101+D107</f>
        <v>7218178.4154979829</v>
      </c>
      <c r="E49" s="10"/>
      <c r="F49" s="10">
        <f t="shared" si="5"/>
        <v>5533608.1848858939</v>
      </c>
    </row>
    <row r="50" spans="1:6" x14ac:dyDescent="0.25">
      <c r="A50" s="11"/>
      <c r="B50" s="12" t="s">
        <v>17</v>
      </c>
      <c r="C50" s="13">
        <f>(+C51+C52)</f>
        <v>1421542.3025999996</v>
      </c>
      <c r="D50" s="13">
        <f>(+D51+D52)</f>
        <v>1421542.3025999996</v>
      </c>
      <c r="E50" s="13"/>
      <c r="F50" s="13">
        <f>(+F51+F52)</f>
        <v>1146313.53996</v>
      </c>
    </row>
    <row r="51" spans="1:6" x14ac:dyDescent="0.25">
      <c r="A51" s="14"/>
      <c r="B51" s="15" t="s">
        <v>12</v>
      </c>
      <c r="C51" s="16">
        <v>1421542.3025999996</v>
      </c>
      <c r="D51" s="16">
        <v>1421542.3025999996</v>
      </c>
      <c r="E51" s="16"/>
      <c r="F51" s="16">
        <v>1146313.53996</v>
      </c>
    </row>
    <row r="52" spans="1:6" x14ac:dyDescent="0.25">
      <c r="A52" s="14"/>
      <c r="B52" s="15" t="s">
        <v>13</v>
      </c>
      <c r="C52" s="16">
        <v>0</v>
      </c>
      <c r="D52" s="16">
        <v>0</v>
      </c>
      <c r="E52" s="16"/>
      <c r="F52" s="16">
        <v>0</v>
      </c>
    </row>
    <row r="53" spans="1:6" x14ac:dyDescent="0.25">
      <c r="A53" s="11"/>
      <c r="B53" s="12" t="s">
        <v>28</v>
      </c>
      <c r="C53" s="13">
        <f>(+C54+C55)</f>
        <v>96346.108469999977</v>
      </c>
      <c r="D53" s="13">
        <f>(+D54+D55)</f>
        <v>96346.108469999977</v>
      </c>
      <c r="E53" s="13"/>
      <c r="F53" s="13">
        <f>(+F54+F55)</f>
        <v>96346.108469999977</v>
      </c>
    </row>
    <row r="54" spans="1:6" x14ac:dyDescent="0.25">
      <c r="A54" s="14"/>
      <c r="B54" s="15" t="s">
        <v>12</v>
      </c>
      <c r="C54" s="16">
        <v>91027.175269999978</v>
      </c>
      <c r="D54" s="16">
        <v>91027.175269999978</v>
      </c>
      <c r="E54" s="16"/>
      <c r="F54" s="16">
        <v>91027.175269999978</v>
      </c>
    </row>
    <row r="55" spans="1:6" x14ac:dyDescent="0.25">
      <c r="A55" s="14"/>
      <c r="B55" s="15" t="s">
        <v>13</v>
      </c>
      <c r="C55" s="16">
        <v>5318.9332000000004</v>
      </c>
      <c r="D55" s="16">
        <v>5318.9332000000004</v>
      </c>
      <c r="E55" s="16"/>
      <c r="F55" s="16">
        <v>5318.9332000000004</v>
      </c>
    </row>
    <row r="56" spans="1:6" ht="22.5" x14ac:dyDescent="0.25">
      <c r="A56" s="11"/>
      <c r="B56" s="12" t="s">
        <v>29</v>
      </c>
      <c r="C56" s="13">
        <f>(+C57+C58)</f>
        <v>15893.1</v>
      </c>
      <c r="D56" s="13">
        <f>(+D57+D58)</f>
        <v>15893.1</v>
      </c>
      <c r="E56" s="13"/>
      <c r="F56" s="13">
        <f>(+F57+F58)</f>
        <v>15893.1</v>
      </c>
    </row>
    <row r="57" spans="1:6" x14ac:dyDescent="0.25">
      <c r="A57" s="14"/>
      <c r="B57" s="15" t="s">
        <v>12</v>
      </c>
      <c r="C57" s="16">
        <v>15893.1</v>
      </c>
      <c r="D57" s="16">
        <v>15893.1</v>
      </c>
      <c r="E57" s="16"/>
      <c r="F57" s="16">
        <v>15893.1</v>
      </c>
    </row>
    <row r="58" spans="1:6" x14ac:dyDescent="0.25">
      <c r="A58" s="14"/>
      <c r="B58" s="15" t="s">
        <v>13</v>
      </c>
      <c r="C58" s="16">
        <v>0</v>
      </c>
      <c r="D58" s="16">
        <v>0</v>
      </c>
      <c r="E58" s="16"/>
      <c r="F58" s="16">
        <v>0</v>
      </c>
    </row>
    <row r="59" spans="1:6" x14ac:dyDescent="0.25">
      <c r="A59" s="11"/>
      <c r="B59" s="12" t="s">
        <v>30</v>
      </c>
      <c r="C59" s="13">
        <f>(+C60+C61)</f>
        <v>504565.22203999996</v>
      </c>
      <c r="D59" s="13">
        <f>(+D60+D61)</f>
        <v>504565.22203999996</v>
      </c>
      <c r="E59" s="13"/>
      <c r="F59" s="13">
        <f>(+F60+F61)</f>
        <v>356883.23576000001</v>
      </c>
    </row>
    <row r="60" spans="1:6" x14ac:dyDescent="0.25">
      <c r="A60" s="14"/>
      <c r="B60" s="15" t="s">
        <v>12</v>
      </c>
      <c r="C60" s="16">
        <v>504565.22203999996</v>
      </c>
      <c r="D60" s="16">
        <v>504565.22203999996</v>
      </c>
      <c r="E60" s="16"/>
      <c r="F60" s="16">
        <v>356883.23576000001</v>
      </c>
    </row>
    <row r="61" spans="1:6" x14ac:dyDescent="0.25">
      <c r="A61" s="14"/>
      <c r="B61" s="15" t="s">
        <v>13</v>
      </c>
      <c r="C61" s="16">
        <v>0</v>
      </c>
      <c r="D61" s="16">
        <v>0</v>
      </c>
      <c r="E61" s="16"/>
      <c r="F61" s="16">
        <v>0</v>
      </c>
    </row>
    <row r="62" spans="1:6" x14ac:dyDescent="0.25">
      <c r="A62" s="11"/>
      <c r="B62" s="12" t="s">
        <v>31</v>
      </c>
      <c r="C62" s="13">
        <f>(+C63+C64)</f>
        <v>110334.3</v>
      </c>
      <c r="D62" s="13">
        <f>(+D63+D64)</f>
        <v>110334.329</v>
      </c>
      <c r="E62" s="13"/>
      <c r="F62" s="13">
        <f>(+F63+F64)</f>
        <v>94533.876000000004</v>
      </c>
    </row>
    <row r="63" spans="1:6" x14ac:dyDescent="0.25">
      <c r="A63" s="14"/>
      <c r="B63" s="15" t="s">
        <v>12</v>
      </c>
      <c r="C63" s="20">
        <v>110334.3</v>
      </c>
      <c r="D63" s="20">
        <v>110334.329</v>
      </c>
      <c r="E63" s="20"/>
      <c r="F63" s="20">
        <v>94533.876000000004</v>
      </c>
    </row>
    <row r="64" spans="1:6" x14ac:dyDescent="0.25">
      <c r="A64" s="14"/>
      <c r="B64" s="15" t="s">
        <v>13</v>
      </c>
      <c r="C64" s="20">
        <v>0</v>
      </c>
      <c r="D64" s="20">
        <v>0</v>
      </c>
      <c r="E64" s="20"/>
      <c r="F64" s="20">
        <v>0</v>
      </c>
    </row>
    <row r="65" spans="1:6" x14ac:dyDescent="0.25">
      <c r="A65" s="11"/>
      <c r="B65" s="12" t="s">
        <v>32</v>
      </c>
      <c r="C65" s="13">
        <f>(+C66+C67)</f>
        <v>150839.67800000001</v>
      </c>
      <c r="D65" s="13">
        <f>(+D66+D67)</f>
        <v>150839.67800000001</v>
      </c>
      <c r="E65" s="13"/>
      <c r="F65" s="13">
        <f>(+F66+F67)</f>
        <v>149273.378</v>
      </c>
    </row>
    <row r="66" spans="1:6" x14ac:dyDescent="0.25">
      <c r="A66" s="14"/>
      <c r="B66" s="15" t="s">
        <v>12</v>
      </c>
      <c r="C66" s="16">
        <v>150839.67800000001</v>
      </c>
      <c r="D66" s="16">
        <v>150839.67800000001</v>
      </c>
      <c r="E66" s="16"/>
      <c r="F66" s="16">
        <v>149273.378</v>
      </c>
    </row>
    <row r="67" spans="1:6" x14ac:dyDescent="0.25">
      <c r="A67" s="14"/>
      <c r="B67" s="15" t="s">
        <v>13</v>
      </c>
      <c r="C67" s="16">
        <v>0</v>
      </c>
      <c r="D67" s="16">
        <v>0</v>
      </c>
      <c r="E67" s="16"/>
      <c r="F67" s="16">
        <v>0</v>
      </c>
    </row>
    <row r="68" spans="1:6" x14ac:dyDescent="0.25">
      <c r="A68" s="11"/>
      <c r="B68" s="12" t="s">
        <v>33</v>
      </c>
      <c r="C68" s="13">
        <f>(+C69+C70)</f>
        <v>274233.90000000002</v>
      </c>
      <c r="D68" s="13">
        <f>(+D69+D70)</f>
        <v>274233.90000000002</v>
      </c>
      <c r="E68" s="13"/>
      <c r="F68" s="13">
        <f>(+F69+F70)</f>
        <v>240200.66912999999</v>
      </c>
    </row>
    <row r="69" spans="1:6" x14ac:dyDescent="0.25">
      <c r="A69" s="14"/>
      <c r="B69" s="15" t="s">
        <v>12</v>
      </c>
      <c r="C69" s="16">
        <v>274233.90000000002</v>
      </c>
      <c r="D69" s="16">
        <v>274233.90000000002</v>
      </c>
      <c r="E69" s="16"/>
      <c r="F69" s="16">
        <v>240200.66912999999</v>
      </c>
    </row>
    <row r="70" spans="1:6" x14ac:dyDescent="0.25">
      <c r="A70" s="14"/>
      <c r="B70" s="15" t="s">
        <v>13</v>
      </c>
      <c r="C70" s="16">
        <v>0</v>
      </c>
      <c r="D70" s="16">
        <v>0</v>
      </c>
      <c r="E70" s="16"/>
      <c r="F70" s="16">
        <v>0</v>
      </c>
    </row>
    <row r="71" spans="1:6" x14ac:dyDescent="0.25">
      <c r="A71" s="11"/>
      <c r="B71" s="12" t="s">
        <v>34</v>
      </c>
      <c r="C71" s="13">
        <f>(+C72+C73)</f>
        <v>1735860.6226846052</v>
      </c>
      <c r="D71" s="13">
        <f>(+D72+D73)</f>
        <v>1728297.7616266049</v>
      </c>
      <c r="E71" s="13"/>
      <c r="F71" s="13">
        <f>(+F72+F73)</f>
        <v>1059747.9315299999</v>
      </c>
    </row>
    <row r="72" spans="1:6" x14ac:dyDescent="0.25">
      <c r="A72" s="14"/>
      <c r="B72" s="15" t="s">
        <v>12</v>
      </c>
      <c r="C72" s="16">
        <v>1735860.6226846052</v>
      </c>
      <c r="D72" s="16">
        <v>1728297.7616266049</v>
      </c>
      <c r="E72" s="16"/>
      <c r="F72" s="16">
        <v>1059747.9315299999</v>
      </c>
    </row>
    <row r="73" spans="1:6" x14ac:dyDescent="0.25">
      <c r="A73" s="14"/>
      <c r="B73" s="15" t="s">
        <v>13</v>
      </c>
      <c r="C73" s="16">
        <v>0</v>
      </c>
      <c r="D73" s="16">
        <v>0</v>
      </c>
      <c r="E73" s="16"/>
      <c r="F73" s="16">
        <v>0</v>
      </c>
    </row>
    <row r="74" spans="1:6" s="40" customFormat="1" x14ac:dyDescent="0.25">
      <c r="A74" s="11"/>
      <c r="B74" s="12" t="s">
        <v>261</v>
      </c>
      <c r="C74" s="13">
        <f>(+C75+C76)</f>
        <v>148226.91800000001</v>
      </c>
      <c r="D74" s="13">
        <f>(+D75+D76)</f>
        <v>111136.96000000001</v>
      </c>
      <c r="E74" s="13"/>
      <c r="F74" s="13">
        <f>(+F75+F76)</f>
        <v>93263.490999999995</v>
      </c>
    </row>
    <row r="75" spans="1:6" s="40" customFormat="1" x14ac:dyDescent="0.25">
      <c r="A75" s="14"/>
      <c r="B75" s="15" t="s">
        <v>12</v>
      </c>
      <c r="C75" s="16">
        <v>148226.91800000001</v>
      </c>
      <c r="D75" s="16">
        <v>111136.96000000001</v>
      </c>
      <c r="E75" s="16"/>
      <c r="F75" s="16">
        <v>93263.490999999995</v>
      </c>
    </row>
    <row r="76" spans="1:6" s="40" customFormat="1" x14ac:dyDescent="0.25">
      <c r="A76" s="14"/>
      <c r="B76" s="15" t="s">
        <v>13</v>
      </c>
      <c r="C76" s="16">
        <v>0</v>
      </c>
      <c r="D76" s="16">
        <v>0</v>
      </c>
      <c r="E76" s="16"/>
      <c r="F76" s="16">
        <v>0</v>
      </c>
    </row>
    <row r="77" spans="1:6" x14ac:dyDescent="0.25">
      <c r="A77" s="11"/>
      <c r="B77" s="12" t="s">
        <v>35</v>
      </c>
      <c r="C77" s="13">
        <f>(+C78+C79)</f>
        <v>512142.734</v>
      </c>
      <c r="D77" s="13">
        <f>(+D78+D79)</f>
        <v>512142.734</v>
      </c>
      <c r="E77" s="13"/>
      <c r="F77" s="13">
        <f>(+F78+F79)</f>
        <v>374240.41700000002</v>
      </c>
    </row>
    <row r="78" spans="1:6" x14ac:dyDescent="0.25">
      <c r="A78" s="14"/>
      <c r="B78" s="15" t="s">
        <v>12</v>
      </c>
      <c r="C78" s="16">
        <v>512142.734</v>
      </c>
      <c r="D78" s="16">
        <v>512142.734</v>
      </c>
      <c r="E78" s="16"/>
      <c r="F78" s="16">
        <v>374240.41700000002</v>
      </c>
    </row>
    <row r="79" spans="1:6" x14ac:dyDescent="0.25">
      <c r="A79" s="14"/>
      <c r="B79" s="15" t="s">
        <v>13</v>
      </c>
      <c r="C79" s="16">
        <v>0</v>
      </c>
      <c r="D79" s="16">
        <v>0</v>
      </c>
      <c r="E79" s="16"/>
      <c r="F79" s="16">
        <v>0</v>
      </c>
    </row>
    <row r="80" spans="1:6" x14ac:dyDescent="0.25">
      <c r="A80" s="11"/>
      <c r="B80" s="12" t="s">
        <v>36</v>
      </c>
      <c r="C80" s="13">
        <f>(+C81+C82)</f>
        <v>435741.75052</v>
      </c>
      <c r="D80" s="13">
        <f>(+D81+D82)</f>
        <v>435741.75052</v>
      </c>
      <c r="E80" s="13"/>
      <c r="F80" s="13">
        <f>(+F81+F82)</f>
        <v>379449.48794999998</v>
      </c>
    </row>
    <row r="81" spans="1:6" x14ac:dyDescent="0.25">
      <c r="A81" s="14"/>
      <c r="B81" s="15" t="s">
        <v>12</v>
      </c>
      <c r="C81" s="16">
        <v>435741.75052</v>
      </c>
      <c r="D81" s="16">
        <v>435741.75052</v>
      </c>
      <c r="E81" s="16"/>
      <c r="F81" s="16">
        <v>379449.48794999998</v>
      </c>
    </row>
    <row r="82" spans="1:6" x14ac:dyDescent="0.25">
      <c r="A82" s="14"/>
      <c r="B82" s="15" t="s">
        <v>13</v>
      </c>
      <c r="C82" s="16">
        <v>0</v>
      </c>
      <c r="D82" s="16">
        <v>0</v>
      </c>
      <c r="E82" s="16"/>
      <c r="F82" s="16">
        <v>0</v>
      </c>
    </row>
    <row r="83" spans="1:6" x14ac:dyDescent="0.25">
      <c r="A83" s="11"/>
      <c r="B83" s="12" t="s">
        <v>37</v>
      </c>
      <c r="C83" s="13">
        <f>(+C84+C85)</f>
        <v>1527031.0952413792</v>
      </c>
      <c r="D83" s="13">
        <f>(+D84+D85)</f>
        <v>1527031.0952413792</v>
      </c>
      <c r="E83" s="13"/>
      <c r="F83" s="13">
        <f>(+F84+F85)</f>
        <v>1233428.0190458931</v>
      </c>
    </row>
    <row r="84" spans="1:6" x14ac:dyDescent="0.25">
      <c r="A84" s="14"/>
      <c r="B84" s="15" t="s">
        <v>12</v>
      </c>
      <c r="C84" s="16">
        <v>1479431.0952413792</v>
      </c>
      <c r="D84" s="16">
        <v>1479431.0952413792</v>
      </c>
      <c r="E84" s="16"/>
      <c r="F84" s="16">
        <v>1231061.5890458932</v>
      </c>
    </row>
    <row r="85" spans="1:6" x14ac:dyDescent="0.25">
      <c r="A85" s="14"/>
      <c r="B85" s="15" t="s">
        <v>13</v>
      </c>
      <c r="C85" s="16">
        <v>47600</v>
      </c>
      <c r="D85" s="16">
        <v>47600</v>
      </c>
      <c r="E85" s="16"/>
      <c r="F85" s="16">
        <v>2366.4299999999998</v>
      </c>
    </row>
    <row r="86" spans="1:6" x14ac:dyDescent="0.25">
      <c r="A86" s="11"/>
      <c r="B86" s="12" t="s">
        <v>38</v>
      </c>
      <c r="C86" s="13">
        <f>(+C87+C88)</f>
        <v>127704.5</v>
      </c>
      <c r="D86" s="13">
        <f>(+D87+D88)</f>
        <v>127704.486</v>
      </c>
      <c r="E86" s="13"/>
      <c r="F86" s="13">
        <f>(+F87+F88)</f>
        <v>109199.8174</v>
      </c>
    </row>
    <row r="87" spans="1:6" x14ac:dyDescent="0.25">
      <c r="A87" s="14"/>
      <c r="B87" s="15" t="s">
        <v>12</v>
      </c>
      <c r="C87" s="16">
        <v>127704.5</v>
      </c>
      <c r="D87" s="16">
        <v>127704.486</v>
      </c>
      <c r="E87" s="16"/>
      <c r="F87" s="16">
        <v>109199.8174</v>
      </c>
    </row>
    <row r="88" spans="1:6" x14ac:dyDescent="0.25">
      <c r="A88" s="14"/>
      <c r="B88" s="15" t="s">
        <v>13</v>
      </c>
      <c r="C88" s="16">
        <v>0</v>
      </c>
      <c r="D88" s="16">
        <v>0</v>
      </c>
      <c r="E88" s="16"/>
      <c r="F88" s="16">
        <v>0</v>
      </c>
    </row>
    <row r="89" spans="1:6" ht="22.5" x14ac:dyDescent="0.25">
      <c r="A89" s="11"/>
      <c r="B89" s="12" t="s">
        <v>39</v>
      </c>
      <c r="C89" s="13">
        <f>(+C90+C91)</f>
        <v>40901.764999999999</v>
      </c>
      <c r="D89" s="13">
        <f>(+D90+D91)</f>
        <v>40901.764999999999</v>
      </c>
      <c r="E89" s="13"/>
      <c r="F89" s="13">
        <f>(+F90+F91)</f>
        <v>37484.298000000003</v>
      </c>
    </row>
    <row r="90" spans="1:6" x14ac:dyDescent="0.25">
      <c r="A90" s="14"/>
      <c r="B90" s="15" t="s">
        <v>12</v>
      </c>
      <c r="C90" s="16">
        <v>40901.764999999999</v>
      </c>
      <c r="D90" s="16">
        <v>40901.764999999999</v>
      </c>
      <c r="E90" s="16"/>
      <c r="F90" s="16">
        <v>37484.298000000003</v>
      </c>
    </row>
    <row r="91" spans="1:6" x14ac:dyDescent="0.25">
      <c r="A91" s="14"/>
      <c r="B91" s="15" t="s">
        <v>13</v>
      </c>
      <c r="C91" s="16">
        <v>0</v>
      </c>
      <c r="D91" s="16">
        <v>0</v>
      </c>
      <c r="E91" s="16"/>
      <c r="F91" s="16">
        <v>0</v>
      </c>
    </row>
    <row r="92" spans="1:6" x14ac:dyDescent="0.25">
      <c r="A92" s="11"/>
      <c r="B92" s="12" t="s">
        <v>40</v>
      </c>
      <c r="C92" s="13">
        <f>(+C93+C94)</f>
        <v>14092.023999999999</v>
      </c>
      <c r="D92" s="13">
        <f>(+D93+D94)</f>
        <v>14092.023999999999</v>
      </c>
      <c r="E92" s="13"/>
      <c r="F92" s="13">
        <f>(+F93+F94)</f>
        <v>11774.995999999999</v>
      </c>
    </row>
    <row r="93" spans="1:6" x14ac:dyDescent="0.25">
      <c r="A93" s="14"/>
      <c r="B93" s="15" t="s">
        <v>12</v>
      </c>
      <c r="C93" s="16">
        <v>14092.023999999999</v>
      </c>
      <c r="D93" s="16">
        <v>14092.023999999999</v>
      </c>
      <c r="E93" s="16"/>
      <c r="F93" s="16">
        <v>11774.995999999999</v>
      </c>
    </row>
    <row r="94" spans="1:6" x14ac:dyDescent="0.25">
      <c r="A94" s="14"/>
      <c r="B94" s="15" t="s">
        <v>13</v>
      </c>
      <c r="C94" s="16">
        <v>0</v>
      </c>
      <c r="D94" s="16">
        <v>0</v>
      </c>
      <c r="E94" s="16"/>
      <c r="F94" s="16">
        <v>0</v>
      </c>
    </row>
    <row r="95" spans="1:6" x14ac:dyDescent="0.25">
      <c r="A95" s="11"/>
      <c r="B95" s="12" t="s">
        <v>41</v>
      </c>
      <c r="C95" s="13">
        <f>(+C96+C97)</f>
        <v>24169.222000000002</v>
      </c>
      <c r="D95" s="13">
        <f>(+D96+D97)</f>
        <v>24169.222000000002</v>
      </c>
      <c r="E95" s="13"/>
      <c r="F95" s="13">
        <f>(+F96+F97)</f>
        <v>22149.813999999998</v>
      </c>
    </row>
    <row r="96" spans="1:6" x14ac:dyDescent="0.25">
      <c r="A96" s="14"/>
      <c r="B96" s="15" t="s">
        <v>12</v>
      </c>
      <c r="C96" s="16">
        <v>24169.222000000002</v>
      </c>
      <c r="D96" s="16">
        <v>24169.222000000002</v>
      </c>
      <c r="E96" s="16"/>
      <c r="F96" s="16">
        <v>22149.813999999998</v>
      </c>
    </row>
    <row r="97" spans="1:6" x14ac:dyDescent="0.25">
      <c r="A97" s="14"/>
      <c r="B97" s="15" t="s">
        <v>13</v>
      </c>
      <c r="C97" s="16">
        <v>0</v>
      </c>
      <c r="D97" s="16">
        <v>0</v>
      </c>
      <c r="E97" s="16"/>
      <c r="F97" s="16">
        <v>0</v>
      </c>
    </row>
    <row r="98" spans="1:6" x14ac:dyDescent="0.25">
      <c r="A98" s="11"/>
      <c r="B98" s="12" t="s">
        <v>42</v>
      </c>
      <c r="C98" s="13">
        <f>(+C99+C100)</f>
        <v>3718.3429999999998</v>
      </c>
      <c r="D98" s="13">
        <f>(+D99+D100)</f>
        <v>3718.3429999999998</v>
      </c>
      <c r="E98" s="13"/>
      <c r="F98" s="13">
        <f>(+F99+F100)</f>
        <v>3407.6640000000002</v>
      </c>
    </row>
    <row r="99" spans="1:6" x14ac:dyDescent="0.25">
      <c r="A99" s="14"/>
      <c r="B99" s="15" t="s">
        <v>12</v>
      </c>
      <c r="C99" s="16">
        <v>3718.3429999999998</v>
      </c>
      <c r="D99" s="16">
        <v>3718.3429999999998</v>
      </c>
      <c r="E99" s="16"/>
      <c r="F99" s="16">
        <v>3407.6640000000002</v>
      </c>
    </row>
    <row r="100" spans="1:6" x14ac:dyDescent="0.25">
      <c r="A100" s="14"/>
      <c r="B100" s="15" t="s">
        <v>13</v>
      </c>
      <c r="C100" s="16">
        <v>0</v>
      </c>
      <c r="D100" s="16">
        <v>0</v>
      </c>
      <c r="E100" s="16"/>
      <c r="F100" s="16">
        <v>0</v>
      </c>
    </row>
    <row r="101" spans="1:6" x14ac:dyDescent="0.25">
      <c r="A101" s="11"/>
      <c r="B101" s="12" t="s">
        <v>43</v>
      </c>
      <c r="C101" s="13">
        <f>(+C102+C103)</f>
        <v>119254.31600000001</v>
      </c>
      <c r="D101" s="13">
        <f>(+D102+D103)</f>
        <v>119254.31600000001</v>
      </c>
      <c r="E101" s="13"/>
      <c r="F101" s="13">
        <f>(+F102+F103)</f>
        <v>109785.02364000001</v>
      </c>
    </row>
    <row r="102" spans="1:6" x14ac:dyDescent="0.25">
      <c r="A102" s="14"/>
      <c r="B102" s="15" t="s">
        <v>12</v>
      </c>
      <c r="C102" s="16">
        <v>119254.31600000001</v>
      </c>
      <c r="D102" s="16">
        <v>119254.31600000001</v>
      </c>
      <c r="E102" s="16"/>
      <c r="F102" s="16">
        <v>109785.02364000001</v>
      </c>
    </row>
    <row r="103" spans="1:6" x14ac:dyDescent="0.25">
      <c r="A103" s="14"/>
      <c r="B103" s="15" t="s">
        <v>13</v>
      </c>
      <c r="C103" s="16">
        <v>0</v>
      </c>
      <c r="D103" s="16">
        <v>0</v>
      </c>
      <c r="E103" s="16"/>
      <c r="F103" s="16">
        <v>0</v>
      </c>
    </row>
    <row r="104" spans="1:6" x14ac:dyDescent="0.25">
      <c r="A104" s="11"/>
      <c r="B104" s="12" t="s">
        <v>44</v>
      </c>
      <c r="C104" s="13">
        <f>(+C105+C106)</f>
        <v>170</v>
      </c>
      <c r="D104" s="13">
        <f>(+D105+D106)</f>
        <v>169.97800000000001</v>
      </c>
      <c r="E104" s="13"/>
      <c r="F104" s="13">
        <f>(+F105+F106)</f>
        <v>169.97800000000001</v>
      </c>
    </row>
    <row r="105" spans="1:6" x14ac:dyDescent="0.25">
      <c r="A105" s="14"/>
      <c r="B105" s="15" t="s">
        <v>12</v>
      </c>
      <c r="C105" s="21">
        <v>170</v>
      </c>
      <c r="D105" s="16">
        <v>169.97800000000001</v>
      </c>
      <c r="E105" s="16"/>
      <c r="F105" s="16">
        <v>169.97800000000001</v>
      </c>
    </row>
    <row r="106" spans="1:6" x14ac:dyDescent="0.25">
      <c r="A106" s="14"/>
      <c r="B106" s="15" t="s">
        <v>13</v>
      </c>
      <c r="C106" s="16">
        <v>0</v>
      </c>
      <c r="D106" s="16">
        <v>0</v>
      </c>
      <c r="E106" s="16"/>
      <c r="F106" s="16">
        <v>0</v>
      </c>
    </row>
    <row r="107" spans="1:6" x14ac:dyDescent="0.25">
      <c r="A107" s="11"/>
      <c r="B107" s="12" t="s">
        <v>45</v>
      </c>
      <c r="C107" s="13">
        <f>(+C108+C109)</f>
        <v>63.3</v>
      </c>
      <c r="D107" s="13">
        <f>(+D108+D109)</f>
        <v>63.34</v>
      </c>
      <c r="E107" s="13"/>
      <c r="F107" s="13">
        <f>(+F108+F109)</f>
        <v>63.34</v>
      </c>
    </row>
    <row r="108" spans="1:6" x14ac:dyDescent="0.25">
      <c r="A108" s="14"/>
      <c r="B108" s="15" t="s">
        <v>12</v>
      </c>
      <c r="C108" s="21">
        <v>63.3</v>
      </c>
      <c r="D108" s="16">
        <v>63.34</v>
      </c>
      <c r="E108" s="16"/>
      <c r="F108" s="16">
        <v>63.34</v>
      </c>
    </row>
    <row r="109" spans="1:6" x14ac:dyDescent="0.25">
      <c r="A109" s="14"/>
      <c r="B109" s="15" t="s">
        <v>13</v>
      </c>
      <c r="C109" s="16">
        <v>0</v>
      </c>
      <c r="D109" s="16">
        <v>0</v>
      </c>
      <c r="E109" s="16"/>
      <c r="F109" s="16">
        <v>0</v>
      </c>
    </row>
    <row r="110" spans="1:6" x14ac:dyDescent="0.25">
      <c r="A110" s="8" t="s">
        <v>46</v>
      </c>
      <c r="B110" s="9"/>
      <c r="C110" s="10">
        <f>(+C111+C114)</f>
        <v>8923141.7999999989</v>
      </c>
      <c r="D110" s="10">
        <f t="shared" ref="D110:F110" si="6">(+D111+D114)</f>
        <v>7986389.6999999993</v>
      </c>
      <c r="E110" s="10"/>
      <c r="F110" s="10">
        <f t="shared" si="6"/>
        <v>7747746.5589999994</v>
      </c>
    </row>
    <row r="111" spans="1:6" x14ac:dyDescent="0.25">
      <c r="A111" s="11"/>
      <c r="B111" s="12" t="s">
        <v>17</v>
      </c>
      <c r="C111" s="13">
        <f>(+C112+C113)</f>
        <v>8503364.6999999993</v>
      </c>
      <c r="D111" s="13">
        <f>(+D112+D113)</f>
        <v>7566612.5999999996</v>
      </c>
      <c r="E111" s="13"/>
      <c r="F111" s="13">
        <f>(+F112+F113)</f>
        <v>7340507.2999999998</v>
      </c>
    </row>
    <row r="112" spans="1:6" x14ac:dyDescent="0.25">
      <c r="A112" s="14"/>
      <c r="B112" s="15" t="s">
        <v>12</v>
      </c>
      <c r="C112" s="16">
        <v>3490419.2</v>
      </c>
      <c r="D112" s="16">
        <v>1899633.8</v>
      </c>
      <c r="E112" s="16"/>
      <c r="F112" s="16">
        <v>1774082.5</v>
      </c>
    </row>
    <row r="113" spans="1:6" x14ac:dyDescent="0.25">
      <c r="A113" s="14"/>
      <c r="B113" s="15" t="s">
        <v>13</v>
      </c>
      <c r="C113" s="16">
        <v>5012945.5</v>
      </c>
      <c r="D113" s="16">
        <v>5666978.7999999998</v>
      </c>
      <c r="E113" s="16"/>
      <c r="F113" s="16">
        <v>5566424.7999999998</v>
      </c>
    </row>
    <row r="114" spans="1:6" s="40" customFormat="1" x14ac:dyDescent="0.25">
      <c r="A114" s="11"/>
      <c r="B114" s="12" t="s">
        <v>47</v>
      </c>
      <c r="C114" s="13">
        <f>(+C115+C116)</f>
        <v>419777.10000000003</v>
      </c>
      <c r="D114" s="13">
        <f>(+D115+D116)</f>
        <v>419777.10000000003</v>
      </c>
      <c r="E114" s="13"/>
      <c r="F114" s="13">
        <f>(+F115+F116)</f>
        <v>407239.25899999996</v>
      </c>
    </row>
    <row r="115" spans="1:6" s="40" customFormat="1" x14ac:dyDescent="0.25">
      <c r="A115" s="14"/>
      <c r="B115" s="15" t="s">
        <v>12</v>
      </c>
      <c r="C115" s="16">
        <v>34710.199999999997</v>
      </c>
      <c r="D115" s="16">
        <v>34710.199999999997</v>
      </c>
      <c r="E115" s="16"/>
      <c r="F115" s="16">
        <v>23123.47</v>
      </c>
    </row>
    <row r="116" spans="1:6" s="40" customFormat="1" x14ac:dyDescent="0.25">
      <c r="A116" s="14"/>
      <c r="B116" s="15" t="s">
        <v>13</v>
      </c>
      <c r="C116" s="16">
        <v>385066.9</v>
      </c>
      <c r="D116" s="16">
        <v>385066.9</v>
      </c>
      <c r="E116" s="16"/>
      <c r="F116" s="16">
        <v>384115.78899999999</v>
      </c>
    </row>
    <row r="117" spans="1:6" x14ac:dyDescent="0.25">
      <c r="A117" s="8" t="s">
        <v>48</v>
      </c>
      <c r="B117" s="9"/>
      <c r="C117" s="19">
        <f>+C118+C121+C124+C127+C130+C133+C136+C139+C142+C145+C148+C151+C154+C157+C160+C163</f>
        <v>1250198.6181900001</v>
      </c>
      <c r="D117" s="19">
        <f t="shared" ref="D117:F117" si="7">+D118+D121+D124+D127+D130+D133+D136+D139+D142+D145+D148+D151+D154+D157+D160+D163</f>
        <v>1430042.3452130002</v>
      </c>
      <c r="E117" s="19"/>
      <c r="F117" s="19">
        <f t="shared" si="7"/>
        <v>1179932.2064899998</v>
      </c>
    </row>
    <row r="118" spans="1:6" x14ac:dyDescent="0.25">
      <c r="A118" s="11"/>
      <c r="B118" s="12" t="s">
        <v>17</v>
      </c>
      <c r="C118" s="13">
        <f>(+C119+C120)</f>
        <v>203016.27209000001</v>
      </c>
      <c r="D118" s="13">
        <f>(+D119+D120)</f>
        <v>203016.27209300001</v>
      </c>
      <c r="E118" s="13"/>
      <c r="F118" s="13">
        <f>(+F119+F120)</f>
        <v>168370.40483999997</v>
      </c>
    </row>
    <row r="119" spans="1:6" x14ac:dyDescent="0.25">
      <c r="A119" s="14"/>
      <c r="B119" s="15" t="s">
        <v>12</v>
      </c>
      <c r="C119" s="16">
        <v>203016.27209000001</v>
      </c>
      <c r="D119" s="16">
        <v>203016.27209300001</v>
      </c>
      <c r="E119" s="16"/>
      <c r="F119" s="16">
        <v>168370.40483999997</v>
      </c>
    </row>
    <row r="120" spans="1:6" x14ac:dyDescent="0.25">
      <c r="A120" s="14"/>
      <c r="B120" s="15" t="s">
        <v>13</v>
      </c>
      <c r="C120" s="16">
        <v>0</v>
      </c>
      <c r="D120" s="16">
        <v>0</v>
      </c>
      <c r="E120" s="16"/>
      <c r="F120" s="16">
        <v>0</v>
      </c>
    </row>
    <row r="121" spans="1:6" x14ac:dyDescent="0.25">
      <c r="A121" s="11"/>
      <c r="B121" s="12" t="s">
        <v>49</v>
      </c>
      <c r="C121" s="13">
        <f>(+C122+C123)</f>
        <v>540600</v>
      </c>
      <c r="D121" s="13">
        <f>(+D122+D123)</f>
        <v>482310</v>
      </c>
      <c r="E121" s="13"/>
      <c r="F121" s="13">
        <f>(+F122+F123)</f>
        <v>452510</v>
      </c>
    </row>
    <row r="122" spans="1:6" x14ac:dyDescent="0.25">
      <c r="A122" s="14"/>
      <c r="B122" s="15" t="s">
        <v>12</v>
      </c>
      <c r="C122" s="16">
        <v>289900</v>
      </c>
      <c r="D122" s="16">
        <v>231610</v>
      </c>
      <c r="E122" s="16"/>
      <c r="F122" s="16">
        <v>201810</v>
      </c>
    </row>
    <row r="123" spans="1:6" x14ac:dyDescent="0.25">
      <c r="A123" s="14"/>
      <c r="B123" s="15" t="s">
        <v>13</v>
      </c>
      <c r="C123" s="16">
        <v>250700</v>
      </c>
      <c r="D123" s="16">
        <v>250700</v>
      </c>
      <c r="E123" s="16"/>
      <c r="F123" s="16">
        <v>250700</v>
      </c>
    </row>
    <row r="124" spans="1:6" x14ac:dyDescent="0.25">
      <c r="A124" s="11"/>
      <c r="B124" s="12" t="s">
        <v>50</v>
      </c>
      <c r="C124" s="13">
        <f>(+C125+C126)</f>
        <v>2942.4074599999999</v>
      </c>
      <c r="D124" s="13">
        <f>(+D125+D126)</f>
        <v>2942.4074599999999</v>
      </c>
      <c r="E124" s="13"/>
      <c r="F124" s="13">
        <f>(+F125+F126)</f>
        <v>2941.8644600000002</v>
      </c>
    </row>
    <row r="125" spans="1:6" x14ac:dyDescent="0.25">
      <c r="A125" s="14"/>
      <c r="B125" s="15" t="s">
        <v>12</v>
      </c>
      <c r="C125" s="16">
        <v>2942.4074599999999</v>
      </c>
      <c r="D125" s="16">
        <v>2942.4074599999999</v>
      </c>
      <c r="E125" s="16"/>
      <c r="F125" s="16">
        <v>2941.8644600000002</v>
      </c>
    </row>
    <row r="126" spans="1:6" x14ac:dyDescent="0.25">
      <c r="A126" s="14"/>
      <c r="B126" s="15" t="s">
        <v>13</v>
      </c>
      <c r="C126" s="16">
        <v>0</v>
      </c>
      <c r="D126" s="16">
        <v>0</v>
      </c>
      <c r="E126" s="16"/>
      <c r="F126" s="16">
        <v>0</v>
      </c>
    </row>
    <row r="127" spans="1:6" ht="22.5" x14ac:dyDescent="0.25">
      <c r="A127" s="11"/>
      <c r="B127" s="12" t="s">
        <v>51</v>
      </c>
      <c r="C127" s="13">
        <f>(+C128+C129)</f>
        <v>19643.1116</v>
      </c>
      <c r="D127" s="13">
        <f>(+D128+D129)</f>
        <v>19643.1116</v>
      </c>
      <c r="E127" s="13"/>
      <c r="F127" s="13">
        <f>(+F128+F129)</f>
        <v>17817.368479999997</v>
      </c>
    </row>
    <row r="128" spans="1:6" x14ac:dyDescent="0.25">
      <c r="A128" s="14"/>
      <c r="B128" s="15" t="s">
        <v>12</v>
      </c>
      <c r="C128" s="16">
        <v>19643.1116</v>
      </c>
      <c r="D128" s="16">
        <v>19643.1116</v>
      </c>
      <c r="E128" s="16"/>
      <c r="F128" s="16">
        <v>17817.368479999997</v>
      </c>
    </row>
    <row r="129" spans="1:6" x14ac:dyDescent="0.25">
      <c r="A129" s="14"/>
      <c r="B129" s="15" t="s">
        <v>13</v>
      </c>
      <c r="C129" s="16">
        <v>0</v>
      </c>
      <c r="D129" s="16">
        <v>0</v>
      </c>
      <c r="E129" s="16"/>
      <c r="F129" s="16">
        <v>0</v>
      </c>
    </row>
    <row r="130" spans="1:6" x14ac:dyDescent="0.25">
      <c r="A130" s="11"/>
      <c r="B130" s="12" t="s">
        <v>52</v>
      </c>
      <c r="C130" s="13">
        <f>(+C131+C132)</f>
        <v>849.6</v>
      </c>
      <c r="D130" s="13">
        <f>(+D131+D132)</f>
        <v>631.18564000000003</v>
      </c>
      <c r="E130" s="13"/>
      <c r="F130" s="13">
        <f>(+F131+F132)</f>
        <v>631.18564000000003</v>
      </c>
    </row>
    <row r="131" spans="1:6" x14ac:dyDescent="0.25">
      <c r="A131" s="14"/>
      <c r="B131" s="15" t="s">
        <v>12</v>
      </c>
      <c r="C131" s="16">
        <v>849.6</v>
      </c>
      <c r="D131" s="16">
        <v>631.18564000000003</v>
      </c>
      <c r="E131" s="16"/>
      <c r="F131" s="16">
        <v>631.18564000000003</v>
      </c>
    </row>
    <row r="132" spans="1:6" x14ac:dyDescent="0.25">
      <c r="A132" s="14"/>
      <c r="B132" s="15" t="s">
        <v>13</v>
      </c>
      <c r="C132" s="16">
        <v>0</v>
      </c>
      <c r="D132" s="16">
        <v>0</v>
      </c>
      <c r="E132" s="16"/>
      <c r="F132" s="16">
        <v>0</v>
      </c>
    </row>
    <row r="133" spans="1:6" x14ac:dyDescent="0.25">
      <c r="A133" s="11"/>
      <c r="B133" s="12" t="s">
        <v>53</v>
      </c>
      <c r="C133" s="13">
        <f>(+C134+C135)</f>
        <v>5836.4</v>
      </c>
      <c r="D133" s="13">
        <f>(+D134+D135)</f>
        <v>5836.4</v>
      </c>
      <c r="E133" s="13"/>
      <c r="F133" s="13">
        <f>(+F134+F135)</f>
        <v>3422.5</v>
      </c>
    </row>
    <row r="134" spans="1:6" x14ac:dyDescent="0.25">
      <c r="A134" s="14"/>
      <c r="B134" s="15" t="s">
        <v>12</v>
      </c>
      <c r="C134" s="16">
        <v>5836.4</v>
      </c>
      <c r="D134" s="16">
        <v>5836.4</v>
      </c>
      <c r="E134" s="16"/>
      <c r="F134" s="16">
        <v>3422.5</v>
      </c>
    </row>
    <row r="135" spans="1:6" x14ac:dyDescent="0.25">
      <c r="A135" s="14"/>
      <c r="B135" s="15" t="s">
        <v>13</v>
      </c>
      <c r="C135" s="16">
        <v>0</v>
      </c>
      <c r="D135" s="16">
        <v>0</v>
      </c>
      <c r="E135" s="16"/>
      <c r="F135" s="16">
        <v>0</v>
      </c>
    </row>
    <row r="136" spans="1:6" x14ac:dyDescent="0.25">
      <c r="A136" s="11"/>
      <c r="B136" s="12" t="s">
        <v>54</v>
      </c>
      <c r="C136" s="13">
        <f>(+C137+C138)</f>
        <v>12424.13184</v>
      </c>
      <c r="D136" s="13">
        <f>(+D137+D138)</f>
        <v>12427.13284</v>
      </c>
      <c r="E136" s="13"/>
      <c r="F136" s="13">
        <f>(+F137+F138)</f>
        <v>9469.4592300000004</v>
      </c>
    </row>
    <row r="137" spans="1:6" x14ac:dyDescent="0.25">
      <c r="A137" s="14"/>
      <c r="B137" s="15" t="s">
        <v>12</v>
      </c>
      <c r="C137" s="16">
        <v>12424.13184</v>
      </c>
      <c r="D137" s="16">
        <v>12427.13284</v>
      </c>
      <c r="E137" s="16"/>
      <c r="F137" s="16">
        <v>9469.4592300000004</v>
      </c>
    </row>
    <row r="138" spans="1:6" x14ac:dyDescent="0.25">
      <c r="A138" s="14"/>
      <c r="B138" s="15" t="s">
        <v>13</v>
      </c>
      <c r="C138" s="16">
        <v>0</v>
      </c>
      <c r="D138" s="16">
        <v>0</v>
      </c>
      <c r="E138" s="16"/>
      <c r="F138" s="16">
        <v>0</v>
      </c>
    </row>
    <row r="139" spans="1:6" x14ac:dyDescent="0.25">
      <c r="A139" s="11"/>
      <c r="B139" s="12" t="s">
        <v>55</v>
      </c>
      <c r="C139" s="13">
        <f>(+C140+C141)</f>
        <v>217.6</v>
      </c>
      <c r="D139" s="13">
        <f>(+D140+D141)</f>
        <v>217.6</v>
      </c>
      <c r="E139" s="13"/>
      <c r="F139" s="13">
        <f>(+F140+F141)</f>
        <v>190.9</v>
      </c>
    </row>
    <row r="140" spans="1:6" x14ac:dyDescent="0.25">
      <c r="A140" s="14"/>
      <c r="B140" s="15" t="s">
        <v>12</v>
      </c>
      <c r="C140" s="16">
        <v>217.6</v>
      </c>
      <c r="D140" s="16">
        <v>217.6</v>
      </c>
      <c r="E140" s="16"/>
      <c r="F140" s="16">
        <v>190.9</v>
      </c>
    </row>
    <row r="141" spans="1:6" x14ac:dyDescent="0.25">
      <c r="A141" s="14"/>
      <c r="B141" s="15" t="s">
        <v>13</v>
      </c>
      <c r="C141" s="16">
        <v>0</v>
      </c>
      <c r="D141" s="16">
        <v>0</v>
      </c>
      <c r="E141" s="16"/>
      <c r="F141" s="16">
        <v>0</v>
      </c>
    </row>
    <row r="142" spans="1:6" x14ac:dyDescent="0.25">
      <c r="A142" s="11"/>
      <c r="B142" s="12" t="s">
        <v>56</v>
      </c>
      <c r="C142" s="13">
        <f>(+C143+C144)</f>
        <v>2398.8893599999997</v>
      </c>
      <c r="D142" s="13">
        <f>(+D143+D144)</f>
        <v>2398.8893599999997</v>
      </c>
      <c r="E142" s="13"/>
      <c r="F142" s="13">
        <f>(+F143+F144)</f>
        <v>2266.0310600000003</v>
      </c>
    </row>
    <row r="143" spans="1:6" x14ac:dyDescent="0.25">
      <c r="A143" s="14"/>
      <c r="B143" s="15" t="s">
        <v>12</v>
      </c>
      <c r="C143" s="16">
        <v>2398.8893599999997</v>
      </c>
      <c r="D143" s="16">
        <v>2398.8893599999997</v>
      </c>
      <c r="E143" s="16"/>
      <c r="F143" s="16">
        <v>2266.0310600000003</v>
      </c>
    </row>
    <row r="144" spans="1:6" x14ac:dyDescent="0.25">
      <c r="A144" s="14"/>
      <c r="B144" s="15" t="s">
        <v>13</v>
      </c>
      <c r="C144" s="16">
        <v>0</v>
      </c>
      <c r="D144" s="16">
        <v>0</v>
      </c>
      <c r="E144" s="16"/>
      <c r="F144" s="16">
        <v>0</v>
      </c>
    </row>
    <row r="145" spans="1:6" x14ac:dyDescent="0.25">
      <c r="A145" s="11"/>
      <c r="B145" s="12" t="s">
        <v>57</v>
      </c>
      <c r="C145" s="13">
        <f>(+C146+C147)</f>
        <v>3417.6819999999998</v>
      </c>
      <c r="D145" s="13">
        <f>(+D146+D147)</f>
        <v>2638.72523</v>
      </c>
      <c r="E145" s="13"/>
      <c r="F145" s="13">
        <f>(+F146+F147)</f>
        <v>1626.1711699999998</v>
      </c>
    </row>
    <row r="146" spans="1:6" x14ac:dyDescent="0.25">
      <c r="A146" s="14"/>
      <c r="B146" s="15" t="s">
        <v>12</v>
      </c>
      <c r="C146" s="22">
        <v>3417.6819999999998</v>
      </c>
      <c r="D146" s="22">
        <v>2638.72523</v>
      </c>
      <c r="E146" s="23"/>
      <c r="F146" s="23">
        <v>1626.1711699999998</v>
      </c>
    </row>
    <row r="147" spans="1:6" x14ac:dyDescent="0.25">
      <c r="A147" s="14"/>
      <c r="B147" s="15" t="s">
        <v>13</v>
      </c>
      <c r="C147" s="16">
        <v>0</v>
      </c>
      <c r="D147" s="16">
        <v>0</v>
      </c>
      <c r="E147" s="16"/>
      <c r="F147" s="16">
        <v>0</v>
      </c>
    </row>
    <row r="148" spans="1:6" x14ac:dyDescent="0.25">
      <c r="A148" s="11"/>
      <c r="B148" s="12" t="s">
        <v>58</v>
      </c>
      <c r="C148" s="13">
        <f>(+C149+C150)</f>
        <v>3783.1540800000002</v>
      </c>
      <c r="D148" s="13">
        <f>(+D149+D150)</f>
        <v>3783.1540800000002</v>
      </c>
      <c r="E148" s="13"/>
      <c r="F148" s="13">
        <f>(+F149+F150)</f>
        <v>3633.8652200000006</v>
      </c>
    </row>
    <row r="149" spans="1:6" x14ac:dyDescent="0.25">
      <c r="A149" s="14"/>
      <c r="B149" s="15" t="s">
        <v>12</v>
      </c>
      <c r="C149" s="22">
        <v>3783.1540800000002</v>
      </c>
      <c r="D149" s="22">
        <v>3783.1540800000002</v>
      </c>
      <c r="E149" s="23"/>
      <c r="F149" s="23">
        <v>3633.8652200000006</v>
      </c>
    </row>
    <row r="150" spans="1:6" x14ac:dyDescent="0.25">
      <c r="A150" s="14"/>
      <c r="B150" s="15" t="s">
        <v>13</v>
      </c>
      <c r="C150" s="16">
        <v>0</v>
      </c>
      <c r="D150" s="16">
        <v>0</v>
      </c>
      <c r="E150" s="16"/>
      <c r="F150" s="16">
        <v>0</v>
      </c>
    </row>
    <row r="151" spans="1:6" x14ac:dyDescent="0.25">
      <c r="A151" s="11"/>
      <c r="B151" s="12" t="s">
        <v>59</v>
      </c>
      <c r="C151" s="13">
        <f>(+C152+C153)</f>
        <v>25451.893309999999</v>
      </c>
      <c r="D151" s="13">
        <f>(+D152+D153)</f>
        <v>133937.71359</v>
      </c>
      <c r="E151" s="13"/>
      <c r="F151" s="13">
        <f>(+F152+F153)</f>
        <v>112650.44365999999</v>
      </c>
    </row>
    <row r="152" spans="1:6" x14ac:dyDescent="0.25">
      <c r="A152" s="14"/>
      <c r="B152" s="15" t="s">
        <v>12</v>
      </c>
      <c r="C152" s="22">
        <v>25451.893309999999</v>
      </c>
      <c r="D152" s="22">
        <v>133937.71359</v>
      </c>
      <c r="E152" s="23"/>
      <c r="F152" s="23">
        <v>112650.44365999999</v>
      </c>
    </row>
    <row r="153" spans="1:6" x14ac:dyDescent="0.25">
      <c r="A153" s="14"/>
      <c r="B153" s="15" t="s">
        <v>13</v>
      </c>
      <c r="C153" s="16">
        <v>0</v>
      </c>
      <c r="D153" s="16">
        <v>0</v>
      </c>
      <c r="E153" s="16"/>
      <c r="F153" s="16">
        <v>0</v>
      </c>
    </row>
    <row r="154" spans="1:6" x14ac:dyDescent="0.25">
      <c r="A154" s="11"/>
      <c r="B154" s="12" t="s">
        <v>60</v>
      </c>
      <c r="C154" s="13">
        <f>(+C155+C156)</f>
        <v>132915.07244999998</v>
      </c>
      <c r="D154" s="13">
        <f>(+D155+D156)</f>
        <v>121795.34199000002</v>
      </c>
      <c r="E154" s="13"/>
      <c r="F154" s="13">
        <f>(+F155+F156)</f>
        <v>110281.49841999999</v>
      </c>
    </row>
    <row r="155" spans="1:6" x14ac:dyDescent="0.25">
      <c r="A155" s="14"/>
      <c r="B155" s="15" t="s">
        <v>12</v>
      </c>
      <c r="C155" s="22">
        <v>132915.07244999998</v>
      </c>
      <c r="D155" s="22">
        <v>121795.34199000002</v>
      </c>
      <c r="E155" s="23"/>
      <c r="F155" s="23">
        <v>110281.49841999999</v>
      </c>
    </row>
    <row r="156" spans="1:6" x14ac:dyDescent="0.25">
      <c r="A156" s="14"/>
      <c r="B156" s="15" t="s">
        <v>13</v>
      </c>
      <c r="C156" s="16">
        <v>0</v>
      </c>
      <c r="D156" s="16">
        <v>0</v>
      </c>
      <c r="E156" s="16"/>
      <c r="F156" s="16">
        <v>0</v>
      </c>
    </row>
    <row r="157" spans="1:6" x14ac:dyDescent="0.25">
      <c r="A157" s="11"/>
      <c r="B157" s="12" t="s">
        <v>61</v>
      </c>
      <c r="C157" s="13">
        <f>(+C158+C159)</f>
        <v>3911.5</v>
      </c>
      <c r="D157" s="13">
        <f>(+D158+D159)</f>
        <v>3911.5</v>
      </c>
      <c r="E157" s="13"/>
      <c r="F157" s="13">
        <f>(+F158+F159)</f>
        <v>3867.6</v>
      </c>
    </row>
    <row r="158" spans="1:6" x14ac:dyDescent="0.25">
      <c r="A158" s="14"/>
      <c r="B158" s="15" t="s">
        <v>12</v>
      </c>
      <c r="C158" s="24">
        <v>3911.5</v>
      </c>
      <c r="D158" s="24">
        <v>3911.5</v>
      </c>
      <c r="E158" s="24"/>
      <c r="F158" s="24">
        <v>3867.6</v>
      </c>
    </row>
    <row r="159" spans="1:6" x14ac:dyDescent="0.25">
      <c r="A159" s="14"/>
      <c r="B159" s="15" t="s">
        <v>13</v>
      </c>
      <c r="C159" s="24">
        <v>0</v>
      </c>
      <c r="D159" s="24">
        <v>0</v>
      </c>
      <c r="E159" s="24"/>
      <c r="F159" s="24">
        <v>0</v>
      </c>
    </row>
    <row r="160" spans="1:6" x14ac:dyDescent="0.25">
      <c r="A160" s="11"/>
      <c r="B160" s="12" t="s">
        <v>62</v>
      </c>
      <c r="C160" s="13">
        <f>(+C161+C162)</f>
        <v>141.90389999999999</v>
      </c>
      <c r="D160" s="13">
        <f>(+D161+D162)</f>
        <v>141903.91123</v>
      </c>
      <c r="E160" s="13"/>
      <c r="F160" s="13">
        <f>(+F161+F162)</f>
        <v>139325.71862999999</v>
      </c>
    </row>
    <row r="161" spans="1:6" x14ac:dyDescent="0.25">
      <c r="A161" s="14"/>
      <c r="B161" s="15" t="s">
        <v>12</v>
      </c>
      <c r="C161" s="24">
        <v>141.90389999999999</v>
      </c>
      <c r="D161" s="24">
        <v>141903.91123</v>
      </c>
      <c r="E161" s="24"/>
      <c r="F161" s="24">
        <v>139325.71862999999</v>
      </c>
    </row>
    <row r="162" spans="1:6" x14ac:dyDescent="0.25">
      <c r="A162" s="14"/>
      <c r="B162" s="15" t="s">
        <v>13</v>
      </c>
      <c r="C162" s="24">
        <v>0</v>
      </c>
      <c r="D162" s="24">
        <v>0</v>
      </c>
      <c r="E162" s="24"/>
      <c r="F162" s="24">
        <v>0</v>
      </c>
    </row>
    <row r="163" spans="1:6" x14ac:dyDescent="0.25">
      <c r="A163" s="11"/>
      <c r="B163" s="12" t="s">
        <v>63</v>
      </c>
      <c r="C163" s="13">
        <f>(+C164+C165)</f>
        <v>292649.0001</v>
      </c>
      <c r="D163" s="13">
        <f>(+D164+D165)</f>
        <v>292649.0001</v>
      </c>
      <c r="E163" s="13"/>
      <c r="F163" s="13">
        <f>(+F164+F165)</f>
        <v>150927.19568</v>
      </c>
    </row>
    <row r="164" spans="1:6" x14ac:dyDescent="0.25">
      <c r="A164" s="14"/>
      <c r="B164" s="15" t="s">
        <v>12</v>
      </c>
      <c r="C164" s="24">
        <v>292649.0001</v>
      </c>
      <c r="D164" s="24">
        <v>292649.0001</v>
      </c>
      <c r="E164" s="24"/>
      <c r="F164" s="24">
        <v>150927.19568</v>
      </c>
    </row>
    <row r="165" spans="1:6" x14ac:dyDescent="0.25">
      <c r="A165" s="14"/>
      <c r="B165" s="15" t="s">
        <v>13</v>
      </c>
      <c r="C165" s="24">
        <v>0</v>
      </c>
      <c r="D165" s="24">
        <v>0</v>
      </c>
      <c r="E165" s="24"/>
      <c r="F165" s="24">
        <v>0</v>
      </c>
    </row>
    <row r="166" spans="1:6" x14ac:dyDescent="0.25">
      <c r="A166" s="8" t="s">
        <v>64</v>
      </c>
      <c r="B166" s="9"/>
      <c r="C166" s="10">
        <f>(+C167+C170+C173+C176+C179+C182+C185+C188+C191+C194+C197+C200+C203+C206+C209+C212+C215+C221+C224+C227+C230+C239+C233+C218+C236)</f>
        <v>28730060.706929874</v>
      </c>
      <c r="D166" s="10">
        <f t="shared" ref="D166:F166" si="8">(+D167+D170+D173+D176+D179+D182+D185+D188+D191+D194+D197+D200+D203+D206+D209+D212+D215+D221+D224+D227+D230+D239+D233+D218+D236)</f>
        <v>28701216.920002032</v>
      </c>
      <c r="E166" s="10"/>
      <c r="F166" s="10">
        <f t="shared" si="8"/>
        <v>27217610.109052029</v>
      </c>
    </row>
    <row r="167" spans="1:6" x14ac:dyDescent="0.25">
      <c r="A167" s="11"/>
      <c r="B167" s="12" t="s">
        <v>17</v>
      </c>
      <c r="C167" s="13">
        <f>(+C168+C169)</f>
        <v>24333263.906929869</v>
      </c>
      <c r="D167" s="13">
        <f>(+D168+D169)</f>
        <v>24304420.16900203</v>
      </c>
      <c r="E167" s="13"/>
      <c r="F167" s="13">
        <f>(+F168+F169)</f>
        <v>24033075.066662028</v>
      </c>
    </row>
    <row r="168" spans="1:6" x14ac:dyDescent="0.25">
      <c r="A168" s="14"/>
      <c r="B168" s="15" t="s">
        <v>12</v>
      </c>
      <c r="C168" s="16">
        <v>108712.79203</v>
      </c>
      <c r="D168" s="16">
        <v>108712.79203</v>
      </c>
      <c r="E168" s="16"/>
      <c r="F168" s="16">
        <v>93010.43018000001</v>
      </c>
    </row>
    <row r="169" spans="1:6" x14ac:dyDescent="0.25">
      <c r="A169" s="14"/>
      <c r="B169" s="15" t="s">
        <v>13</v>
      </c>
      <c r="C169" s="16">
        <v>24224551.11489987</v>
      </c>
      <c r="D169" s="16">
        <v>24195707.376972031</v>
      </c>
      <c r="E169" s="16"/>
      <c r="F169" s="16">
        <v>23940064.63648203</v>
      </c>
    </row>
    <row r="170" spans="1:6" x14ac:dyDescent="0.25">
      <c r="A170" s="11"/>
      <c r="B170" s="12" t="s">
        <v>65</v>
      </c>
      <c r="C170" s="13">
        <f>(+C171+C172)</f>
        <v>229032.6</v>
      </c>
      <c r="D170" s="13">
        <f>(+D171+D172)</f>
        <v>229032.6</v>
      </c>
      <c r="E170" s="13"/>
      <c r="F170" s="13">
        <f>(+F171+F172)</f>
        <v>53402.98</v>
      </c>
    </row>
    <row r="171" spans="1:6" x14ac:dyDescent="0.25">
      <c r="A171" s="14"/>
      <c r="B171" s="15" t="s">
        <v>12</v>
      </c>
      <c r="C171" s="16">
        <v>223429.2</v>
      </c>
      <c r="D171" s="16">
        <v>223429.2</v>
      </c>
      <c r="E171" s="16"/>
      <c r="F171" s="16">
        <v>53402.98</v>
      </c>
    </row>
    <row r="172" spans="1:6" x14ac:dyDescent="0.25">
      <c r="A172" s="14"/>
      <c r="B172" s="15" t="s">
        <v>13</v>
      </c>
      <c r="C172" s="16">
        <v>5603.4</v>
      </c>
      <c r="D172" s="16">
        <v>5603.4</v>
      </c>
      <c r="E172" s="16"/>
      <c r="F172" s="16">
        <v>0</v>
      </c>
    </row>
    <row r="173" spans="1:6" x14ac:dyDescent="0.25">
      <c r="A173" s="11"/>
      <c r="B173" s="12" t="s">
        <v>66</v>
      </c>
      <c r="C173" s="13">
        <f>(+C174+C175)</f>
        <v>29355.1</v>
      </c>
      <c r="D173" s="13">
        <f>(+D174+D175)</f>
        <v>29355.1</v>
      </c>
      <c r="E173" s="13"/>
      <c r="F173" s="13">
        <f>(+F174+F175)</f>
        <v>21556.253219999999</v>
      </c>
    </row>
    <row r="174" spans="1:6" x14ac:dyDescent="0.25">
      <c r="A174" s="14"/>
      <c r="B174" s="15" t="s">
        <v>12</v>
      </c>
      <c r="C174" s="16">
        <v>29355.1</v>
      </c>
      <c r="D174" s="16">
        <v>29355.1</v>
      </c>
      <c r="E174" s="16"/>
      <c r="F174" s="16">
        <v>21556.253219999999</v>
      </c>
    </row>
    <row r="175" spans="1:6" x14ac:dyDescent="0.25">
      <c r="A175" s="14"/>
      <c r="B175" s="15" t="s">
        <v>13</v>
      </c>
      <c r="C175" s="16">
        <v>0</v>
      </c>
      <c r="D175" s="16">
        <v>0</v>
      </c>
      <c r="E175" s="16"/>
      <c r="F175" s="16">
        <v>0</v>
      </c>
    </row>
    <row r="176" spans="1:6" x14ac:dyDescent="0.25">
      <c r="A176" s="11"/>
      <c r="B176" s="12" t="s">
        <v>67</v>
      </c>
      <c r="C176" s="13">
        <f>(+C177+C178)</f>
        <v>250960.8</v>
      </c>
      <c r="D176" s="13">
        <f>(+D177+D178)</f>
        <v>250960.761</v>
      </c>
      <c r="E176" s="13"/>
      <c r="F176" s="13">
        <f>(+F177+F178)</f>
        <v>228936.28721000001</v>
      </c>
    </row>
    <row r="177" spans="1:6" x14ac:dyDescent="0.25">
      <c r="A177" s="14"/>
      <c r="B177" s="15" t="s">
        <v>12</v>
      </c>
      <c r="C177" s="16">
        <v>250960.8</v>
      </c>
      <c r="D177" s="16">
        <v>250960.761</v>
      </c>
      <c r="E177" s="16"/>
      <c r="F177" s="16">
        <v>228936.28721000001</v>
      </c>
    </row>
    <row r="178" spans="1:6" x14ac:dyDescent="0.25">
      <c r="A178" s="14"/>
      <c r="B178" s="15" t="s">
        <v>13</v>
      </c>
      <c r="C178" s="16">
        <v>0</v>
      </c>
      <c r="D178" s="16">
        <v>0</v>
      </c>
      <c r="E178" s="16"/>
      <c r="F178" s="16">
        <v>0</v>
      </c>
    </row>
    <row r="179" spans="1:6" x14ac:dyDescent="0.25">
      <c r="A179" s="11"/>
      <c r="B179" s="12" t="s">
        <v>68</v>
      </c>
      <c r="C179" s="13">
        <f>(+C180+C181)</f>
        <v>367.01</v>
      </c>
      <c r="D179" s="13">
        <f>(+D180+D181)</f>
        <v>367.01</v>
      </c>
      <c r="E179" s="13"/>
      <c r="F179" s="13">
        <f>(+F180+F181)</f>
        <v>367.01</v>
      </c>
    </row>
    <row r="180" spans="1:6" x14ac:dyDescent="0.25">
      <c r="A180" s="14"/>
      <c r="B180" s="15" t="s">
        <v>12</v>
      </c>
      <c r="C180" s="16">
        <v>367.01</v>
      </c>
      <c r="D180" s="16">
        <v>367.01</v>
      </c>
      <c r="E180" s="16"/>
      <c r="F180" s="16">
        <v>367.01</v>
      </c>
    </row>
    <row r="181" spans="1:6" x14ac:dyDescent="0.25">
      <c r="A181" s="14"/>
      <c r="B181" s="15" t="s">
        <v>13</v>
      </c>
      <c r="C181" s="16">
        <v>0</v>
      </c>
      <c r="D181" s="16">
        <v>0</v>
      </c>
      <c r="E181" s="16"/>
      <c r="F181" s="16">
        <v>0</v>
      </c>
    </row>
    <row r="182" spans="1:6" x14ac:dyDescent="0.25">
      <c r="A182" s="11"/>
      <c r="B182" s="12" t="s">
        <v>69</v>
      </c>
      <c r="C182" s="13">
        <f>(+C183+C184)</f>
        <v>15763.722</v>
      </c>
      <c r="D182" s="13">
        <f>(+D183+D184)</f>
        <v>15763.722</v>
      </c>
      <c r="E182" s="13"/>
      <c r="F182" s="13">
        <f>(+F183+F184)</f>
        <v>14700.575999999999</v>
      </c>
    </row>
    <row r="183" spans="1:6" x14ac:dyDescent="0.25">
      <c r="A183" s="14"/>
      <c r="B183" s="15" t="s">
        <v>12</v>
      </c>
      <c r="C183" s="16">
        <v>15763.722</v>
      </c>
      <c r="D183" s="16">
        <v>15763.722</v>
      </c>
      <c r="E183" s="16"/>
      <c r="F183" s="16">
        <v>14700.575999999999</v>
      </c>
    </row>
    <row r="184" spans="1:6" x14ac:dyDescent="0.25">
      <c r="A184" s="14"/>
      <c r="B184" s="15" t="s">
        <v>13</v>
      </c>
      <c r="C184" s="16">
        <v>0</v>
      </c>
      <c r="D184" s="16">
        <v>0</v>
      </c>
      <c r="E184" s="16"/>
      <c r="F184" s="16">
        <v>0</v>
      </c>
    </row>
    <row r="185" spans="1:6" x14ac:dyDescent="0.25">
      <c r="A185" s="11"/>
      <c r="B185" s="12" t="s">
        <v>70</v>
      </c>
      <c r="C185" s="13">
        <f>(+C186+C187)</f>
        <v>267.85399999999998</v>
      </c>
      <c r="D185" s="13">
        <f>(+D186+D187)</f>
        <v>267.85399999999998</v>
      </c>
      <c r="E185" s="13"/>
      <c r="F185" s="13">
        <f>(+F186+F187)</f>
        <v>255.24</v>
      </c>
    </row>
    <row r="186" spans="1:6" x14ac:dyDescent="0.25">
      <c r="A186" s="14"/>
      <c r="B186" s="15" t="s">
        <v>12</v>
      </c>
      <c r="C186" s="16">
        <v>267.85399999999998</v>
      </c>
      <c r="D186" s="16">
        <v>267.85399999999998</v>
      </c>
      <c r="E186" s="16"/>
      <c r="F186" s="16">
        <v>255.24</v>
      </c>
    </row>
    <row r="187" spans="1:6" x14ac:dyDescent="0.25">
      <c r="A187" s="14"/>
      <c r="B187" s="15" t="s">
        <v>13</v>
      </c>
      <c r="C187" s="16">
        <v>0</v>
      </c>
      <c r="D187" s="16">
        <v>0</v>
      </c>
      <c r="E187" s="16"/>
      <c r="F187" s="16">
        <v>0</v>
      </c>
    </row>
    <row r="188" spans="1:6" x14ac:dyDescent="0.25">
      <c r="A188" s="11"/>
      <c r="B188" s="12" t="s">
        <v>71</v>
      </c>
      <c r="C188" s="13">
        <f>(+C189+C190)</f>
        <v>119712.226</v>
      </c>
      <c r="D188" s="13">
        <f>(+D189+D190)</f>
        <v>119712.226</v>
      </c>
      <c r="E188" s="13"/>
      <c r="F188" s="13">
        <f>(+F189+F190)</f>
        <v>117360.95</v>
      </c>
    </row>
    <row r="189" spans="1:6" x14ac:dyDescent="0.25">
      <c r="A189" s="14"/>
      <c r="B189" s="15" t="s">
        <v>12</v>
      </c>
      <c r="C189" s="16">
        <v>19712.225999999999</v>
      </c>
      <c r="D189" s="16">
        <v>19712.225999999999</v>
      </c>
      <c r="E189" s="16"/>
      <c r="F189" s="16">
        <v>17360.95</v>
      </c>
    </row>
    <row r="190" spans="1:6" x14ac:dyDescent="0.25">
      <c r="A190" s="14"/>
      <c r="B190" s="15" t="s">
        <v>13</v>
      </c>
      <c r="C190" s="16">
        <v>100000</v>
      </c>
      <c r="D190" s="16">
        <v>100000</v>
      </c>
      <c r="E190" s="16"/>
      <c r="F190" s="16">
        <v>100000</v>
      </c>
    </row>
    <row r="191" spans="1:6" x14ac:dyDescent="0.25">
      <c r="A191" s="11"/>
      <c r="B191" s="12" t="s">
        <v>72</v>
      </c>
      <c r="C191" s="13">
        <f>(+C192+C193)</f>
        <v>38499.593999999997</v>
      </c>
      <c r="D191" s="13">
        <f>(+D192+D193)</f>
        <v>38499.593999999997</v>
      </c>
      <c r="E191" s="13"/>
      <c r="F191" s="13">
        <f>(+F192+F193)</f>
        <v>16396.378000000001</v>
      </c>
    </row>
    <row r="192" spans="1:6" x14ac:dyDescent="0.25">
      <c r="A192" s="14"/>
      <c r="B192" s="15" t="s">
        <v>12</v>
      </c>
      <c r="C192" s="16">
        <v>25226.167000000001</v>
      </c>
      <c r="D192" s="16">
        <v>25226.167000000001</v>
      </c>
      <c r="E192" s="16"/>
      <c r="F192" s="16">
        <v>12268.527</v>
      </c>
    </row>
    <row r="193" spans="1:6" x14ac:dyDescent="0.25">
      <c r="A193" s="14"/>
      <c r="B193" s="15" t="s">
        <v>13</v>
      </c>
      <c r="C193" s="16">
        <v>13273.427</v>
      </c>
      <c r="D193" s="16">
        <v>13273.427</v>
      </c>
      <c r="E193" s="16"/>
      <c r="F193" s="16">
        <v>4127.8509999999997</v>
      </c>
    </row>
    <row r="194" spans="1:6" x14ac:dyDescent="0.25">
      <c r="A194" s="11"/>
      <c r="B194" s="12" t="s">
        <v>73</v>
      </c>
      <c r="C194" s="13">
        <f>(+C195+C196)</f>
        <v>22986.562999999998</v>
      </c>
      <c r="D194" s="13">
        <f>(+D195+D196)</f>
        <v>22986.562999999998</v>
      </c>
      <c r="E194" s="13"/>
      <c r="F194" s="13">
        <f>(+F195+F196)</f>
        <v>21531.945</v>
      </c>
    </row>
    <row r="195" spans="1:6" x14ac:dyDescent="0.25">
      <c r="A195" s="14"/>
      <c r="B195" s="15" t="s">
        <v>12</v>
      </c>
      <c r="C195" s="16">
        <v>22986.562999999998</v>
      </c>
      <c r="D195" s="16">
        <v>22986.562999999998</v>
      </c>
      <c r="E195" s="16"/>
      <c r="F195" s="16">
        <v>21531.945</v>
      </c>
    </row>
    <row r="196" spans="1:6" x14ac:dyDescent="0.25">
      <c r="A196" s="14"/>
      <c r="B196" s="15" t="s">
        <v>13</v>
      </c>
      <c r="C196" s="16">
        <v>0</v>
      </c>
      <c r="D196" s="16">
        <v>0</v>
      </c>
      <c r="E196" s="16"/>
      <c r="F196" s="16">
        <v>0</v>
      </c>
    </row>
    <row r="197" spans="1:6" x14ac:dyDescent="0.25">
      <c r="A197" s="11"/>
      <c r="B197" s="12" t="s">
        <v>74</v>
      </c>
      <c r="C197" s="13">
        <f>(+C198+C199)</f>
        <v>14358.364</v>
      </c>
      <c r="D197" s="13">
        <f>(+D198+D199)</f>
        <v>14358.364</v>
      </c>
      <c r="E197" s="13"/>
      <c r="F197" s="13">
        <f>(+F198+F199)</f>
        <v>14258.634</v>
      </c>
    </row>
    <row r="198" spans="1:6" x14ac:dyDescent="0.25">
      <c r="A198" s="14"/>
      <c r="B198" s="15" t="s">
        <v>12</v>
      </c>
      <c r="C198" s="25">
        <v>14358.364</v>
      </c>
      <c r="D198" s="25">
        <v>14358.364</v>
      </c>
      <c r="E198" s="25"/>
      <c r="F198" s="25">
        <v>14258.634</v>
      </c>
    </row>
    <row r="199" spans="1:6" x14ac:dyDescent="0.25">
      <c r="A199" s="14"/>
      <c r="B199" s="15" t="s">
        <v>13</v>
      </c>
      <c r="C199" s="25">
        <v>0</v>
      </c>
      <c r="D199" s="25">
        <v>0</v>
      </c>
      <c r="E199" s="25"/>
      <c r="F199" s="25">
        <v>0</v>
      </c>
    </row>
    <row r="200" spans="1:6" x14ac:dyDescent="0.25">
      <c r="A200" s="11"/>
      <c r="B200" s="12" t="s">
        <v>75</v>
      </c>
      <c r="C200" s="13">
        <f>(+C201+C202)</f>
        <v>94203.64499999999</v>
      </c>
      <c r="D200" s="13">
        <f>(+D201+D202)</f>
        <v>94203.64499999999</v>
      </c>
      <c r="E200" s="13"/>
      <c r="F200" s="13">
        <f>(+F201+F202)</f>
        <v>56360.370999999999</v>
      </c>
    </row>
    <row r="201" spans="1:6" x14ac:dyDescent="0.25">
      <c r="A201" s="14"/>
      <c r="B201" s="15" t="s">
        <v>12</v>
      </c>
      <c r="C201" s="25">
        <v>82469.058999999994</v>
      </c>
      <c r="D201" s="25">
        <v>82469.058999999994</v>
      </c>
      <c r="E201" s="25"/>
      <c r="F201" s="25">
        <v>56360.370999999999</v>
      </c>
    </row>
    <row r="202" spans="1:6" x14ac:dyDescent="0.25">
      <c r="A202" s="14"/>
      <c r="B202" s="15" t="s">
        <v>13</v>
      </c>
      <c r="C202" s="25">
        <v>11734.585999999999</v>
      </c>
      <c r="D202" s="25">
        <v>11734.585999999999</v>
      </c>
      <c r="E202" s="25"/>
      <c r="F202" s="25">
        <v>0</v>
      </c>
    </row>
    <row r="203" spans="1:6" x14ac:dyDescent="0.25">
      <c r="A203" s="11"/>
      <c r="B203" s="12" t="s">
        <v>76</v>
      </c>
      <c r="C203" s="13">
        <f>(+C204+C205)</f>
        <v>86451.390999999989</v>
      </c>
      <c r="D203" s="13">
        <f>(+D204+D205)</f>
        <v>86451.390999999989</v>
      </c>
      <c r="E203" s="13"/>
      <c r="F203" s="13">
        <f>(+F204+F205)</f>
        <v>103829.14300000001</v>
      </c>
    </row>
    <row r="204" spans="1:6" x14ac:dyDescent="0.25">
      <c r="A204" s="14"/>
      <c r="B204" s="15" t="s">
        <v>12</v>
      </c>
      <c r="C204" s="16">
        <v>71148.679999999993</v>
      </c>
      <c r="D204" s="16">
        <v>71148.679999999993</v>
      </c>
      <c r="E204" s="16"/>
      <c r="F204" s="16">
        <v>69584.782000000007</v>
      </c>
    </row>
    <row r="205" spans="1:6" x14ac:dyDescent="0.25">
      <c r="A205" s="14"/>
      <c r="B205" s="15" t="s">
        <v>13</v>
      </c>
      <c r="C205" s="16">
        <v>15302.710999999999</v>
      </c>
      <c r="D205" s="16">
        <v>15302.710999999999</v>
      </c>
      <c r="E205" s="16"/>
      <c r="F205" s="16">
        <v>34244.360999999997</v>
      </c>
    </row>
    <row r="206" spans="1:6" x14ac:dyDescent="0.25">
      <c r="A206" s="11"/>
      <c r="B206" s="12" t="s">
        <v>77</v>
      </c>
      <c r="C206" s="13">
        <f>(+C207+C208)</f>
        <v>314.33600000000001</v>
      </c>
      <c r="D206" s="13">
        <f>(+D207+D208)</f>
        <v>314.33600000000001</v>
      </c>
      <c r="E206" s="13"/>
      <c r="F206" s="13">
        <f>(+F207+F208)</f>
        <v>0</v>
      </c>
    </row>
    <row r="207" spans="1:6" x14ac:dyDescent="0.25">
      <c r="A207" s="14"/>
      <c r="B207" s="15" t="s">
        <v>12</v>
      </c>
      <c r="C207" s="16">
        <v>314.33600000000001</v>
      </c>
      <c r="D207" s="16">
        <v>314.33600000000001</v>
      </c>
      <c r="E207" s="16"/>
      <c r="F207" s="16">
        <v>0</v>
      </c>
    </row>
    <row r="208" spans="1:6" x14ac:dyDescent="0.25">
      <c r="A208" s="14"/>
      <c r="B208" s="15" t="s">
        <v>13</v>
      </c>
      <c r="C208" s="16">
        <v>0</v>
      </c>
      <c r="D208" s="16">
        <v>0</v>
      </c>
      <c r="E208" s="16"/>
      <c r="F208" s="16">
        <v>0</v>
      </c>
    </row>
    <row r="209" spans="1:6" x14ac:dyDescent="0.25">
      <c r="A209" s="11"/>
      <c r="B209" s="12" t="s">
        <v>78</v>
      </c>
      <c r="C209" s="13">
        <f>(+C210+C211)</f>
        <v>15391.558999999999</v>
      </c>
      <c r="D209" s="13">
        <f>(+D210+D211)</f>
        <v>15391.558999999999</v>
      </c>
      <c r="E209" s="13"/>
      <c r="F209" s="13">
        <f>(+F210+F211)</f>
        <v>13890.028</v>
      </c>
    </row>
    <row r="210" spans="1:6" x14ac:dyDescent="0.25">
      <c r="A210" s="14"/>
      <c r="B210" s="15" t="s">
        <v>12</v>
      </c>
      <c r="C210" s="16">
        <v>15391.558999999999</v>
      </c>
      <c r="D210" s="16">
        <v>15391.558999999999</v>
      </c>
      <c r="E210" s="16"/>
      <c r="F210" s="16">
        <v>13890.028</v>
      </c>
    </row>
    <row r="211" spans="1:6" x14ac:dyDescent="0.25">
      <c r="A211" s="14"/>
      <c r="B211" s="15" t="s">
        <v>13</v>
      </c>
      <c r="C211" s="16">
        <v>0</v>
      </c>
      <c r="D211" s="16">
        <v>0</v>
      </c>
      <c r="E211" s="16"/>
      <c r="F211" s="16">
        <v>0</v>
      </c>
    </row>
    <row r="212" spans="1:6" x14ac:dyDescent="0.25">
      <c r="A212" s="11"/>
      <c r="B212" s="12" t="s">
        <v>79</v>
      </c>
      <c r="C212" s="13">
        <f>(+C213+C214)</f>
        <v>613380</v>
      </c>
      <c r="D212" s="13">
        <f>(+D213+D214)</f>
        <v>613380</v>
      </c>
      <c r="E212" s="13"/>
      <c r="F212" s="13">
        <f>(+F213+F214)</f>
        <v>613001.25600000005</v>
      </c>
    </row>
    <row r="213" spans="1:6" x14ac:dyDescent="0.25">
      <c r="A213" s="14"/>
      <c r="B213" s="15" t="s">
        <v>12</v>
      </c>
      <c r="C213" s="16">
        <v>67196.100000000006</v>
      </c>
      <c r="D213" s="16">
        <v>67196.100000000006</v>
      </c>
      <c r="E213" s="16"/>
      <c r="F213" s="16">
        <v>66817.356</v>
      </c>
    </row>
    <row r="214" spans="1:6" x14ac:dyDescent="0.25">
      <c r="A214" s="14"/>
      <c r="B214" s="15" t="s">
        <v>13</v>
      </c>
      <c r="C214" s="16">
        <v>546183.9</v>
      </c>
      <c r="D214" s="16">
        <v>546183.9</v>
      </c>
      <c r="E214" s="16"/>
      <c r="F214" s="16">
        <v>546183.9</v>
      </c>
    </row>
    <row r="215" spans="1:6" x14ac:dyDescent="0.25">
      <c r="A215" s="11"/>
      <c r="B215" s="12" t="s">
        <v>80</v>
      </c>
      <c r="C215" s="13">
        <f>(+C216+C217)</f>
        <v>9694.1360000000004</v>
      </c>
      <c r="D215" s="13">
        <f>(+D216+D217)</f>
        <v>9694.1360000000004</v>
      </c>
      <c r="E215" s="13"/>
      <c r="F215" s="13">
        <f>(+F216+F217)</f>
        <v>9049.2360000000008</v>
      </c>
    </row>
    <row r="216" spans="1:6" x14ac:dyDescent="0.25">
      <c r="A216" s="14"/>
      <c r="B216" s="15" t="s">
        <v>12</v>
      </c>
      <c r="C216" s="16">
        <v>9694.1360000000004</v>
      </c>
      <c r="D216" s="16">
        <v>9694.1360000000004</v>
      </c>
      <c r="E216" s="16"/>
      <c r="F216" s="16">
        <v>9049.2360000000008</v>
      </c>
    </row>
    <row r="217" spans="1:6" x14ac:dyDescent="0.25">
      <c r="A217" s="14"/>
      <c r="B217" s="15" t="s">
        <v>13</v>
      </c>
      <c r="C217" s="16">
        <v>0</v>
      </c>
      <c r="D217" s="16">
        <v>0</v>
      </c>
      <c r="E217" s="16"/>
      <c r="F217" s="16">
        <v>0</v>
      </c>
    </row>
    <row r="218" spans="1:6" x14ac:dyDescent="0.25">
      <c r="A218" s="11"/>
      <c r="B218" s="12" t="s">
        <v>81</v>
      </c>
      <c r="C218" s="13">
        <f>(+C219+C220)</f>
        <v>26187.5</v>
      </c>
      <c r="D218" s="13">
        <f>(+D219+D220)</f>
        <v>26187.49</v>
      </c>
      <c r="E218" s="13"/>
      <c r="F218" s="13">
        <f>(+F219+F220)</f>
        <v>14589.98294</v>
      </c>
    </row>
    <row r="219" spans="1:6" x14ac:dyDescent="0.25">
      <c r="A219" s="14"/>
      <c r="B219" s="15" t="s">
        <v>12</v>
      </c>
      <c r="C219" s="24">
        <v>26187.5</v>
      </c>
      <c r="D219" s="24">
        <v>26187.49</v>
      </c>
      <c r="E219" s="24"/>
      <c r="F219" s="24">
        <v>14589.98294</v>
      </c>
    </row>
    <row r="220" spans="1:6" x14ac:dyDescent="0.25">
      <c r="A220" s="14"/>
      <c r="B220" s="15" t="s">
        <v>13</v>
      </c>
      <c r="C220" s="24">
        <v>0</v>
      </c>
      <c r="D220" s="24">
        <v>0</v>
      </c>
      <c r="E220" s="24"/>
      <c r="F220" s="24">
        <v>0</v>
      </c>
    </row>
    <row r="221" spans="1:6" x14ac:dyDescent="0.25">
      <c r="A221" s="11"/>
      <c r="B221" s="12" t="s">
        <v>82</v>
      </c>
      <c r="C221" s="13">
        <f>(+C222+C223)</f>
        <v>274902.8</v>
      </c>
      <c r="D221" s="13">
        <f>(+D222+D223)</f>
        <v>274902.8</v>
      </c>
      <c r="E221" s="13"/>
      <c r="F221" s="13">
        <f>(+F222+F223)</f>
        <v>166435.783</v>
      </c>
    </row>
    <row r="222" spans="1:6" x14ac:dyDescent="0.25">
      <c r="A222" s="14"/>
      <c r="B222" s="15" t="s">
        <v>12</v>
      </c>
      <c r="C222" s="24">
        <v>274902.8</v>
      </c>
      <c r="D222" s="24">
        <v>274902.8</v>
      </c>
      <c r="E222" s="24"/>
      <c r="F222" s="24">
        <v>166435.783</v>
      </c>
    </row>
    <row r="223" spans="1:6" x14ac:dyDescent="0.25">
      <c r="A223" s="14"/>
      <c r="B223" s="15" t="s">
        <v>13</v>
      </c>
      <c r="C223" s="24">
        <v>0</v>
      </c>
      <c r="D223" s="24">
        <v>0</v>
      </c>
      <c r="E223" s="24"/>
      <c r="F223" s="24">
        <v>0</v>
      </c>
    </row>
    <row r="224" spans="1:6" x14ac:dyDescent="0.25">
      <c r="A224" s="11"/>
      <c r="B224" s="12" t="s">
        <v>83</v>
      </c>
      <c r="C224" s="13">
        <f>(+C225+C226)</f>
        <v>85160.8</v>
      </c>
      <c r="D224" s="13">
        <f>(+D225+D226)</f>
        <v>85160.8</v>
      </c>
      <c r="E224" s="13"/>
      <c r="F224" s="13">
        <f>(+F225+F226)</f>
        <v>70308.759340000004</v>
      </c>
    </row>
    <row r="225" spans="1:6" x14ac:dyDescent="0.25">
      <c r="A225" s="14"/>
      <c r="B225" s="15" t="s">
        <v>12</v>
      </c>
      <c r="C225" s="22">
        <v>30243.8</v>
      </c>
      <c r="D225" s="22">
        <v>30243.8</v>
      </c>
      <c r="E225" s="22"/>
      <c r="F225" s="22">
        <v>22205.019990000001</v>
      </c>
    </row>
    <row r="226" spans="1:6" x14ac:dyDescent="0.25">
      <c r="A226" s="14"/>
      <c r="B226" s="15" t="s">
        <v>13</v>
      </c>
      <c r="C226" s="22">
        <v>54917</v>
      </c>
      <c r="D226" s="22">
        <v>54917</v>
      </c>
      <c r="E226" s="22"/>
      <c r="F226" s="22">
        <v>48103.739350000003</v>
      </c>
    </row>
    <row r="227" spans="1:6" x14ac:dyDescent="0.25">
      <c r="A227" s="11"/>
      <c r="B227" s="12" t="s">
        <v>84</v>
      </c>
      <c r="C227" s="13">
        <f>(+C228+C229)</f>
        <v>301363.5</v>
      </c>
      <c r="D227" s="13">
        <f>(+D228+D229)</f>
        <v>301363.5</v>
      </c>
      <c r="E227" s="13"/>
      <c r="F227" s="13">
        <f>(+F228+F229)</f>
        <v>260708.43400000001</v>
      </c>
    </row>
    <row r="228" spans="1:6" x14ac:dyDescent="0.25">
      <c r="A228" s="14"/>
      <c r="B228" s="15" t="s">
        <v>12</v>
      </c>
      <c r="C228" s="22">
        <v>111453.3</v>
      </c>
      <c r="D228" s="22">
        <v>111453.3</v>
      </c>
      <c r="E228" s="22"/>
      <c r="F228" s="22">
        <v>111453.3</v>
      </c>
    </row>
    <row r="229" spans="1:6" x14ac:dyDescent="0.25">
      <c r="A229" s="14"/>
      <c r="B229" s="15" t="s">
        <v>13</v>
      </c>
      <c r="C229" s="22">
        <v>189910.2</v>
      </c>
      <c r="D229" s="22">
        <v>189910.2</v>
      </c>
      <c r="E229" s="22"/>
      <c r="F229" s="22">
        <v>149255.13399999999</v>
      </c>
    </row>
    <row r="230" spans="1:6" x14ac:dyDescent="0.25">
      <c r="A230" s="11"/>
      <c r="B230" s="12" t="s">
        <v>85</v>
      </c>
      <c r="C230" s="13">
        <f>(+C231+C232)</f>
        <v>111815.5</v>
      </c>
      <c r="D230" s="13">
        <f>(+D231+D232)</f>
        <v>111815.5</v>
      </c>
      <c r="E230" s="13"/>
      <c r="F230" s="13">
        <f>(+F231+F232)</f>
        <v>92319.848880000005</v>
      </c>
    </row>
    <row r="231" spans="1:6" x14ac:dyDescent="0.25">
      <c r="A231" s="14"/>
      <c r="B231" s="15" t="s">
        <v>12</v>
      </c>
      <c r="C231" s="24">
        <v>111815.5</v>
      </c>
      <c r="D231" s="24">
        <v>111815.5</v>
      </c>
      <c r="E231" s="24"/>
      <c r="F231" s="24">
        <v>92319.848880000005</v>
      </c>
    </row>
    <row r="232" spans="1:6" x14ac:dyDescent="0.25">
      <c r="A232" s="14"/>
      <c r="B232" s="15" t="s">
        <v>13</v>
      </c>
      <c r="C232" s="24">
        <v>0</v>
      </c>
      <c r="D232" s="24">
        <v>0</v>
      </c>
      <c r="E232" s="24"/>
      <c r="F232" s="24">
        <v>0</v>
      </c>
    </row>
    <row r="233" spans="1:6" x14ac:dyDescent="0.25">
      <c r="A233" s="11"/>
      <c r="B233" s="12" t="s">
        <v>86</v>
      </c>
      <c r="C233" s="13">
        <f>(+C234+C235)</f>
        <v>2039429.6</v>
      </c>
      <c r="D233" s="13">
        <f>(+D234+D235)</f>
        <v>2039429.6</v>
      </c>
      <c r="E233" s="13"/>
      <c r="F233" s="13">
        <f>(+F234+F235)</f>
        <v>1278211.0758</v>
      </c>
    </row>
    <row r="234" spans="1:6" x14ac:dyDescent="0.25">
      <c r="A234" s="14"/>
      <c r="B234" s="15" t="s">
        <v>12</v>
      </c>
      <c r="C234" s="24">
        <v>2015206.8</v>
      </c>
      <c r="D234" s="24">
        <v>2015206.8</v>
      </c>
      <c r="E234" s="24"/>
      <c r="F234" s="24">
        <v>1276959.9948</v>
      </c>
    </row>
    <row r="235" spans="1:6" x14ac:dyDescent="0.25">
      <c r="A235" s="14"/>
      <c r="B235" s="15" t="s">
        <v>13</v>
      </c>
      <c r="C235" s="22">
        <v>24222.799999999999</v>
      </c>
      <c r="D235" s="22">
        <v>24222.799999999999</v>
      </c>
      <c r="E235" s="22"/>
      <c r="F235" s="22">
        <v>1251.0809999999999</v>
      </c>
    </row>
    <row r="236" spans="1:6" x14ac:dyDescent="0.25">
      <c r="A236" s="11"/>
      <c r="B236" s="12" t="s">
        <v>87</v>
      </c>
      <c r="C236" s="13">
        <f>(+C237+C238)</f>
        <v>474.2</v>
      </c>
      <c r="D236" s="13">
        <f>(+D237+D238)</f>
        <v>474.2</v>
      </c>
      <c r="E236" s="13"/>
      <c r="F236" s="13">
        <f>(+F237+F238)</f>
        <v>340.87099999999998</v>
      </c>
    </row>
    <row r="237" spans="1:6" x14ac:dyDescent="0.25">
      <c r="A237" s="14"/>
      <c r="B237" s="15" t="s">
        <v>12</v>
      </c>
      <c r="C237" s="24">
        <v>474.2</v>
      </c>
      <c r="D237" s="24">
        <v>474.2</v>
      </c>
      <c r="E237" s="24"/>
      <c r="F237" s="24">
        <v>340.87099999999998</v>
      </c>
    </row>
    <row r="238" spans="1:6" x14ac:dyDescent="0.25">
      <c r="A238" s="14"/>
      <c r="B238" s="15" t="s">
        <v>13</v>
      </c>
      <c r="C238" s="22">
        <v>0</v>
      </c>
      <c r="D238" s="22">
        <v>0</v>
      </c>
      <c r="E238" s="22"/>
      <c r="F238" s="22">
        <v>0</v>
      </c>
    </row>
    <row r="239" spans="1:6" x14ac:dyDescent="0.25">
      <c r="A239" s="11"/>
      <c r="B239" s="12" t="s">
        <v>263</v>
      </c>
      <c r="C239" s="13">
        <f>(+C240+C241)</f>
        <v>16724</v>
      </c>
      <c r="D239" s="13">
        <f>(+D240+D241)</f>
        <v>16724</v>
      </c>
      <c r="E239" s="13"/>
      <c r="F239" s="13">
        <f>(+F240+F241)</f>
        <v>16724</v>
      </c>
    </row>
    <row r="240" spans="1:6" x14ac:dyDescent="0.25">
      <c r="A240" s="14"/>
      <c r="B240" s="15" t="s">
        <v>12</v>
      </c>
      <c r="C240" s="24">
        <v>16724</v>
      </c>
      <c r="D240" s="24">
        <v>16724</v>
      </c>
      <c r="E240" s="24"/>
      <c r="F240" s="24">
        <v>16724</v>
      </c>
    </row>
    <row r="241" spans="1:6" x14ac:dyDescent="0.25">
      <c r="A241" s="14"/>
      <c r="B241" s="15" t="s">
        <v>13</v>
      </c>
      <c r="C241" s="22">
        <v>0</v>
      </c>
      <c r="D241" s="22">
        <v>0</v>
      </c>
      <c r="E241" s="22"/>
      <c r="F241" s="22">
        <v>0</v>
      </c>
    </row>
    <row r="242" spans="1:6" x14ac:dyDescent="0.25">
      <c r="A242" s="8" t="s">
        <v>88</v>
      </c>
      <c r="B242" s="9"/>
      <c r="C242" s="10">
        <f>(+C243+C246+C249+C252+C255+C258+C261)</f>
        <v>1607218.8561549999</v>
      </c>
      <c r="D242" s="10">
        <f t="shared" ref="D242:F242" si="9">(+D243+D246+D249+D252+D255+D258+D261)</f>
        <v>1386519.8859950001</v>
      </c>
      <c r="E242" s="10"/>
      <c r="F242" s="10">
        <f t="shared" si="9"/>
        <v>1300672.0857655187</v>
      </c>
    </row>
    <row r="243" spans="1:6" x14ac:dyDescent="0.25">
      <c r="A243" s="11"/>
      <c r="B243" s="12" t="s">
        <v>17</v>
      </c>
      <c r="C243" s="13">
        <f>(+C244+C245)</f>
        <v>710295.9</v>
      </c>
      <c r="D243" s="13">
        <f>(+D244+D245)</f>
        <v>491647.17122000002</v>
      </c>
      <c r="E243" s="13"/>
      <c r="F243" s="13">
        <f>(+F244+F245)</f>
        <v>490669.03172000003</v>
      </c>
    </row>
    <row r="244" spans="1:6" x14ac:dyDescent="0.25">
      <c r="A244" s="14"/>
      <c r="B244" s="15" t="s">
        <v>12</v>
      </c>
      <c r="C244" s="16">
        <v>457030.2</v>
      </c>
      <c r="D244" s="16">
        <v>384555.75716000004</v>
      </c>
      <c r="E244" s="16"/>
      <c r="F244" s="16">
        <v>383577.61766000005</v>
      </c>
    </row>
    <row r="245" spans="1:6" x14ac:dyDescent="0.25">
      <c r="A245" s="14"/>
      <c r="B245" s="15" t="s">
        <v>13</v>
      </c>
      <c r="C245" s="16">
        <v>253265.7</v>
      </c>
      <c r="D245" s="16">
        <v>107091.41406</v>
      </c>
      <c r="E245" s="16"/>
      <c r="F245" s="16">
        <v>107091.41406</v>
      </c>
    </row>
    <row r="246" spans="1:6" x14ac:dyDescent="0.25">
      <c r="A246" s="11"/>
      <c r="B246" s="12" t="s">
        <v>89</v>
      </c>
      <c r="C246" s="13">
        <f>(+C247+C248)</f>
        <v>18594.400000000001</v>
      </c>
      <c r="D246" s="13">
        <f>(+D247+D248)</f>
        <v>18393.97494</v>
      </c>
      <c r="E246" s="13"/>
      <c r="F246" s="13">
        <f>(+F247+F248)</f>
        <v>16738.076789999999</v>
      </c>
    </row>
    <row r="247" spans="1:6" x14ac:dyDescent="0.25">
      <c r="A247" s="14"/>
      <c r="B247" s="15" t="s">
        <v>12</v>
      </c>
      <c r="C247" s="16">
        <v>18594.400000000001</v>
      </c>
      <c r="D247" s="16">
        <v>18393.97494</v>
      </c>
      <c r="E247" s="16"/>
      <c r="F247" s="16">
        <v>16738.076789999999</v>
      </c>
    </row>
    <row r="248" spans="1:6" x14ac:dyDescent="0.25">
      <c r="A248" s="14"/>
      <c r="B248" s="15" t="s">
        <v>13</v>
      </c>
      <c r="C248" s="16">
        <v>0</v>
      </c>
      <c r="D248" s="16">
        <v>0</v>
      </c>
      <c r="E248" s="16"/>
      <c r="F248" s="16">
        <v>0</v>
      </c>
    </row>
    <row r="249" spans="1:6" x14ac:dyDescent="0.25">
      <c r="A249" s="11"/>
      <c r="B249" s="12" t="s">
        <v>90</v>
      </c>
      <c r="C249" s="13">
        <f>(+C250+C251)</f>
        <v>9248.2000000000007</v>
      </c>
      <c r="D249" s="13">
        <f>(+D250+D251)</f>
        <v>7398.3537999999999</v>
      </c>
      <c r="E249" s="13"/>
      <c r="F249" s="13">
        <f>(+F250+F251)</f>
        <v>7320.6788265517243</v>
      </c>
    </row>
    <row r="250" spans="1:6" x14ac:dyDescent="0.25">
      <c r="A250" s="14"/>
      <c r="B250" s="15" t="s">
        <v>12</v>
      </c>
      <c r="C250" s="16">
        <v>9248.2000000000007</v>
      </c>
      <c r="D250" s="16">
        <v>7398.3537999999999</v>
      </c>
      <c r="E250" s="16"/>
      <c r="F250" s="16">
        <v>7320.6788265517243</v>
      </c>
    </row>
    <row r="251" spans="1:6" x14ac:dyDescent="0.25">
      <c r="A251" s="14"/>
      <c r="B251" s="15" t="s">
        <v>13</v>
      </c>
      <c r="C251" s="16">
        <v>0</v>
      </c>
      <c r="D251" s="16">
        <v>0</v>
      </c>
      <c r="E251" s="16"/>
      <c r="F251" s="16">
        <v>0</v>
      </c>
    </row>
    <row r="252" spans="1:6" x14ac:dyDescent="0.25">
      <c r="A252" s="11"/>
      <c r="B252" s="12" t="s">
        <v>91</v>
      </c>
      <c r="C252" s="13">
        <f>(+C253+C254)</f>
        <v>55672.475655000017</v>
      </c>
      <c r="D252" s="13">
        <f>(+D253+D254)</f>
        <v>55672.475655000017</v>
      </c>
      <c r="E252" s="13"/>
      <c r="F252" s="13">
        <f>(+F253+F254)</f>
        <v>34160.997623450006</v>
      </c>
    </row>
    <row r="253" spans="1:6" x14ac:dyDescent="0.25">
      <c r="A253" s="14"/>
      <c r="B253" s="15" t="s">
        <v>12</v>
      </c>
      <c r="C253" s="16">
        <v>55672.475655000017</v>
      </c>
      <c r="D253" s="16">
        <v>55672.475655000017</v>
      </c>
      <c r="E253" s="16"/>
      <c r="F253" s="16">
        <v>34160.997623450006</v>
      </c>
    </row>
    <row r="254" spans="1:6" x14ac:dyDescent="0.25">
      <c r="A254" s="14"/>
      <c r="B254" s="15" t="s">
        <v>13</v>
      </c>
      <c r="C254" s="16">
        <v>0</v>
      </c>
      <c r="D254" s="16">
        <v>0</v>
      </c>
      <c r="E254" s="16"/>
      <c r="F254" s="16">
        <v>0</v>
      </c>
    </row>
    <row r="255" spans="1:6" x14ac:dyDescent="0.25">
      <c r="A255" s="11"/>
      <c r="B255" s="12" t="s">
        <v>92</v>
      </c>
      <c r="C255" s="13">
        <f>(+C256+C257)</f>
        <v>81794</v>
      </c>
      <c r="D255" s="13">
        <f>(+D256+D257)</f>
        <v>81794.029880000002</v>
      </c>
      <c r="E255" s="13"/>
      <c r="F255" s="13">
        <f>(+F256+F257)</f>
        <v>51837.54199551724</v>
      </c>
    </row>
    <row r="256" spans="1:6" x14ac:dyDescent="0.25">
      <c r="A256" s="14"/>
      <c r="B256" s="15" t="s">
        <v>12</v>
      </c>
      <c r="C256" s="16">
        <v>81794</v>
      </c>
      <c r="D256" s="16">
        <v>81794.029880000002</v>
      </c>
      <c r="E256" s="16"/>
      <c r="F256" s="16">
        <v>51837.54199551724</v>
      </c>
    </row>
    <row r="257" spans="1:6" x14ac:dyDescent="0.25">
      <c r="A257" s="14"/>
      <c r="B257" s="15" t="s">
        <v>13</v>
      </c>
      <c r="C257" s="16">
        <v>0</v>
      </c>
      <c r="D257" s="16">
        <v>0</v>
      </c>
      <c r="E257" s="16"/>
      <c r="F257" s="16">
        <v>0</v>
      </c>
    </row>
    <row r="258" spans="1:6" x14ac:dyDescent="0.25">
      <c r="A258" s="11"/>
      <c r="B258" s="12" t="s">
        <v>93</v>
      </c>
      <c r="C258" s="13">
        <f>(+C259+C260)</f>
        <v>53589.304309999992</v>
      </c>
      <c r="D258" s="13">
        <f>(+D259+D260)</f>
        <v>53589.304309999992</v>
      </c>
      <c r="E258" s="13"/>
      <c r="F258" s="13">
        <f>(+F259+F260)</f>
        <v>53589.304309999992</v>
      </c>
    </row>
    <row r="259" spans="1:6" x14ac:dyDescent="0.25">
      <c r="A259" s="14"/>
      <c r="B259" s="15" t="s">
        <v>12</v>
      </c>
      <c r="C259" s="16">
        <v>53589.304309999992</v>
      </c>
      <c r="D259" s="16">
        <v>53589.304309999992</v>
      </c>
      <c r="E259" s="16"/>
      <c r="F259" s="16">
        <v>53589.304309999992</v>
      </c>
    </row>
    <row r="260" spans="1:6" x14ac:dyDescent="0.25">
      <c r="A260" s="14"/>
      <c r="B260" s="15" t="s">
        <v>13</v>
      </c>
      <c r="C260" s="16">
        <v>0</v>
      </c>
      <c r="D260" s="16">
        <v>0</v>
      </c>
      <c r="E260" s="16"/>
      <c r="F260" s="16">
        <v>0</v>
      </c>
    </row>
    <row r="261" spans="1:6" x14ac:dyDescent="0.25">
      <c r="A261" s="11"/>
      <c r="B261" s="12" t="s">
        <v>94</v>
      </c>
      <c r="C261" s="13">
        <f>(+C262+C263)</f>
        <v>678024.57618999993</v>
      </c>
      <c r="D261" s="13">
        <f>(+D262+D263)</f>
        <v>678024.57618999993</v>
      </c>
      <c r="E261" s="13"/>
      <c r="F261" s="13">
        <f>(+F262+F263)</f>
        <v>646356.45449999988</v>
      </c>
    </row>
    <row r="262" spans="1:6" x14ac:dyDescent="0.25">
      <c r="A262" s="14"/>
      <c r="B262" s="15" t="s">
        <v>12</v>
      </c>
      <c r="C262" s="16">
        <v>678024.57618999993</v>
      </c>
      <c r="D262" s="16">
        <v>678024.57618999993</v>
      </c>
      <c r="E262" s="16"/>
      <c r="F262" s="16">
        <v>646356.45449999988</v>
      </c>
    </row>
    <row r="263" spans="1:6" x14ac:dyDescent="0.25">
      <c r="A263" s="14"/>
      <c r="B263" s="15" t="s">
        <v>13</v>
      </c>
      <c r="C263" s="16">
        <v>0</v>
      </c>
      <c r="D263" s="16">
        <v>0</v>
      </c>
      <c r="E263" s="16"/>
      <c r="F263" s="16">
        <v>0</v>
      </c>
    </row>
    <row r="264" spans="1:6" x14ac:dyDescent="0.25">
      <c r="A264" s="8" t="s">
        <v>95</v>
      </c>
      <c r="B264" s="9"/>
      <c r="C264" s="10">
        <f>+C265+C268+C271+C274+C277+C280+C283+C286+C289+C292+C295+C298+C301+C304+C307+C313+C316+C319+C322+C325+C328+C331+C310</f>
        <v>2199271.32565</v>
      </c>
      <c r="D264" s="10">
        <f t="shared" ref="D264:F264" si="10">+D265+D268+D271+D274+D277+D280+D283+D286+D289+D292+D295+D298+D301+D304+D307+D313+D316+D319+D322+D325+D328+D331+D310</f>
        <v>2139004.6913700001</v>
      </c>
      <c r="E264" s="10"/>
      <c r="F264" s="10">
        <f t="shared" si="10"/>
        <v>1643520.2305700001</v>
      </c>
    </row>
    <row r="265" spans="1:6" x14ac:dyDescent="0.25">
      <c r="A265" s="11"/>
      <c r="B265" s="12" t="s">
        <v>17</v>
      </c>
      <c r="C265" s="13">
        <f>(+C266+C267)</f>
        <v>1266210.4974</v>
      </c>
      <c r="D265" s="13">
        <f>(+D266+D267)</f>
        <v>1266210.4974</v>
      </c>
      <c r="E265" s="13"/>
      <c r="F265" s="13">
        <f>(+F266+F267)</f>
        <v>835079.0882</v>
      </c>
    </row>
    <row r="266" spans="1:6" x14ac:dyDescent="0.25">
      <c r="A266" s="14"/>
      <c r="B266" s="15" t="s">
        <v>12</v>
      </c>
      <c r="C266" s="16">
        <v>1266210.4974</v>
      </c>
      <c r="D266" s="16">
        <v>1266210.4974</v>
      </c>
      <c r="E266" s="16"/>
      <c r="F266" s="16">
        <v>835079.0882</v>
      </c>
    </row>
    <row r="267" spans="1:6" x14ac:dyDescent="0.25">
      <c r="A267" s="14"/>
      <c r="B267" s="15" t="s">
        <v>13</v>
      </c>
      <c r="C267" s="16">
        <v>0</v>
      </c>
      <c r="D267" s="16">
        <v>0</v>
      </c>
      <c r="E267" s="16"/>
      <c r="F267" s="16">
        <v>0</v>
      </c>
    </row>
    <row r="268" spans="1:6" x14ac:dyDescent="0.25">
      <c r="A268" s="11"/>
      <c r="B268" s="12" t="s">
        <v>96</v>
      </c>
      <c r="C268" s="13">
        <f>(+C269+C270)</f>
        <v>17577.408629999998</v>
      </c>
      <c r="D268" s="13">
        <f>(+D269+D270)</f>
        <v>10040.028</v>
      </c>
      <c r="E268" s="13"/>
      <c r="F268" s="13">
        <f>(+F269+F270)</f>
        <v>10040.029</v>
      </c>
    </row>
    <row r="269" spans="1:6" x14ac:dyDescent="0.25">
      <c r="A269" s="14"/>
      <c r="B269" s="15" t="s">
        <v>12</v>
      </c>
      <c r="C269" s="16">
        <v>17577.408629999998</v>
      </c>
      <c r="D269" s="16">
        <v>10040.028</v>
      </c>
      <c r="E269" s="16"/>
      <c r="F269" s="16">
        <v>10040.029</v>
      </c>
    </row>
    <row r="270" spans="1:6" x14ac:dyDescent="0.25">
      <c r="A270" s="14"/>
      <c r="B270" s="15" t="s">
        <v>13</v>
      </c>
      <c r="C270" s="16">
        <v>0</v>
      </c>
      <c r="D270" s="16">
        <v>0</v>
      </c>
      <c r="E270" s="16"/>
      <c r="F270" s="16">
        <v>0</v>
      </c>
    </row>
    <row r="271" spans="1:6" x14ac:dyDescent="0.25">
      <c r="A271" s="11"/>
      <c r="B271" s="12" t="s">
        <v>97</v>
      </c>
      <c r="C271" s="13">
        <f>(+C272+C273)</f>
        <v>3498.0219999999999</v>
      </c>
      <c r="D271" s="13">
        <f>(+D272+D273)</f>
        <v>3498.0219999999999</v>
      </c>
      <c r="E271" s="13"/>
      <c r="F271" s="13">
        <f>(+F272+F273)</f>
        <v>3498.0219999999999</v>
      </c>
    </row>
    <row r="272" spans="1:6" x14ac:dyDescent="0.25">
      <c r="A272" s="14"/>
      <c r="B272" s="15" t="s">
        <v>12</v>
      </c>
      <c r="C272" s="16">
        <v>3498.0219999999999</v>
      </c>
      <c r="D272" s="16">
        <v>3498.0219999999999</v>
      </c>
      <c r="E272" s="16"/>
      <c r="F272" s="16">
        <v>3498.0219999999999</v>
      </c>
    </row>
    <row r="273" spans="1:6" x14ac:dyDescent="0.25">
      <c r="A273" s="14"/>
      <c r="B273" s="15" t="s">
        <v>13</v>
      </c>
      <c r="C273" s="16">
        <v>0</v>
      </c>
      <c r="D273" s="16">
        <v>0</v>
      </c>
      <c r="E273" s="16"/>
      <c r="F273" s="16">
        <v>0</v>
      </c>
    </row>
    <row r="274" spans="1:6" x14ac:dyDescent="0.25">
      <c r="A274" s="11"/>
      <c r="B274" s="12" t="s">
        <v>98</v>
      </c>
      <c r="C274" s="13">
        <f>(+C275+C276)</f>
        <v>153219.27530000001</v>
      </c>
      <c r="D274" s="13">
        <f>(+D275+D276)</f>
        <v>166459.93974999999</v>
      </c>
      <c r="E274" s="13"/>
      <c r="F274" s="13">
        <f>(+F275+F276)</f>
        <v>158409.09049999999</v>
      </c>
    </row>
    <row r="275" spans="1:6" x14ac:dyDescent="0.25">
      <c r="A275" s="14"/>
      <c r="B275" s="15" t="s">
        <v>12</v>
      </c>
      <c r="C275" s="16">
        <v>153219.27530000001</v>
      </c>
      <c r="D275" s="16">
        <v>166459.93974999999</v>
      </c>
      <c r="E275" s="16"/>
      <c r="F275" s="16">
        <v>158409.09049999999</v>
      </c>
    </row>
    <row r="276" spans="1:6" x14ac:dyDescent="0.25">
      <c r="A276" s="14"/>
      <c r="B276" s="15" t="s">
        <v>13</v>
      </c>
      <c r="C276" s="16">
        <v>0</v>
      </c>
      <c r="D276" s="16">
        <v>0</v>
      </c>
      <c r="E276" s="16"/>
      <c r="F276" s="16">
        <v>0</v>
      </c>
    </row>
    <row r="277" spans="1:6" x14ac:dyDescent="0.25">
      <c r="A277" s="11"/>
      <c r="B277" s="12" t="s">
        <v>99</v>
      </c>
      <c r="C277" s="13">
        <f>(+C278+C279)</f>
        <v>68693.725220000008</v>
      </c>
      <c r="D277" s="13">
        <f>(+D278+D279)</f>
        <v>68693.725220000008</v>
      </c>
      <c r="E277" s="13"/>
      <c r="F277" s="13">
        <f>(+F278+F279)</f>
        <v>65048.588229999994</v>
      </c>
    </row>
    <row r="278" spans="1:6" x14ac:dyDescent="0.25">
      <c r="A278" s="14"/>
      <c r="B278" s="15" t="s">
        <v>12</v>
      </c>
      <c r="C278" s="16">
        <v>47663.250630000002</v>
      </c>
      <c r="D278" s="16">
        <v>47663.250630000002</v>
      </c>
      <c r="E278" s="16"/>
      <c r="F278" s="16">
        <v>43358.533929999998</v>
      </c>
    </row>
    <row r="279" spans="1:6" x14ac:dyDescent="0.25">
      <c r="A279" s="14"/>
      <c r="B279" s="15" t="s">
        <v>13</v>
      </c>
      <c r="C279" s="16">
        <v>21030.474590000002</v>
      </c>
      <c r="D279" s="16">
        <v>21030.474590000002</v>
      </c>
      <c r="E279" s="16"/>
      <c r="F279" s="16">
        <v>21690.0543</v>
      </c>
    </row>
    <row r="280" spans="1:6" x14ac:dyDescent="0.25">
      <c r="A280" s="11"/>
      <c r="B280" s="12" t="s">
        <v>100</v>
      </c>
      <c r="C280" s="13">
        <f>(+C281+C282)</f>
        <v>29282.735000000001</v>
      </c>
      <c r="D280" s="13">
        <f>(+D281+D282)</f>
        <v>23737</v>
      </c>
      <c r="E280" s="13"/>
      <c r="F280" s="13">
        <f>(+F281+F282)</f>
        <v>23737</v>
      </c>
    </row>
    <row r="281" spans="1:6" x14ac:dyDescent="0.25">
      <c r="A281" s="14"/>
      <c r="B281" s="15" t="s">
        <v>12</v>
      </c>
      <c r="C281" s="16">
        <v>29282.735000000001</v>
      </c>
      <c r="D281" s="16">
        <v>23737</v>
      </c>
      <c r="E281" s="16"/>
      <c r="F281" s="16">
        <v>23737</v>
      </c>
    </row>
    <row r="282" spans="1:6" x14ac:dyDescent="0.25">
      <c r="A282" s="14"/>
      <c r="B282" s="15" t="s">
        <v>13</v>
      </c>
      <c r="C282" s="16">
        <v>0</v>
      </c>
      <c r="D282" s="16">
        <v>0</v>
      </c>
      <c r="E282" s="16"/>
      <c r="F282" s="16">
        <v>0</v>
      </c>
    </row>
    <row r="283" spans="1:6" x14ac:dyDescent="0.25">
      <c r="A283" s="11"/>
      <c r="B283" s="12" t="s">
        <v>101</v>
      </c>
      <c r="C283" s="13">
        <f>(+C284+C285)</f>
        <v>6262.5173000000004</v>
      </c>
      <c r="D283" s="13">
        <f>(+D284+D285)</f>
        <v>6262.5173000000004</v>
      </c>
      <c r="E283" s="13"/>
      <c r="F283" s="13">
        <f>(+F284+F285)</f>
        <v>6262.5173000000004</v>
      </c>
    </row>
    <row r="284" spans="1:6" x14ac:dyDescent="0.25">
      <c r="A284" s="14"/>
      <c r="B284" s="15" t="s">
        <v>12</v>
      </c>
      <c r="C284" s="16">
        <v>6262.5173000000004</v>
      </c>
      <c r="D284" s="16">
        <v>6262.5173000000004</v>
      </c>
      <c r="E284" s="16"/>
      <c r="F284" s="16">
        <v>6262.5173000000004</v>
      </c>
    </row>
    <row r="285" spans="1:6" x14ac:dyDescent="0.25">
      <c r="A285" s="14"/>
      <c r="B285" s="15" t="s">
        <v>13</v>
      </c>
      <c r="C285" s="16">
        <v>0</v>
      </c>
      <c r="D285" s="16">
        <v>0</v>
      </c>
      <c r="E285" s="16"/>
      <c r="F285" s="16">
        <v>0</v>
      </c>
    </row>
    <row r="286" spans="1:6" x14ac:dyDescent="0.25">
      <c r="A286" s="11"/>
      <c r="B286" s="12" t="s">
        <v>102</v>
      </c>
      <c r="C286" s="13">
        <f>(+C287+C288)</f>
        <v>17967.532340000002</v>
      </c>
      <c r="D286" s="13">
        <f>(+D287+D288)</f>
        <v>12931.348</v>
      </c>
      <c r="E286" s="13"/>
      <c r="F286" s="13">
        <f>(+F287+F288)</f>
        <v>12931.348</v>
      </c>
    </row>
    <row r="287" spans="1:6" x14ac:dyDescent="0.25">
      <c r="A287" s="14"/>
      <c r="B287" s="15" t="s">
        <v>12</v>
      </c>
      <c r="C287" s="16">
        <v>17967.532340000002</v>
      </c>
      <c r="D287" s="16">
        <v>12931.348</v>
      </c>
      <c r="E287" s="16"/>
      <c r="F287" s="16">
        <v>12931.348</v>
      </c>
    </row>
    <row r="288" spans="1:6" x14ac:dyDescent="0.25">
      <c r="A288" s="14"/>
      <c r="B288" s="15" t="s">
        <v>13</v>
      </c>
      <c r="C288" s="16">
        <v>0</v>
      </c>
      <c r="D288" s="16">
        <v>0</v>
      </c>
      <c r="E288" s="16"/>
      <c r="F288" s="16">
        <v>0</v>
      </c>
    </row>
    <row r="289" spans="1:6" x14ac:dyDescent="0.25">
      <c r="A289" s="11"/>
      <c r="B289" s="12" t="s">
        <v>103</v>
      </c>
      <c r="C289" s="13">
        <f>(+C290+C291)</f>
        <v>101162.79121</v>
      </c>
      <c r="D289" s="13">
        <f>(+D290+D291)</f>
        <v>101162.79121</v>
      </c>
      <c r="E289" s="13"/>
      <c r="F289" s="13">
        <f>(+F290+F291)</f>
        <v>101162.79121</v>
      </c>
    </row>
    <row r="290" spans="1:6" x14ac:dyDescent="0.25">
      <c r="A290" s="14"/>
      <c r="B290" s="15" t="s">
        <v>12</v>
      </c>
      <c r="C290" s="16">
        <v>101162.79121</v>
      </c>
      <c r="D290" s="16">
        <v>101162.79121</v>
      </c>
      <c r="E290" s="16"/>
      <c r="F290" s="16">
        <v>101162.79121</v>
      </c>
    </row>
    <row r="291" spans="1:6" x14ac:dyDescent="0.25">
      <c r="A291" s="14"/>
      <c r="B291" s="15" t="s">
        <v>13</v>
      </c>
      <c r="C291" s="16">
        <v>0</v>
      </c>
      <c r="D291" s="16">
        <v>0</v>
      </c>
      <c r="E291" s="16"/>
      <c r="F291" s="16">
        <v>0</v>
      </c>
    </row>
    <row r="292" spans="1:6" ht="22.5" x14ac:dyDescent="0.25">
      <c r="A292" s="11"/>
      <c r="B292" s="12" t="s">
        <v>104</v>
      </c>
      <c r="C292" s="13">
        <f>(+C293+C294)</f>
        <v>396.77699999999999</v>
      </c>
      <c r="D292" s="13">
        <f>(+D293+D294)</f>
        <v>396.77699999999999</v>
      </c>
      <c r="E292" s="13"/>
      <c r="F292" s="13">
        <f>(+F293+F294)</f>
        <v>396.77699999999999</v>
      </c>
    </row>
    <row r="293" spans="1:6" x14ac:dyDescent="0.25">
      <c r="A293" s="26"/>
      <c r="B293" s="15" t="s">
        <v>12</v>
      </c>
      <c r="C293" s="16">
        <v>396.77699999999999</v>
      </c>
      <c r="D293" s="16">
        <v>396.77699999999999</v>
      </c>
      <c r="E293" s="16"/>
      <c r="F293" s="16">
        <v>396.77699999999999</v>
      </c>
    </row>
    <row r="294" spans="1:6" x14ac:dyDescent="0.25">
      <c r="A294" s="26"/>
      <c r="B294" s="15" t="s">
        <v>13</v>
      </c>
      <c r="C294" s="16">
        <v>0</v>
      </c>
      <c r="D294" s="16">
        <v>0</v>
      </c>
      <c r="E294" s="16"/>
      <c r="F294" s="16">
        <v>0</v>
      </c>
    </row>
    <row r="295" spans="1:6" x14ac:dyDescent="0.25">
      <c r="A295" s="27"/>
      <c r="B295" s="12" t="s">
        <v>105</v>
      </c>
      <c r="C295" s="13">
        <f>(+C296+C297)</f>
        <v>2862.1819999999998</v>
      </c>
      <c r="D295" s="13">
        <f>(+D296+D297)</f>
        <v>2862.1819999999998</v>
      </c>
      <c r="E295" s="13"/>
      <c r="F295" s="13">
        <f>(+F296+F297)</f>
        <v>2862.1819999999998</v>
      </c>
    </row>
    <row r="296" spans="1:6" x14ac:dyDescent="0.25">
      <c r="A296" s="26"/>
      <c r="B296" s="15" t="s">
        <v>12</v>
      </c>
      <c r="C296" s="16">
        <v>2862.1819999999998</v>
      </c>
      <c r="D296" s="16">
        <v>2862.1819999999998</v>
      </c>
      <c r="E296" s="16"/>
      <c r="F296" s="16">
        <v>2862.1819999999998</v>
      </c>
    </row>
    <row r="297" spans="1:6" x14ac:dyDescent="0.25">
      <c r="A297" s="26"/>
      <c r="B297" s="15" t="s">
        <v>13</v>
      </c>
      <c r="C297" s="16">
        <v>0</v>
      </c>
      <c r="D297" s="16">
        <v>0</v>
      </c>
      <c r="E297" s="16"/>
      <c r="F297" s="16">
        <v>0</v>
      </c>
    </row>
    <row r="298" spans="1:6" x14ac:dyDescent="0.25">
      <c r="A298" s="27"/>
      <c r="B298" s="12" t="s">
        <v>106</v>
      </c>
      <c r="C298" s="13">
        <f>(+C299+C300)</f>
        <v>153244.32</v>
      </c>
      <c r="D298" s="13">
        <f>(+D299+D300)</f>
        <v>106994.894</v>
      </c>
      <c r="E298" s="13"/>
      <c r="F298" s="13">
        <f>(+F299+F300)</f>
        <v>106994.894</v>
      </c>
    </row>
    <row r="299" spans="1:6" x14ac:dyDescent="0.25">
      <c r="A299" s="26"/>
      <c r="B299" s="15" t="s">
        <v>12</v>
      </c>
      <c r="C299" s="16">
        <v>153244.32</v>
      </c>
      <c r="D299" s="16">
        <v>106994.894</v>
      </c>
      <c r="E299" s="16"/>
      <c r="F299" s="16">
        <v>106994.894</v>
      </c>
    </row>
    <row r="300" spans="1:6" x14ac:dyDescent="0.25">
      <c r="A300" s="26"/>
      <c r="B300" s="15" t="s">
        <v>13</v>
      </c>
      <c r="C300" s="16">
        <v>0</v>
      </c>
      <c r="D300" s="16">
        <v>0</v>
      </c>
      <c r="E300" s="16"/>
      <c r="F300" s="16">
        <v>0</v>
      </c>
    </row>
    <row r="301" spans="1:6" x14ac:dyDescent="0.25">
      <c r="A301" s="27"/>
      <c r="B301" s="12" t="s">
        <v>107</v>
      </c>
      <c r="C301" s="13">
        <f>(+C302+C303)</f>
        <v>31764.788</v>
      </c>
      <c r="D301" s="13">
        <f>(+D302+D303)</f>
        <v>46126.286630000002</v>
      </c>
      <c r="E301" s="13"/>
      <c r="F301" s="13">
        <f>(+F302+F303)</f>
        <v>44035.225340000005</v>
      </c>
    </row>
    <row r="302" spans="1:6" x14ac:dyDescent="0.25">
      <c r="A302" s="26"/>
      <c r="B302" s="15" t="s">
        <v>12</v>
      </c>
      <c r="C302" s="16">
        <v>31764.788</v>
      </c>
      <c r="D302" s="16">
        <v>46126.286630000002</v>
      </c>
      <c r="E302" s="16"/>
      <c r="F302" s="16">
        <v>44035.225340000005</v>
      </c>
    </row>
    <row r="303" spans="1:6" x14ac:dyDescent="0.25">
      <c r="A303" s="26"/>
      <c r="B303" s="15" t="s">
        <v>13</v>
      </c>
      <c r="C303" s="16">
        <v>0</v>
      </c>
      <c r="D303" s="16">
        <v>0</v>
      </c>
      <c r="E303" s="16"/>
      <c r="F303" s="16">
        <v>0</v>
      </c>
    </row>
    <row r="304" spans="1:6" x14ac:dyDescent="0.25">
      <c r="A304" s="27"/>
      <c r="B304" s="12" t="s">
        <v>108</v>
      </c>
      <c r="C304" s="13">
        <f>(+C305+C306)</f>
        <v>16095.245000000001</v>
      </c>
      <c r="D304" s="13">
        <f>(+D305+D306)</f>
        <v>14761.245000000001</v>
      </c>
      <c r="E304" s="13"/>
      <c r="F304" s="13">
        <f>(+F305+F306)</f>
        <v>14761.245000000001</v>
      </c>
    </row>
    <row r="305" spans="1:6" x14ac:dyDescent="0.25">
      <c r="A305" s="26"/>
      <c r="B305" s="15" t="s">
        <v>12</v>
      </c>
      <c r="C305" s="16">
        <v>16095.245000000001</v>
      </c>
      <c r="D305" s="16">
        <v>14761.245000000001</v>
      </c>
      <c r="E305" s="16"/>
      <c r="F305" s="16">
        <v>14761.245000000001</v>
      </c>
    </row>
    <row r="306" spans="1:6" x14ac:dyDescent="0.25">
      <c r="A306" s="26"/>
      <c r="B306" s="15" t="s">
        <v>13</v>
      </c>
      <c r="C306" s="16">
        <v>0</v>
      </c>
      <c r="D306" s="16">
        <v>0</v>
      </c>
      <c r="E306" s="16"/>
      <c r="F306" s="16">
        <v>0</v>
      </c>
    </row>
    <row r="307" spans="1:6" ht="22.5" x14ac:dyDescent="0.25">
      <c r="A307" s="27"/>
      <c r="B307" s="12" t="s">
        <v>109</v>
      </c>
      <c r="C307" s="13">
        <f>(+C308+C309)</f>
        <v>28126.704369999999</v>
      </c>
      <c r="D307" s="13">
        <f>(+D308+D309)</f>
        <v>28126.703959999999</v>
      </c>
      <c r="E307" s="13"/>
      <c r="F307" s="13">
        <f>(+F308+F309)</f>
        <v>24847.682349999999</v>
      </c>
    </row>
    <row r="308" spans="1:6" x14ac:dyDescent="0.25">
      <c r="A308" s="26"/>
      <c r="B308" s="15" t="s">
        <v>12</v>
      </c>
      <c r="C308" s="16">
        <v>17625.990959999999</v>
      </c>
      <c r="D308" s="16">
        <v>17625.990959999999</v>
      </c>
      <c r="E308" s="16"/>
      <c r="F308" s="16">
        <v>15146.968939999999</v>
      </c>
    </row>
    <row r="309" spans="1:6" x14ac:dyDescent="0.25">
      <c r="A309" s="26"/>
      <c r="B309" s="15" t="s">
        <v>13</v>
      </c>
      <c r="C309" s="16">
        <v>10500.71341</v>
      </c>
      <c r="D309" s="16">
        <v>10500.713</v>
      </c>
      <c r="E309" s="16"/>
      <c r="F309" s="16">
        <v>9700.7134100000003</v>
      </c>
    </row>
    <row r="310" spans="1:6" x14ac:dyDescent="0.25">
      <c r="A310" s="27"/>
      <c r="B310" s="12" t="s">
        <v>110</v>
      </c>
      <c r="C310" s="13">
        <f>(+C311+C312)</f>
        <v>2699.7197999999999</v>
      </c>
      <c r="D310" s="13">
        <f>(+D311+D312)</f>
        <v>0</v>
      </c>
      <c r="E310" s="13"/>
      <c r="F310" s="13">
        <f>(+F311+F312)</f>
        <v>0</v>
      </c>
    </row>
    <row r="311" spans="1:6" x14ac:dyDescent="0.25">
      <c r="A311" s="26"/>
      <c r="B311" s="15" t="s">
        <v>12</v>
      </c>
      <c r="C311" s="16">
        <v>2699.7197999999999</v>
      </c>
      <c r="D311" s="16">
        <v>0</v>
      </c>
      <c r="E311" s="16"/>
      <c r="F311" s="16">
        <v>0</v>
      </c>
    </row>
    <row r="312" spans="1:6" x14ac:dyDescent="0.25">
      <c r="A312" s="26"/>
      <c r="B312" s="15" t="s">
        <v>13</v>
      </c>
      <c r="C312" s="16">
        <v>0</v>
      </c>
      <c r="D312" s="16">
        <v>0</v>
      </c>
      <c r="E312" s="16"/>
      <c r="F312" s="16">
        <v>0</v>
      </c>
    </row>
    <row r="313" spans="1:6" x14ac:dyDescent="0.25">
      <c r="A313" s="27"/>
      <c r="B313" s="12" t="s">
        <v>111</v>
      </c>
      <c r="C313" s="13">
        <f>(+C314+C315)</f>
        <v>5789.1459999999997</v>
      </c>
      <c r="D313" s="13">
        <f>(+D314+D315)</f>
        <v>5789.1459999999997</v>
      </c>
      <c r="E313" s="13"/>
      <c r="F313" s="13">
        <f>(+F314+F315)</f>
        <v>5203.4045400000005</v>
      </c>
    </row>
    <row r="314" spans="1:6" x14ac:dyDescent="0.25">
      <c r="A314" s="26"/>
      <c r="B314" s="15" t="s">
        <v>12</v>
      </c>
      <c r="C314" s="16">
        <v>5789.1459999999997</v>
      </c>
      <c r="D314" s="16">
        <v>5789.1459999999997</v>
      </c>
      <c r="E314" s="16"/>
      <c r="F314" s="16">
        <v>5203.4045400000005</v>
      </c>
    </row>
    <row r="315" spans="1:6" x14ac:dyDescent="0.25">
      <c r="A315" s="26"/>
      <c r="B315" s="15" t="s">
        <v>13</v>
      </c>
      <c r="C315" s="16">
        <v>0</v>
      </c>
      <c r="D315" s="16">
        <v>0</v>
      </c>
      <c r="E315" s="16"/>
      <c r="F315" s="16">
        <v>0</v>
      </c>
    </row>
    <row r="316" spans="1:6" x14ac:dyDescent="0.25">
      <c r="A316" s="27"/>
      <c r="B316" s="12" t="s">
        <v>112</v>
      </c>
      <c r="C316" s="13">
        <f>(+C317+C318)</f>
        <v>169200.71232999995</v>
      </c>
      <c r="D316" s="13">
        <f>(+D317+D318)</f>
        <v>169200.71232999995</v>
      </c>
      <c r="E316" s="13"/>
      <c r="F316" s="13">
        <f>(+F317+F318)</f>
        <v>169200.71232999995</v>
      </c>
    </row>
    <row r="317" spans="1:6" x14ac:dyDescent="0.25">
      <c r="A317" s="26"/>
      <c r="B317" s="15" t="s">
        <v>12</v>
      </c>
      <c r="C317" s="16">
        <v>169200.71232999995</v>
      </c>
      <c r="D317" s="16">
        <v>169200.71232999995</v>
      </c>
      <c r="E317" s="16"/>
      <c r="F317" s="16">
        <v>169200.71232999995</v>
      </c>
    </row>
    <row r="318" spans="1:6" x14ac:dyDescent="0.25">
      <c r="A318" s="26"/>
      <c r="B318" s="15" t="s">
        <v>13</v>
      </c>
      <c r="C318" s="16">
        <v>0</v>
      </c>
      <c r="D318" s="16">
        <v>0</v>
      </c>
      <c r="E318" s="16"/>
      <c r="F318" s="16">
        <v>0</v>
      </c>
    </row>
    <row r="319" spans="1:6" x14ac:dyDescent="0.25">
      <c r="A319" s="27"/>
      <c r="B319" s="12" t="s">
        <v>113</v>
      </c>
      <c r="C319" s="13">
        <f>(+C320+C321)</f>
        <v>8784.5572300000003</v>
      </c>
      <c r="D319" s="13">
        <f>(+D320+D321)</f>
        <v>8606.0529999999999</v>
      </c>
      <c r="E319" s="13"/>
      <c r="F319" s="13">
        <f>(+F320+F321)</f>
        <v>7890.7659999999996</v>
      </c>
    </row>
    <row r="320" spans="1:6" x14ac:dyDescent="0.25">
      <c r="A320" s="26"/>
      <c r="B320" s="15" t="s">
        <v>12</v>
      </c>
      <c r="C320" s="16">
        <v>8784.5572300000003</v>
      </c>
      <c r="D320" s="16">
        <v>8606.0529999999999</v>
      </c>
      <c r="E320" s="16"/>
      <c r="F320" s="16">
        <v>7890.7659999999996</v>
      </c>
    </row>
    <row r="321" spans="1:6" x14ac:dyDescent="0.25">
      <c r="A321" s="26"/>
      <c r="B321" s="15" t="s">
        <v>13</v>
      </c>
      <c r="C321" s="16">
        <v>0</v>
      </c>
      <c r="D321" s="16">
        <v>0</v>
      </c>
      <c r="E321" s="16"/>
      <c r="F321" s="16">
        <v>0</v>
      </c>
    </row>
    <row r="322" spans="1:6" x14ac:dyDescent="0.25">
      <c r="A322" s="27"/>
      <c r="B322" s="12" t="s">
        <v>114</v>
      </c>
      <c r="C322" s="13">
        <f>(+C323+C324)</f>
        <v>6039.3525200000004</v>
      </c>
      <c r="D322" s="13">
        <f>(+D323+D324)</f>
        <v>6039.3509999999997</v>
      </c>
      <c r="E322" s="13"/>
      <c r="F322" s="13">
        <f>(+F323+F324)</f>
        <v>5953.951</v>
      </c>
    </row>
    <row r="323" spans="1:6" x14ac:dyDescent="0.25">
      <c r="A323" s="26"/>
      <c r="B323" s="15" t="s">
        <v>12</v>
      </c>
      <c r="C323" s="16">
        <v>6039.3525200000004</v>
      </c>
      <c r="D323" s="16">
        <v>6039.3509999999997</v>
      </c>
      <c r="E323" s="16"/>
      <c r="F323" s="16">
        <v>5953.951</v>
      </c>
    </row>
    <row r="324" spans="1:6" x14ac:dyDescent="0.25">
      <c r="A324" s="26"/>
      <c r="B324" s="15" t="s">
        <v>13</v>
      </c>
      <c r="C324" s="16">
        <v>0</v>
      </c>
      <c r="D324" s="16">
        <v>0</v>
      </c>
      <c r="E324" s="16"/>
      <c r="F324" s="16">
        <v>0</v>
      </c>
    </row>
    <row r="325" spans="1:6" x14ac:dyDescent="0.25">
      <c r="A325" s="27"/>
      <c r="B325" s="12" t="s">
        <v>115</v>
      </c>
      <c r="C325" s="13">
        <f>(+C326+C327)</f>
        <v>715.38956999999994</v>
      </c>
      <c r="D325" s="13">
        <f>(+D326+D327)</f>
        <v>715.38956999999994</v>
      </c>
      <c r="E325" s="13"/>
      <c r="F325" s="13">
        <f>(+F326+F327)</f>
        <v>715.38956999999994</v>
      </c>
    </row>
    <row r="326" spans="1:6" x14ac:dyDescent="0.25">
      <c r="A326" s="26"/>
      <c r="B326" s="15" t="s">
        <v>12</v>
      </c>
      <c r="C326" s="16">
        <v>715.38956999999994</v>
      </c>
      <c r="D326" s="16">
        <v>715.38956999999994</v>
      </c>
      <c r="E326" s="16"/>
      <c r="F326" s="16">
        <v>715.38956999999994</v>
      </c>
    </row>
    <row r="327" spans="1:6" x14ac:dyDescent="0.25">
      <c r="A327" s="26"/>
      <c r="B327" s="15" t="s">
        <v>13</v>
      </c>
      <c r="C327" s="16">
        <v>0</v>
      </c>
      <c r="D327" s="16">
        <v>0</v>
      </c>
      <c r="E327" s="16"/>
      <c r="F327" s="16">
        <v>0</v>
      </c>
    </row>
    <row r="328" spans="1:6" x14ac:dyDescent="0.25">
      <c r="A328" s="27"/>
      <c r="B328" s="12" t="s">
        <v>116</v>
      </c>
      <c r="C328" s="13">
        <f>(+C329+C330)</f>
        <v>67260.081630000001</v>
      </c>
      <c r="D328" s="13">
        <f>(+D329+D330)</f>
        <v>67260.081999999995</v>
      </c>
      <c r="E328" s="13"/>
      <c r="F328" s="13">
        <f>(+F329+F330)</f>
        <v>44489.527000000002</v>
      </c>
    </row>
    <row r="329" spans="1:6" x14ac:dyDescent="0.25">
      <c r="A329" s="26"/>
      <c r="B329" s="15" t="s">
        <v>12</v>
      </c>
      <c r="C329" s="16">
        <v>67260.081630000001</v>
      </c>
      <c r="D329" s="16">
        <v>67260.081999999995</v>
      </c>
      <c r="E329" s="16"/>
      <c r="F329" s="16">
        <v>44489.527000000002</v>
      </c>
    </row>
    <row r="330" spans="1:6" x14ac:dyDescent="0.25">
      <c r="A330" s="26"/>
      <c r="B330" s="15" t="s">
        <v>13</v>
      </c>
      <c r="C330" s="16">
        <v>0</v>
      </c>
      <c r="D330" s="16">
        <v>0</v>
      </c>
      <c r="E330" s="16"/>
      <c r="F330" s="16">
        <v>0</v>
      </c>
    </row>
    <row r="331" spans="1:6" x14ac:dyDescent="0.25">
      <c r="A331" s="27"/>
      <c r="B331" s="12" t="s">
        <v>117</v>
      </c>
      <c r="C331" s="13">
        <f>(+C332+C333)</f>
        <v>42417.845799999996</v>
      </c>
      <c r="D331" s="13">
        <f>(+D332+D333)</f>
        <v>23130</v>
      </c>
      <c r="E331" s="13"/>
      <c r="F331" s="13">
        <f>(+F332+F333)</f>
        <v>0</v>
      </c>
    </row>
    <row r="332" spans="1:6" x14ac:dyDescent="0.25">
      <c r="A332" s="26"/>
      <c r="B332" s="15" t="s">
        <v>12</v>
      </c>
      <c r="C332" s="16">
        <v>42417.845799999996</v>
      </c>
      <c r="D332" s="16">
        <v>23130</v>
      </c>
      <c r="E332" s="16"/>
      <c r="F332" s="16">
        <v>0</v>
      </c>
    </row>
    <row r="333" spans="1:6" x14ac:dyDescent="0.25">
      <c r="A333" s="26"/>
      <c r="B333" s="15" t="s">
        <v>13</v>
      </c>
      <c r="C333" s="16">
        <v>0</v>
      </c>
      <c r="D333" s="16">
        <v>0</v>
      </c>
      <c r="E333" s="16"/>
      <c r="F333" s="16">
        <v>0</v>
      </c>
    </row>
    <row r="334" spans="1:6" x14ac:dyDescent="0.25">
      <c r="A334" s="28" t="s">
        <v>118</v>
      </c>
      <c r="B334" s="9"/>
      <c r="C334" s="10">
        <f>(+C335+C338+C341+C344+C347+C350+C353+C356+C359+C362+C365+C368+C371+C374+C377+C380+C383+C386+C389+C392+C395+C398+C401+C404+C407)</f>
        <v>5415882.2510747351</v>
      </c>
      <c r="D334" s="10">
        <f t="shared" ref="D334:F334" si="11">(+D335+D338+D341+D344+D347+D350+D353+D356+D359+D362+D365+D368+D371+D374+D377+D380+D383+D386+D389+D392+D395+D398+D401+D404+D407)</f>
        <v>4581577.8702577362</v>
      </c>
      <c r="E334" s="10"/>
      <c r="F334" s="10">
        <f t="shared" si="11"/>
        <v>4445539.7418967355</v>
      </c>
    </row>
    <row r="335" spans="1:6" s="40" customFormat="1" x14ac:dyDescent="0.25">
      <c r="A335" s="27"/>
      <c r="B335" s="12" t="s">
        <v>17</v>
      </c>
      <c r="C335" s="13">
        <f>(+C336+C337)</f>
        <v>1058862.3</v>
      </c>
      <c r="D335" s="13">
        <f>(+D336+D337)</f>
        <v>327327.71775000007</v>
      </c>
      <c r="E335" s="13"/>
      <c r="F335" s="13">
        <f>(+F336+F337)</f>
        <v>280003.21917</v>
      </c>
    </row>
    <row r="336" spans="1:6" s="40" customFormat="1" x14ac:dyDescent="0.25">
      <c r="A336" s="26"/>
      <c r="B336" s="15" t="s">
        <v>12</v>
      </c>
      <c r="C336" s="16">
        <v>1041862.3</v>
      </c>
      <c r="D336" s="16">
        <v>298071.48178000009</v>
      </c>
      <c r="E336" s="16"/>
      <c r="F336" s="16">
        <v>252466.11096999998</v>
      </c>
    </row>
    <row r="337" spans="1:6" s="40" customFormat="1" x14ac:dyDescent="0.25">
      <c r="A337" s="26"/>
      <c r="B337" s="15" t="s">
        <v>13</v>
      </c>
      <c r="C337" s="16">
        <v>17000</v>
      </c>
      <c r="D337" s="16">
        <v>29256.235969999998</v>
      </c>
      <c r="E337" s="16"/>
      <c r="F337" s="16">
        <v>27537.108199999999</v>
      </c>
    </row>
    <row r="338" spans="1:6" x14ac:dyDescent="0.25">
      <c r="A338" s="27"/>
      <c r="B338" s="12" t="s">
        <v>119</v>
      </c>
      <c r="C338" s="13">
        <f>(+C339+C340)</f>
        <v>3318.1</v>
      </c>
      <c r="D338" s="13">
        <f>(+D339+D340)</f>
        <v>4816.4591</v>
      </c>
      <c r="E338" s="13"/>
      <c r="F338" s="13">
        <f>(+F339+F340)</f>
        <v>4785.9082800000006</v>
      </c>
    </row>
    <row r="339" spans="1:6" x14ac:dyDescent="0.25">
      <c r="A339" s="26"/>
      <c r="B339" s="15" t="s">
        <v>12</v>
      </c>
      <c r="C339" s="16">
        <v>3318.1</v>
      </c>
      <c r="D339" s="16">
        <v>4816.4591</v>
      </c>
      <c r="E339" s="16"/>
      <c r="F339" s="16">
        <v>4785.9082800000006</v>
      </c>
    </row>
    <row r="340" spans="1:6" x14ac:dyDescent="0.25">
      <c r="A340" s="26"/>
      <c r="B340" s="15" t="s">
        <v>13</v>
      </c>
      <c r="C340" s="16">
        <v>0</v>
      </c>
      <c r="D340" s="16">
        <v>0</v>
      </c>
      <c r="E340" s="16"/>
      <c r="F340" s="16">
        <v>0</v>
      </c>
    </row>
    <row r="341" spans="1:6" x14ac:dyDescent="0.25">
      <c r="A341" s="27"/>
      <c r="B341" s="12" t="s">
        <v>120</v>
      </c>
      <c r="C341" s="13">
        <f>(+C342+C343)</f>
        <v>37402.5</v>
      </c>
      <c r="D341" s="13">
        <f>(+D342+D343)</f>
        <v>37403</v>
      </c>
      <c r="E341" s="13"/>
      <c r="F341" s="13">
        <f>(+F342+F343)</f>
        <v>35578</v>
      </c>
    </row>
    <row r="342" spans="1:6" x14ac:dyDescent="0.25">
      <c r="A342" s="26"/>
      <c r="B342" s="15" t="s">
        <v>12</v>
      </c>
      <c r="C342" s="16">
        <v>37402.5</v>
      </c>
      <c r="D342" s="16">
        <v>37403</v>
      </c>
      <c r="E342" s="16"/>
      <c r="F342" s="16">
        <v>35578</v>
      </c>
    </row>
    <row r="343" spans="1:6" x14ac:dyDescent="0.25">
      <c r="A343" s="26"/>
      <c r="B343" s="15" t="s">
        <v>13</v>
      </c>
      <c r="C343" s="16">
        <v>0</v>
      </c>
      <c r="D343" s="16">
        <v>0</v>
      </c>
      <c r="E343" s="16"/>
      <c r="F343" s="16">
        <v>0</v>
      </c>
    </row>
    <row r="344" spans="1:6" x14ac:dyDescent="0.25">
      <c r="A344" s="27"/>
      <c r="B344" s="12" t="s">
        <v>121</v>
      </c>
      <c r="C344" s="13">
        <f>(+C345+C346)</f>
        <v>7200</v>
      </c>
      <c r="D344" s="13">
        <f>(+D345+D346)</f>
        <v>7200</v>
      </c>
      <c r="E344" s="13"/>
      <c r="F344" s="13">
        <f>(+F345+F346)</f>
        <v>7200</v>
      </c>
    </row>
    <row r="345" spans="1:6" x14ac:dyDescent="0.25">
      <c r="A345" s="26"/>
      <c r="B345" s="15" t="s">
        <v>12</v>
      </c>
      <c r="C345" s="16">
        <v>7200</v>
      </c>
      <c r="D345" s="23">
        <v>7200</v>
      </c>
      <c r="E345" s="23"/>
      <c r="F345" s="23">
        <v>7200</v>
      </c>
    </row>
    <row r="346" spans="1:6" x14ac:dyDescent="0.25">
      <c r="A346" s="26"/>
      <c r="B346" s="15" t="s">
        <v>13</v>
      </c>
      <c r="C346" s="16">
        <v>0</v>
      </c>
      <c r="D346" s="23">
        <v>0</v>
      </c>
      <c r="E346" s="23"/>
      <c r="F346" s="23">
        <v>0</v>
      </c>
    </row>
    <row r="347" spans="1:6" x14ac:dyDescent="0.25">
      <c r="A347" s="27"/>
      <c r="B347" s="12" t="s">
        <v>122</v>
      </c>
      <c r="C347" s="13">
        <f>(+C348+C349)</f>
        <v>333357</v>
      </c>
      <c r="D347" s="13">
        <f>(+D348+D349)</f>
        <v>333357.03499999997</v>
      </c>
      <c r="E347" s="13"/>
      <c r="F347" s="13">
        <f>(+F348+F349)</f>
        <v>331160.99299999996</v>
      </c>
    </row>
    <row r="348" spans="1:6" x14ac:dyDescent="0.25">
      <c r="A348" s="26"/>
      <c r="B348" s="15" t="s">
        <v>12</v>
      </c>
      <c r="C348" s="16">
        <v>277142.5</v>
      </c>
      <c r="D348" s="16">
        <v>277142.53499999997</v>
      </c>
      <c r="E348" s="16"/>
      <c r="F348" s="16">
        <v>276901.50699999998</v>
      </c>
    </row>
    <row r="349" spans="1:6" x14ac:dyDescent="0.25">
      <c r="A349" s="26"/>
      <c r="B349" s="15" t="s">
        <v>13</v>
      </c>
      <c r="C349" s="16">
        <v>56214.5</v>
      </c>
      <c r="D349" s="16">
        <v>56214.5</v>
      </c>
      <c r="E349" s="16"/>
      <c r="F349" s="16">
        <v>54259.485999999997</v>
      </c>
    </row>
    <row r="350" spans="1:6" x14ac:dyDescent="0.25">
      <c r="A350" s="27"/>
      <c r="B350" s="12" t="s">
        <v>123</v>
      </c>
      <c r="C350" s="13">
        <f>(+C351+C352)</f>
        <v>102247.60453</v>
      </c>
      <c r="D350" s="13">
        <f>(+D351+D352)</f>
        <v>173974.33233999999</v>
      </c>
      <c r="E350" s="13"/>
      <c r="F350" s="13">
        <f>(+F351+F352)</f>
        <v>210869.39040999999</v>
      </c>
    </row>
    <row r="351" spans="1:6" x14ac:dyDescent="0.25">
      <c r="A351" s="26"/>
      <c r="B351" s="15" t="s">
        <v>12</v>
      </c>
      <c r="C351" s="16">
        <v>102247.60453</v>
      </c>
      <c r="D351" s="16">
        <v>173974.33233999999</v>
      </c>
      <c r="E351" s="16"/>
      <c r="F351" s="16">
        <v>210869.39040999999</v>
      </c>
    </row>
    <row r="352" spans="1:6" x14ac:dyDescent="0.25">
      <c r="A352" s="26"/>
      <c r="B352" s="15" t="s">
        <v>13</v>
      </c>
      <c r="C352" s="16">
        <v>0</v>
      </c>
      <c r="D352" s="16">
        <v>0</v>
      </c>
      <c r="E352" s="16"/>
      <c r="F352" s="16">
        <v>0</v>
      </c>
    </row>
    <row r="353" spans="1:6" x14ac:dyDescent="0.25">
      <c r="A353" s="27"/>
      <c r="B353" s="12" t="s">
        <v>124</v>
      </c>
      <c r="C353" s="13">
        <f>(+C354+C355)</f>
        <v>639176.60373000009</v>
      </c>
      <c r="D353" s="13">
        <f>(+D354+D355)</f>
        <v>639176.60373000009</v>
      </c>
      <c r="E353" s="13"/>
      <c r="F353" s="13">
        <f>(+F354+F355)</f>
        <v>634388.35794999998</v>
      </c>
    </row>
    <row r="354" spans="1:6" x14ac:dyDescent="0.25">
      <c r="A354" s="26"/>
      <c r="B354" s="15" t="s">
        <v>12</v>
      </c>
      <c r="C354" s="16">
        <v>592473.59791000013</v>
      </c>
      <c r="D354" s="16">
        <v>592473.59791000013</v>
      </c>
      <c r="E354" s="16"/>
      <c r="F354" s="16">
        <v>587696.89046999998</v>
      </c>
    </row>
    <row r="355" spans="1:6" x14ac:dyDescent="0.25">
      <c r="A355" s="26"/>
      <c r="B355" s="15" t="s">
        <v>13</v>
      </c>
      <c r="C355" s="16">
        <v>46703.005819999998</v>
      </c>
      <c r="D355" s="16">
        <v>46703.005819999998</v>
      </c>
      <c r="E355" s="16"/>
      <c r="F355" s="16">
        <v>46691.467479999999</v>
      </c>
    </row>
    <row r="356" spans="1:6" x14ac:dyDescent="0.25">
      <c r="A356" s="27"/>
      <c r="B356" s="12" t="s">
        <v>125</v>
      </c>
      <c r="C356" s="13">
        <f>(+C357+C358)</f>
        <v>265239.68419999996</v>
      </c>
      <c r="D356" s="13">
        <f>(+D357+D358)</f>
        <v>265239.68419999996</v>
      </c>
      <c r="E356" s="13"/>
      <c r="F356" s="13">
        <f>(+F357+F358)</f>
        <v>288513.96391000005</v>
      </c>
    </row>
    <row r="357" spans="1:6" x14ac:dyDescent="0.25">
      <c r="A357" s="26"/>
      <c r="B357" s="15" t="s">
        <v>12</v>
      </c>
      <c r="C357" s="16">
        <v>265239.68419999996</v>
      </c>
      <c r="D357" s="16">
        <v>265239.68419999996</v>
      </c>
      <c r="E357" s="16"/>
      <c r="F357" s="16">
        <v>288513.96391000005</v>
      </c>
    </row>
    <row r="358" spans="1:6" x14ac:dyDescent="0.25">
      <c r="A358" s="26"/>
      <c r="B358" s="15" t="s">
        <v>13</v>
      </c>
      <c r="C358" s="16">
        <v>0</v>
      </c>
      <c r="D358" s="16">
        <v>0</v>
      </c>
      <c r="E358" s="16"/>
      <c r="F358" s="16">
        <v>0</v>
      </c>
    </row>
    <row r="359" spans="1:6" x14ac:dyDescent="0.25">
      <c r="A359" s="27"/>
      <c r="B359" s="12" t="s">
        <v>126</v>
      </c>
      <c r="C359" s="13">
        <f>(+C360+C361)</f>
        <v>366672.5</v>
      </c>
      <c r="D359" s="13">
        <f>(+D360+D361)</f>
        <v>366388.73054000002</v>
      </c>
      <c r="E359" s="13"/>
      <c r="F359" s="13">
        <f>(+F360+F361)</f>
        <v>320077.33268999995</v>
      </c>
    </row>
    <row r="360" spans="1:6" x14ac:dyDescent="0.25">
      <c r="A360" s="26"/>
      <c r="B360" s="15" t="s">
        <v>12</v>
      </c>
      <c r="C360" s="16">
        <v>54421.5</v>
      </c>
      <c r="D360" s="16">
        <v>54137.730539999997</v>
      </c>
      <c r="E360" s="16"/>
      <c r="F360" s="16">
        <v>52559.606939999998</v>
      </c>
    </row>
    <row r="361" spans="1:6" x14ac:dyDescent="0.25">
      <c r="A361" s="26"/>
      <c r="B361" s="15" t="s">
        <v>13</v>
      </c>
      <c r="C361" s="16">
        <v>312251</v>
      </c>
      <c r="D361" s="16">
        <v>312251</v>
      </c>
      <c r="E361" s="16"/>
      <c r="F361" s="16">
        <v>267517.72574999998</v>
      </c>
    </row>
    <row r="362" spans="1:6" x14ac:dyDescent="0.25">
      <c r="A362" s="27"/>
      <c r="B362" s="12" t="s">
        <v>127</v>
      </c>
      <c r="C362" s="13">
        <f>(+C363+C364)</f>
        <v>43984.7</v>
      </c>
      <c r="D362" s="13">
        <f>(+D363+D364)</f>
        <v>43445.692000000003</v>
      </c>
      <c r="E362" s="13"/>
      <c r="F362" s="13">
        <f>(+F363+F364)</f>
        <v>43445.692000000003</v>
      </c>
    </row>
    <row r="363" spans="1:6" x14ac:dyDescent="0.25">
      <c r="A363" s="26"/>
      <c r="B363" s="15" t="s">
        <v>12</v>
      </c>
      <c r="C363" s="16">
        <v>43984.7</v>
      </c>
      <c r="D363" s="16">
        <v>43445.692000000003</v>
      </c>
      <c r="E363" s="16"/>
      <c r="F363" s="16">
        <v>43445.692000000003</v>
      </c>
    </row>
    <row r="364" spans="1:6" x14ac:dyDescent="0.25">
      <c r="A364" s="26"/>
      <c r="B364" s="15" t="s">
        <v>13</v>
      </c>
      <c r="C364" s="16">
        <v>0</v>
      </c>
      <c r="D364" s="16">
        <v>0</v>
      </c>
      <c r="E364" s="16"/>
      <c r="F364" s="16">
        <v>0</v>
      </c>
    </row>
    <row r="365" spans="1:6" x14ac:dyDescent="0.25">
      <c r="A365" s="27"/>
      <c r="B365" s="12" t="s">
        <v>128</v>
      </c>
      <c r="C365" s="13">
        <f>(+C366+C367)</f>
        <v>407.02338000000003</v>
      </c>
      <c r="D365" s="13">
        <f>(+D366+D367)</f>
        <v>407.02338000000003</v>
      </c>
      <c r="E365" s="13"/>
      <c r="F365" s="13">
        <f>(+F366+F367)</f>
        <v>407.02338000000003</v>
      </c>
    </row>
    <row r="366" spans="1:6" x14ac:dyDescent="0.25">
      <c r="A366" s="26"/>
      <c r="B366" s="15" t="s">
        <v>12</v>
      </c>
      <c r="C366" s="16">
        <v>407.02338000000003</v>
      </c>
      <c r="D366" s="16">
        <v>407.02338000000003</v>
      </c>
      <c r="E366" s="16"/>
      <c r="F366" s="16">
        <v>407.02338000000003</v>
      </c>
    </row>
    <row r="367" spans="1:6" x14ac:dyDescent="0.25">
      <c r="A367" s="26"/>
      <c r="B367" s="15" t="s">
        <v>13</v>
      </c>
      <c r="C367" s="16">
        <v>0</v>
      </c>
      <c r="D367" s="16">
        <v>0</v>
      </c>
      <c r="E367" s="16"/>
      <c r="F367" s="16">
        <v>0</v>
      </c>
    </row>
    <row r="368" spans="1:6" ht="22.5" x14ac:dyDescent="0.25">
      <c r="A368" s="27"/>
      <c r="B368" s="12" t="s">
        <v>129</v>
      </c>
      <c r="C368" s="13">
        <f>(+C369+C370)</f>
        <v>469703.6</v>
      </c>
      <c r="D368" s="13">
        <f>(+D369+D370)</f>
        <v>364127.65</v>
      </c>
      <c r="E368" s="13"/>
      <c r="F368" s="13">
        <f>(+F369+F370)</f>
        <v>391064.00800000003</v>
      </c>
    </row>
    <row r="369" spans="1:6" x14ac:dyDescent="0.25">
      <c r="A369" s="26"/>
      <c r="B369" s="15" t="s">
        <v>12</v>
      </c>
      <c r="C369" s="16">
        <v>93733.6</v>
      </c>
      <c r="D369" s="16">
        <v>114427.65</v>
      </c>
      <c r="E369" s="16"/>
      <c r="F369" s="16">
        <v>85236.304400000008</v>
      </c>
    </row>
    <row r="370" spans="1:6" x14ac:dyDescent="0.25">
      <c r="A370" s="26"/>
      <c r="B370" s="15" t="s">
        <v>13</v>
      </c>
      <c r="C370" s="16">
        <v>375970</v>
      </c>
      <c r="D370" s="16">
        <v>249700</v>
      </c>
      <c r="E370" s="16"/>
      <c r="F370" s="16">
        <v>305827.70360000001</v>
      </c>
    </row>
    <row r="371" spans="1:6" x14ac:dyDescent="0.25">
      <c r="A371" s="27"/>
      <c r="B371" s="12" t="s">
        <v>130</v>
      </c>
      <c r="C371" s="13">
        <f>(+C372+C373)</f>
        <v>650357.9</v>
      </c>
      <c r="D371" s="13">
        <f>(+D372+D373)</f>
        <v>650300</v>
      </c>
      <c r="E371" s="13"/>
      <c r="F371" s="13">
        <f>(+F372+F373)</f>
        <v>605400</v>
      </c>
    </row>
    <row r="372" spans="1:6" x14ac:dyDescent="0.25">
      <c r="A372" s="26"/>
      <c r="B372" s="15" t="s">
        <v>12</v>
      </c>
      <c r="C372" s="16">
        <v>134457.9</v>
      </c>
      <c r="D372" s="16">
        <v>134400</v>
      </c>
      <c r="E372" s="16"/>
      <c r="F372" s="16">
        <v>134400</v>
      </c>
    </row>
    <row r="373" spans="1:6" x14ac:dyDescent="0.25">
      <c r="A373" s="26"/>
      <c r="B373" s="15" t="s">
        <v>13</v>
      </c>
      <c r="C373" s="16">
        <v>515900</v>
      </c>
      <c r="D373" s="16">
        <v>515900</v>
      </c>
      <c r="E373" s="16"/>
      <c r="F373" s="16">
        <v>471000</v>
      </c>
    </row>
    <row r="374" spans="1:6" s="40" customFormat="1" x14ac:dyDescent="0.25">
      <c r="A374" s="27"/>
      <c r="B374" s="12" t="s">
        <v>131</v>
      </c>
      <c r="C374" s="13">
        <f>(+C375+C376)</f>
        <v>299418.29472999997</v>
      </c>
      <c r="D374" s="13">
        <f>(+D375+D376)</f>
        <v>285340.70890999993</v>
      </c>
      <c r="E374" s="13"/>
      <c r="F374" s="13">
        <f>(+F375+F376)</f>
        <v>247762.06075999993</v>
      </c>
    </row>
    <row r="375" spans="1:6" s="40" customFormat="1" x14ac:dyDescent="0.25">
      <c r="A375" s="26"/>
      <c r="B375" s="15" t="s">
        <v>12</v>
      </c>
      <c r="C375" s="16">
        <v>221418.29472999999</v>
      </c>
      <c r="D375" s="16">
        <v>207340.70890999993</v>
      </c>
      <c r="E375" s="16"/>
      <c r="F375" s="16">
        <v>169762.06075999993</v>
      </c>
    </row>
    <row r="376" spans="1:6" s="40" customFormat="1" x14ac:dyDescent="0.25">
      <c r="A376" s="26"/>
      <c r="B376" s="15" t="s">
        <v>13</v>
      </c>
      <c r="C376" s="16">
        <v>78000</v>
      </c>
      <c r="D376" s="16">
        <v>78000</v>
      </c>
      <c r="E376" s="16"/>
      <c r="F376" s="16">
        <v>78000</v>
      </c>
    </row>
    <row r="377" spans="1:6" s="40" customFormat="1" x14ac:dyDescent="0.25">
      <c r="A377" s="27"/>
      <c r="B377" s="12" t="s">
        <v>132</v>
      </c>
      <c r="C377" s="13">
        <f>(+C378+C379)</f>
        <v>54234.2</v>
      </c>
      <c r="D377" s="13">
        <f>(+D378+D379)</f>
        <v>5077.2309999999998</v>
      </c>
      <c r="E377" s="13"/>
      <c r="F377" s="13">
        <f>(+F378+F379)</f>
        <v>5077.2309999999998</v>
      </c>
    </row>
    <row r="378" spans="1:6" s="40" customFormat="1" x14ac:dyDescent="0.25">
      <c r="A378" s="26"/>
      <c r="B378" s="15" t="s">
        <v>12</v>
      </c>
      <c r="C378" s="16">
        <v>54234.2</v>
      </c>
      <c r="D378" s="16">
        <v>5077.2309999999998</v>
      </c>
      <c r="E378" s="16"/>
      <c r="F378" s="16">
        <v>5077.2309999999998</v>
      </c>
    </row>
    <row r="379" spans="1:6" s="40" customFormat="1" x14ac:dyDescent="0.25">
      <c r="A379" s="26"/>
      <c r="B379" s="15" t="s">
        <v>13</v>
      </c>
      <c r="C379" s="16">
        <v>0</v>
      </c>
      <c r="D379" s="16">
        <v>0</v>
      </c>
      <c r="E379" s="16"/>
      <c r="F379" s="16">
        <v>0</v>
      </c>
    </row>
    <row r="380" spans="1:6" x14ac:dyDescent="0.25">
      <c r="A380" s="27"/>
      <c r="B380" s="12" t="s">
        <v>133</v>
      </c>
      <c r="C380" s="13">
        <f>(+C381+C382)</f>
        <v>29486.649213731838</v>
      </c>
      <c r="D380" s="13">
        <f>(+D381+D382)</f>
        <v>26698.622306736001</v>
      </c>
      <c r="E380" s="13"/>
      <c r="F380" s="13">
        <f>(+F381+F382)</f>
        <v>26698.622306736001</v>
      </c>
    </row>
    <row r="381" spans="1:6" x14ac:dyDescent="0.25">
      <c r="A381" s="26"/>
      <c r="B381" s="15" t="s">
        <v>12</v>
      </c>
      <c r="C381" s="29">
        <v>29486.649213731838</v>
      </c>
      <c r="D381" s="23">
        <v>26698.622306736001</v>
      </c>
      <c r="E381" s="23"/>
      <c r="F381" s="23">
        <v>26698.622306736001</v>
      </c>
    </row>
    <row r="382" spans="1:6" x14ac:dyDescent="0.25">
      <c r="A382" s="26"/>
      <c r="B382" s="15" t="s">
        <v>13</v>
      </c>
      <c r="C382" s="29">
        <v>0</v>
      </c>
      <c r="D382" s="23">
        <v>0</v>
      </c>
      <c r="E382" s="23"/>
      <c r="F382" s="23">
        <v>0</v>
      </c>
    </row>
    <row r="383" spans="1:6" x14ac:dyDescent="0.25">
      <c r="A383" s="27"/>
      <c r="B383" s="12" t="s">
        <v>134</v>
      </c>
      <c r="C383" s="13">
        <f>(+C384+C385)</f>
        <v>17682.900000000001</v>
      </c>
      <c r="D383" s="13">
        <f>(+D384+D385)</f>
        <v>12079.84967</v>
      </c>
      <c r="E383" s="13"/>
      <c r="F383" s="13">
        <f>(+F384+F385)</f>
        <v>12082.71263</v>
      </c>
    </row>
    <row r="384" spans="1:6" x14ac:dyDescent="0.25">
      <c r="A384" s="26"/>
      <c r="B384" s="15" t="s">
        <v>12</v>
      </c>
      <c r="C384" s="16">
        <v>17682.900000000001</v>
      </c>
      <c r="D384" s="16">
        <v>12079.84967</v>
      </c>
      <c r="E384" s="16"/>
      <c r="F384" s="16">
        <v>12082.71263</v>
      </c>
    </row>
    <row r="385" spans="1:6" x14ac:dyDescent="0.25">
      <c r="A385" s="26"/>
      <c r="B385" s="15" t="s">
        <v>13</v>
      </c>
      <c r="C385" s="16">
        <v>0</v>
      </c>
      <c r="D385" s="16">
        <v>0</v>
      </c>
      <c r="E385" s="16"/>
      <c r="F385" s="16">
        <v>0</v>
      </c>
    </row>
    <row r="386" spans="1:6" x14ac:dyDescent="0.25">
      <c r="A386" s="27"/>
      <c r="B386" s="12" t="s">
        <v>135</v>
      </c>
      <c r="C386" s="13">
        <f>(+C387+C388)</f>
        <v>66704.157021000021</v>
      </c>
      <c r="D386" s="13">
        <f>(+D387+D388)</f>
        <v>66704.157021000006</v>
      </c>
      <c r="E386" s="13"/>
      <c r="F386" s="13">
        <f>(+F387+F388)</f>
        <v>62520.351830000007</v>
      </c>
    </row>
    <row r="387" spans="1:6" x14ac:dyDescent="0.25">
      <c r="A387" s="26"/>
      <c r="B387" s="15" t="s">
        <v>12</v>
      </c>
      <c r="C387" s="30">
        <v>66704.157021000021</v>
      </c>
      <c r="D387" s="30">
        <v>66704.157021000006</v>
      </c>
      <c r="E387" s="24"/>
      <c r="F387" s="30">
        <v>62520.351830000007</v>
      </c>
    </row>
    <row r="388" spans="1:6" x14ac:dyDescent="0.25">
      <c r="A388" s="26"/>
      <c r="B388" s="15" t="s">
        <v>13</v>
      </c>
      <c r="C388" s="24">
        <v>0</v>
      </c>
      <c r="D388" s="24">
        <v>0</v>
      </c>
      <c r="E388" s="24"/>
      <c r="F388" s="24">
        <v>0</v>
      </c>
    </row>
    <row r="389" spans="1:6" x14ac:dyDescent="0.25">
      <c r="A389" s="27"/>
      <c r="B389" s="12" t="s">
        <v>136</v>
      </c>
      <c r="C389" s="13">
        <f>(+C390+C391)</f>
        <v>3631.63427</v>
      </c>
      <c r="D389" s="13">
        <f>(+D390+D391)</f>
        <v>3631.63427</v>
      </c>
      <c r="E389" s="13"/>
      <c r="F389" s="13">
        <f>(+F390+F391)</f>
        <v>3631.63427</v>
      </c>
    </row>
    <row r="390" spans="1:6" x14ac:dyDescent="0.25">
      <c r="A390" s="26"/>
      <c r="B390" s="15" t="s">
        <v>12</v>
      </c>
      <c r="C390" s="16">
        <v>3631.63427</v>
      </c>
      <c r="D390" s="16">
        <v>3631.63427</v>
      </c>
      <c r="E390" s="16"/>
      <c r="F390" s="16">
        <v>3631.63427</v>
      </c>
    </row>
    <row r="391" spans="1:6" x14ac:dyDescent="0.25">
      <c r="A391" s="26"/>
      <c r="B391" s="15" t="s">
        <v>13</v>
      </c>
      <c r="C391" s="16">
        <v>0</v>
      </c>
      <c r="D391" s="16">
        <v>0</v>
      </c>
      <c r="E391" s="16"/>
      <c r="F391" s="16">
        <v>0</v>
      </c>
    </row>
    <row r="392" spans="1:6" x14ac:dyDescent="0.25">
      <c r="A392" s="27"/>
      <c r="B392" s="12" t="s">
        <v>137</v>
      </c>
      <c r="C392" s="13">
        <f>(+C393+C394)</f>
        <v>2448.9</v>
      </c>
      <c r="D392" s="13">
        <f>(+D393+D394)</f>
        <v>2410.4760000000001</v>
      </c>
      <c r="E392" s="13"/>
      <c r="F392" s="13">
        <f>(+F393+F394)</f>
        <v>2410.4760000000001</v>
      </c>
    </row>
    <row r="393" spans="1:6" x14ac:dyDescent="0.25">
      <c r="A393" s="26"/>
      <c r="B393" s="15" t="s">
        <v>12</v>
      </c>
      <c r="C393" s="16">
        <v>2448.9</v>
      </c>
      <c r="D393" s="16">
        <v>2410.4760000000001</v>
      </c>
      <c r="E393" s="16"/>
      <c r="F393" s="16">
        <v>2410.4760000000001</v>
      </c>
    </row>
    <row r="394" spans="1:6" x14ac:dyDescent="0.25">
      <c r="A394" s="26"/>
      <c r="B394" s="15" t="s">
        <v>13</v>
      </c>
      <c r="C394" s="16">
        <v>0</v>
      </c>
      <c r="D394" s="16">
        <v>0</v>
      </c>
      <c r="E394" s="16"/>
      <c r="F394" s="16">
        <v>0</v>
      </c>
    </row>
    <row r="395" spans="1:6" x14ac:dyDescent="0.25">
      <c r="A395" s="27"/>
      <c r="B395" s="12" t="s">
        <v>138</v>
      </c>
      <c r="C395" s="13">
        <f>(+C396+C397)</f>
        <v>281202.7</v>
      </c>
      <c r="D395" s="13">
        <f>(+D396+D397)</f>
        <v>273429.22023000004</v>
      </c>
      <c r="E395" s="13"/>
      <c r="F395" s="13">
        <f>(+F396+F397)</f>
        <v>263005.89026000001</v>
      </c>
    </row>
    <row r="396" spans="1:6" x14ac:dyDescent="0.25">
      <c r="A396" s="26"/>
      <c r="B396" s="15" t="s">
        <v>12</v>
      </c>
      <c r="C396" s="16">
        <v>281202.7</v>
      </c>
      <c r="D396" s="16">
        <v>273429.22023000004</v>
      </c>
      <c r="E396" s="16"/>
      <c r="F396" s="16">
        <v>263005.89026000001</v>
      </c>
    </row>
    <row r="397" spans="1:6" x14ac:dyDescent="0.25">
      <c r="A397" s="26"/>
      <c r="B397" s="15" t="s">
        <v>13</v>
      </c>
      <c r="C397" s="16">
        <v>0</v>
      </c>
      <c r="D397" s="16">
        <v>0</v>
      </c>
      <c r="E397" s="16"/>
      <c r="F397" s="16">
        <v>0</v>
      </c>
    </row>
    <row r="398" spans="1:6" x14ac:dyDescent="0.25">
      <c r="A398" s="27"/>
      <c r="B398" s="12" t="s">
        <v>139</v>
      </c>
      <c r="C398" s="13">
        <f>(+C399+C400)</f>
        <v>227335.9</v>
      </c>
      <c r="D398" s="13">
        <f>(+D399+D400)</f>
        <v>227335.94384999998</v>
      </c>
      <c r="E398" s="13"/>
      <c r="F398" s="13">
        <f>(+F399+F400)</f>
        <v>203966.04308999999</v>
      </c>
    </row>
    <row r="399" spans="1:6" x14ac:dyDescent="0.25">
      <c r="A399" s="26"/>
      <c r="B399" s="15" t="s">
        <v>12</v>
      </c>
      <c r="C399" s="16">
        <v>227335.9</v>
      </c>
      <c r="D399" s="16">
        <v>227335.94384999998</v>
      </c>
      <c r="E399" s="16"/>
      <c r="F399" s="16">
        <v>203966.04308999999</v>
      </c>
    </row>
    <row r="400" spans="1:6" x14ac:dyDescent="0.25">
      <c r="A400" s="26"/>
      <c r="B400" s="15" t="s">
        <v>13</v>
      </c>
      <c r="C400" s="16">
        <v>0</v>
      </c>
      <c r="D400" s="16">
        <v>0</v>
      </c>
      <c r="E400" s="16"/>
      <c r="F400" s="16">
        <v>0</v>
      </c>
    </row>
    <row r="401" spans="1:6" x14ac:dyDescent="0.25">
      <c r="A401" s="27"/>
      <c r="B401" s="12" t="s">
        <v>140</v>
      </c>
      <c r="C401" s="13">
        <f>(+C402+C403)</f>
        <v>308207.7</v>
      </c>
      <c r="D401" s="13">
        <f>(+D402+D403)</f>
        <v>338598.95595999999</v>
      </c>
      <c r="E401" s="13"/>
      <c r="F401" s="13">
        <f>(+F402+F403)</f>
        <v>338598.95595999999</v>
      </c>
    </row>
    <row r="402" spans="1:6" x14ac:dyDescent="0.25">
      <c r="A402" s="26"/>
      <c r="B402" s="15" t="s">
        <v>12</v>
      </c>
      <c r="C402" s="16">
        <v>308207.7</v>
      </c>
      <c r="D402" s="16">
        <v>338598.95595999999</v>
      </c>
      <c r="E402" s="16"/>
      <c r="F402" s="16">
        <v>338598.95595999999</v>
      </c>
    </row>
    <row r="403" spans="1:6" x14ac:dyDescent="0.25">
      <c r="A403" s="26"/>
      <c r="B403" s="15" t="s">
        <v>13</v>
      </c>
      <c r="C403" s="16">
        <v>0</v>
      </c>
      <c r="D403" s="16">
        <v>0</v>
      </c>
      <c r="E403" s="16"/>
      <c r="F403" s="16">
        <v>0</v>
      </c>
    </row>
    <row r="404" spans="1:6" x14ac:dyDescent="0.25">
      <c r="A404" s="27"/>
      <c r="B404" s="12" t="s">
        <v>141</v>
      </c>
      <c r="C404" s="13">
        <f>(+C405+C406)</f>
        <v>41237</v>
      </c>
      <c r="D404" s="13">
        <f>(+D405+D406)</f>
        <v>35107.142999999996</v>
      </c>
      <c r="E404" s="13"/>
      <c r="F404" s="13">
        <f>(+F405+F406)</f>
        <v>34891.875</v>
      </c>
    </row>
    <row r="405" spans="1:6" x14ac:dyDescent="0.25">
      <c r="A405" s="26"/>
      <c r="B405" s="15" t="s">
        <v>12</v>
      </c>
      <c r="C405" s="16">
        <v>41237</v>
      </c>
      <c r="D405" s="16">
        <v>35107.142999999996</v>
      </c>
      <c r="E405" s="16"/>
      <c r="F405" s="16">
        <v>34891.875</v>
      </c>
    </row>
    <row r="406" spans="1:6" x14ac:dyDescent="0.25">
      <c r="A406" s="26"/>
      <c r="B406" s="15" t="s">
        <v>13</v>
      </c>
      <c r="C406" s="16">
        <v>0</v>
      </c>
      <c r="D406" s="16">
        <v>0</v>
      </c>
      <c r="E406" s="16"/>
      <c r="F406" s="16">
        <v>0</v>
      </c>
    </row>
    <row r="407" spans="1:6" x14ac:dyDescent="0.25">
      <c r="A407" s="27"/>
      <c r="B407" s="12" t="s">
        <v>142</v>
      </c>
      <c r="C407" s="13">
        <f>(+C408+C409)</f>
        <v>106362.7</v>
      </c>
      <c r="D407" s="13">
        <f>(+D408+D409)</f>
        <v>92000</v>
      </c>
      <c r="E407" s="13"/>
      <c r="F407" s="13">
        <f>(+F408+F409)</f>
        <v>92000</v>
      </c>
    </row>
    <row r="408" spans="1:6" x14ac:dyDescent="0.25">
      <c r="A408" s="26"/>
      <c r="B408" s="15" t="s">
        <v>12</v>
      </c>
      <c r="C408" s="16">
        <v>106362.7</v>
      </c>
      <c r="D408" s="16">
        <v>92000</v>
      </c>
      <c r="E408" s="16"/>
      <c r="F408" s="16">
        <v>92000</v>
      </c>
    </row>
    <row r="409" spans="1:6" x14ac:dyDescent="0.25">
      <c r="A409" s="26"/>
      <c r="B409" s="15" t="s">
        <v>13</v>
      </c>
      <c r="C409" s="16">
        <v>0</v>
      </c>
      <c r="D409" s="16">
        <v>0</v>
      </c>
      <c r="E409" s="16"/>
      <c r="F409" s="16">
        <v>0</v>
      </c>
    </row>
    <row r="410" spans="1:6" x14ac:dyDescent="0.25">
      <c r="A410" s="28" t="s">
        <v>143</v>
      </c>
      <c r="B410" s="9"/>
      <c r="C410" s="10">
        <f>(+C411)</f>
        <v>2281741.605</v>
      </c>
      <c r="D410" s="10">
        <f t="shared" ref="D410:F410" si="12">(+D411)</f>
        <v>2270731.219</v>
      </c>
      <c r="E410" s="10"/>
      <c r="F410" s="10">
        <f t="shared" si="12"/>
        <v>2270731.219</v>
      </c>
    </row>
    <row r="411" spans="1:6" x14ac:dyDescent="0.25">
      <c r="A411" s="11"/>
      <c r="B411" s="12" t="s">
        <v>17</v>
      </c>
      <c r="C411" s="13">
        <f>(+C412+C413)</f>
        <v>2281741.605</v>
      </c>
      <c r="D411" s="13">
        <f>(+D412+D413)</f>
        <v>2270731.219</v>
      </c>
      <c r="E411" s="13"/>
      <c r="F411" s="13">
        <f>(+F412+F413)</f>
        <v>2270731.219</v>
      </c>
    </row>
    <row r="412" spans="1:6" x14ac:dyDescent="0.25">
      <c r="A412" s="26"/>
      <c r="B412" s="15" t="s">
        <v>12</v>
      </c>
      <c r="C412" s="16">
        <v>5598.1040000000003</v>
      </c>
      <c r="D412" s="16">
        <v>5540.6019999999999</v>
      </c>
      <c r="E412" s="16"/>
      <c r="F412" s="16">
        <v>5540.6019999999999</v>
      </c>
    </row>
    <row r="413" spans="1:6" x14ac:dyDescent="0.25">
      <c r="A413" s="26"/>
      <c r="B413" s="15" t="s">
        <v>13</v>
      </c>
      <c r="C413" s="16">
        <v>2276143.5010000002</v>
      </c>
      <c r="D413" s="16">
        <v>2265190.6170000001</v>
      </c>
      <c r="E413" s="16"/>
      <c r="F413" s="16">
        <v>2265190.6170000001</v>
      </c>
    </row>
    <row r="414" spans="1:6" x14ac:dyDescent="0.25">
      <c r="A414" s="28" t="s">
        <v>144</v>
      </c>
      <c r="B414" s="9"/>
      <c r="C414" s="10">
        <f>(+C415+C418+C421)</f>
        <v>1634062.0652199998</v>
      </c>
      <c r="D414" s="10">
        <f t="shared" ref="D414:F414" si="13">(+D415+D418+D421)</f>
        <v>1358065.4232233332</v>
      </c>
      <c r="E414" s="10"/>
      <c r="F414" s="10">
        <f t="shared" si="13"/>
        <v>1358065.4232233332</v>
      </c>
    </row>
    <row r="415" spans="1:6" x14ac:dyDescent="0.25">
      <c r="A415" s="27"/>
      <c r="B415" s="12" t="s">
        <v>17</v>
      </c>
      <c r="C415" s="13">
        <f>(+C416+C417)</f>
        <v>499230.63371999998</v>
      </c>
      <c r="D415" s="13">
        <f>(+D416+D417)</f>
        <v>437702.85996000003</v>
      </c>
      <c r="E415" s="13"/>
      <c r="F415" s="13">
        <f>(+F416+F417)</f>
        <v>437702.85996000003</v>
      </c>
    </row>
    <row r="416" spans="1:6" x14ac:dyDescent="0.25">
      <c r="A416" s="26"/>
      <c r="B416" s="15" t="s">
        <v>12</v>
      </c>
      <c r="C416" s="16">
        <v>499230.63371999998</v>
      </c>
      <c r="D416" s="16">
        <v>437702.85996000003</v>
      </c>
      <c r="E416" s="16"/>
      <c r="F416" s="16">
        <v>437702.85996000003</v>
      </c>
    </row>
    <row r="417" spans="1:6" x14ac:dyDescent="0.25">
      <c r="A417" s="26"/>
      <c r="B417" s="15" t="s">
        <v>13</v>
      </c>
      <c r="C417" s="16">
        <v>0</v>
      </c>
      <c r="D417" s="16">
        <v>0</v>
      </c>
      <c r="E417" s="16"/>
      <c r="F417" s="16">
        <v>0</v>
      </c>
    </row>
    <row r="418" spans="1:6" x14ac:dyDescent="0.25">
      <c r="A418" s="27"/>
      <c r="B418" s="12" t="s">
        <v>145</v>
      </c>
      <c r="C418" s="13">
        <f>(+C419+C420)</f>
        <v>2672.9695199999996</v>
      </c>
      <c r="D418" s="13">
        <f>(+D419+D420)</f>
        <v>2672.9695199999996</v>
      </c>
      <c r="E418" s="13"/>
      <c r="F418" s="13">
        <f>(+F419+F420)</f>
        <v>2672.9695199999996</v>
      </c>
    </row>
    <row r="419" spans="1:6" x14ac:dyDescent="0.25">
      <c r="A419" s="26"/>
      <c r="B419" s="15" t="s">
        <v>12</v>
      </c>
      <c r="C419" s="16">
        <v>2672.9695199999996</v>
      </c>
      <c r="D419" s="16">
        <v>2672.9695199999996</v>
      </c>
      <c r="E419" s="16"/>
      <c r="F419" s="16">
        <v>2672.9695199999996</v>
      </c>
    </row>
    <row r="420" spans="1:6" x14ac:dyDescent="0.25">
      <c r="A420" s="26"/>
      <c r="B420" s="15" t="s">
        <v>13</v>
      </c>
      <c r="C420" s="16">
        <v>0</v>
      </c>
      <c r="D420" s="16">
        <v>0</v>
      </c>
      <c r="E420" s="16"/>
      <c r="F420" s="16">
        <v>0</v>
      </c>
    </row>
    <row r="421" spans="1:6" x14ac:dyDescent="0.25">
      <c r="A421" s="27"/>
      <c r="B421" s="12" t="s">
        <v>146</v>
      </c>
      <c r="C421" s="13">
        <f>(+C422+C423)</f>
        <v>1132158.4619799999</v>
      </c>
      <c r="D421" s="13">
        <f>(+D422+D423)</f>
        <v>917689.59374333313</v>
      </c>
      <c r="E421" s="13"/>
      <c r="F421" s="13">
        <f>(+F422+F423)</f>
        <v>917689.59374333313</v>
      </c>
    </row>
    <row r="422" spans="1:6" x14ac:dyDescent="0.25">
      <c r="A422" s="26"/>
      <c r="B422" s="15" t="s">
        <v>12</v>
      </c>
      <c r="C422" s="16">
        <v>1132158.4619799999</v>
      </c>
      <c r="D422" s="16">
        <v>917689.59374333313</v>
      </c>
      <c r="E422" s="16"/>
      <c r="F422" s="16">
        <v>917689.59374333313</v>
      </c>
    </row>
    <row r="423" spans="1:6" x14ac:dyDescent="0.25">
      <c r="A423" s="26"/>
      <c r="B423" s="15" t="s">
        <v>13</v>
      </c>
      <c r="C423" s="16">
        <v>0</v>
      </c>
      <c r="D423" s="16">
        <v>0</v>
      </c>
      <c r="E423" s="16"/>
      <c r="F423" s="16">
        <v>0</v>
      </c>
    </row>
    <row r="424" spans="1:6" x14ac:dyDescent="0.25">
      <c r="A424" s="28" t="s">
        <v>147</v>
      </c>
      <c r="B424" s="9"/>
      <c r="C424" s="10">
        <f>+C425+C428+C431+C434</f>
        <v>349856.00000000006</v>
      </c>
      <c r="D424" s="10">
        <f t="shared" ref="D424:F424" si="14">+D425+D428+D431+D434</f>
        <v>347743.82900000003</v>
      </c>
      <c r="E424" s="10"/>
      <c r="F424" s="10">
        <f t="shared" si="14"/>
        <v>325226.59299999999</v>
      </c>
    </row>
    <row r="425" spans="1:6" x14ac:dyDescent="0.25">
      <c r="A425" s="27"/>
      <c r="B425" s="12" t="s">
        <v>148</v>
      </c>
      <c r="C425" s="13">
        <f>(+C426+C427)</f>
        <v>127058.6</v>
      </c>
      <c r="D425" s="13">
        <f>(+D426+D427)</f>
        <v>127058.6</v>
      </c>
      <c r="E425" s="13"/>
      <c r="F425" s="13">
        <f>(+F426+F427)</f>
        <v>127058.6</v>
      </c>
    </row>
    <row r="426" spans="1:6" x14ac:dyDescent="0.25">
      <c r="A426" s="26"/>
      <c r="B426" s="15" t="s">
        <v>12</v>
      </c>
      <c r="C426" s="23">
        <v>127058.6</v>
      </c>
      <c r="D426" s="23">
        <v>127058.6</v>
      </c>
      <c r="E426" s="23"/>
      <c r="F426" s="23">
        <v>127058.6</v>
      </c>
    </row>
    <row r="427" spans="1:6" x14ac:dyDescent="0.25">
      <c r="A427" s="26"/>
      <c r="B427" s="15" t="s">
        <v>13</v>
      </c>
      <c r="C427" s="16">
        <v>0</v>
      </c>
      <c r="D427" s="16">
        <v>0</v>
      </c>
      <c r="E427" s="16"/>
      <c r="F427" s="16">
        <v>0</v>
      </c>
    </row>
    <row r="428" spans="1:6" x14ac:dyDescent="0.25">
      <c r="A428" s="27"/>
      <c r="B428" s="12" t="s">
        <v>149</v>
      </c>
      <c r="C428" s="13">
        <f>(+C429+C430)</f>
        <v>110692.291</v>
      </c>
      <c r="D428" s="13">
        <f>(+D429+D430)</f>
        <v>110692.291</v>
      </c>
      <c r="E428" s="13"/>
      <c r="F428" s="13">
        <f>(+F429+F430)</f>
        <v>95156.430999999997</v>
      </c>
    </row>
    <row r="429" spans="1:6" x14ac:dyDescent="0.25">
      <c r="A429" s="26"/>
      <c r="B429" s="15" t="s">
        <v>12</v>
      </c>
      <c r="C429" s="23">
        <v>110692.291</v>
      </c>
      <c r="D429" s="23">
        <v>110692.291</v>
      </c>
      <c r="E429" s="23"/>
      <c r="F429" s="23">
        <v>95156.430999999997</v>
      </c>
    </row>
    <row r="430" spans="1:6" x14ac:dyDescent="0.25">
      <c r="A430" s="26"/>
      <c r="B430" s="15" t="s">
        <v>13</v>
      </c>
      <c r="C430" s="16">
        <v>0</v>
      </c>
      <c r="D430" s="16">
        <v>0</v>
      </c>
      <c r="E430" s="16"/>
      <c r="F430" s="16">
        <v>0</v>
      </c>
    </row>
    <row r="431" spans="1:6" x14ac:dyDescent="0.25">
      <c r="A431" s="27"/>
      <c r="B431" s="12" t="s">
        <v>150</v>
      </c>
      <c r="C431" s="13">
        <f>(+C432+C433)</f>
        <v>92784.6</v>
      </c>
      <c r="D431" s="13">
        <f>(+D432+D433)</f>
        <v>92784.6</v>
      </c>
      <c r="E431" s="13"/>
      <c r="F431" s="13">
        <f>(+F432+F433)</f>
        <v>86803.218999999997</v>
      </c>
    </row>
    <row r="432" spans="1:6" x14ac:dyDescent="0.25">
      <c r="A432" s="26"/>
      <c r="B432" s="15" t="s">
        <v>12</v>
      </c>
      <c r="C432" s="23">
        <v>92784.6</v>
      </c>
      <c r="D432" s="23">
        <v>92784.6</v>
      </c>
      <c r="E432" s="23"/>
      <c r="F432" s="23">
        <v>86803.218999999997</v>
      </c>
    </row>
    <row r="433" spans="1:6" x14ac:dyDescent="0.25">
      <c r="A433" s="26"/>
      <c r="B433" s="15" t="s">
        <v>13</v>
      </c>
      <c r="C433" s="16">
        <v>0</v>
      </c>
      <c r="D433" s="16">
        <v>0</v>
      </c>
      <c r="E433" s="16"/>
      <c r="F433" s="16">
        <v>0</v>
      </c>
    </row>
    <row r="434" spans="1:6" x14ac:dyDescent="0.25">
      <c r="A434" s="27"/>
      <c r="B434" s="12" t="s">
        <v>151</v>
      </c>
      <c r="C434" s="13">
        <f>(+C435+C436)</f>
        <v>19320.508999999998</v>
      </c>
      <c r="D434" s="13">
        <f>(+D435+D436)</f>
        <v>17208.338</v>
      </c>
      <c r="E434" s="13"/>
      <c r="F434" s="13">
        <f>(+F435+F436)</f>
        <v>16208.343000000001</v>
      </c>
    </row>
    <row r="435" spans="1:6" x14ac:dyDescent="0.25">
      <c r="A435" s="26"/>
      <c r="B435" s="15" t="s">
        <v>12</v>
      </c>
      <c r="C435" s="23">
        <v>19320.508999999998</v>
      </c>
      <c r="D435" s="23">
        <v>17208.338</v>
      </c>
      <c r="E435" s="23"/>
      <c r="F435" s="23">
        <v>16208.343000000001</v>
      </c>
    </row>
    <row r="436" spans="1:6" x14ac:dyDescent="0.25">
      <c r="A436" s="26"/>
      <c r="B436" s="15" t="s">
        <v>13</v>
      </c>
      <c r="C436" s="16">
        <v>0</v>
      </c>
      <c r="D436" s="16">
        <v>0</v>
      </c>
      <c r="E436" s="16"/>
      <c r="F436" s="16">
        <v>0</v>
      </c>
    </row>
    <row r="437" spans="1:6" x14ac:dyDescent="0.25">
      <c r="A437" s="28" t="s">
        <v>152</v>
      </c>
      <c r="B437" s="9"/>
      <c r="C437" s="10">
        <f>(+C438+C441+C444+C447+C450+C453+C456+C459)</f>
        <v>11555947.887</v>
      </c>
      <c r="D437" s="10">
        <f t="shared" ref="D437:F437" si="15">(+D438+D441+D444+D447+D450+D453+D456+D459)</f>
        <v>8293343.6483300002</v>
      </c>
      <c r="E437" s="10"/>
      <c r="F437" s="10">
        <f t="shared" si="15"/>
        <v>6347541.0743300011</v>
      </c>
    </row>
    <row r="438" spans="1:6" x14ac:dyDescent="0.25">
      <c r="A438" s="27"/>
      <c r="B438" s="12" t="s">
        <v>17</v>
      </c>
      <c r="C438" s="13">
        <f>(+C439+C440)</f>
        <v>332864.63799999998</v>
      </c>
      <c r="D438" s="13">
        <f>(+D439+D440)</f>
        <v>397346.01299999998</v>
      </c>
      <c r="E438" s="13"/>
      <c r="F438" s="13">
        <f>(+F439+F440)</f>
        <v>397346.01299999998</v>
      </c>
    </row>
    <row r="439" spans="1:6" x14ac:dyDescent="0.25">
      <c r="A439" s="26"/>
      <c r="B439" s="15" t="s">
        <v>12</v>
      </c>
      <c r="C439" s="20">
        <v>183386.84899999999</v>
      </c>
      <c r="D439" s="20">
        <v>183386.84899999999</v>
      </c>
      <c r="E439" s="20"/>
      <c r="F439" s="20">
        <v>183386.84899999999</v>
      </c>
    </row>
    <row r="440" spans="1:6" x14ac:dyDescent="0.25">
      <c r="A440" s="26"/>
      <c r="B440" s="15" t="s">
        <v>13</v>
      </c>
      <c r="C440" s="20">
        <v>149477.78899999999</v>
      </c>
      <c r="D440" s="20">
        <v>213959.16399999999</v>
      </c>
      <c r="E440" s="20"/>
      <c r="F440" s="20">
        <v>213959.16399999999</v>
      </c>
    </row>
    <row r="441" spans="1:6" x14ac:dyDescent="0.25">
      <c r="A441" s="27"/>
      <c r="B441" s="12" t="s">
        <v>153</v>
      </c>
      <c r="C441" s="13">
        <f>(+C442+C443)</f>
        <v>10418428.679</v>
      </c>
      <c r="D441" s="13">
        <f>(+D442+D443)</f>
        <v>7140866.7189999996</v>
      </c>
      <c r="E441" s="13"/>
      <c r="F441" s="13">
        <f>(+F442+F443)</f>
        <v>5185454.2790000001</v>
      </c>
    </row>
    <row r="442" spans="1:6" x14ac:dyDescent="0.25">
      <c r="A442" s="26"/>
      <c r="B442" s="15" t="s">
        <v>12</v>
      </c>
      <c r="C442" s="20">
        <v>3193984.6170000001</v>
      </c>
      <c r="D442" s="20">
        <v>2479613.9649999999</v>
      </c>
      <c r="E442" s="20"/>
      <c r="F442" s="20">
        <v>2057793.3559999999</v>
      </c>
    </row>
    <row r="443" spans="1:6" x14ac:dyDescent="0.25">
      <c r="A443" s="26"/>
      <c r="B443" s="15" t="s">
        <v>13</v>
      </c>
      <c r="C443" s="20">
        <v>7224444.0619999999</v>
      </c>
      <c r="D443" s="20">
        <v>4661252.7539999997</v>
      </c>
      <c r="E443" s="20"/>
      <c r="F443" s="20">
        <v>3127660.923</v>
      </c>
    </row>
    <row r="444" spans="1:6" x14ac:dyDescent="0.25">
      <c r="A444" s="27"/>
      <c r="B444" s="12" t="s">
        <v>154</v>
      </c>
      <c r="C444" s="13">
        <f>(+C445+C446)</f>
        <v>49387.474000000002</v>
      </c>
      <c r="D444" s="13">
        <f>(+D445+D446)</f>
        <v>31540.408330000002</v>
      </c>
      <c r="E444" s="13"/>
      <c r="F444" s="13">
        <f>(+F445+F446)</f>
        <v>31540.408330000002</v>
      </c>
    </row>
    <row r="445" spans="1:6" x14ac:dyDescent="0.25">
      <c r="A445" s="26"/>
      <c r="B445" s="15" t="s">
        <v>12</v>
      </c>
      <c r="C445" s="20">
        <v>49387.474000000002</v>
      </c>
      <c r="D445" s="20">
        <v>31540.408330000002</v>
      </c>
      <c r="E445" s="20"/>
      <c r="F445" s="20">
        <v>31540.408330000002</v>
      </c>
    </row>
    <row r="446" spans="1:6" x14ac:dyDescent="0.25">
      <c r="A446" s="26"/>
      <c r="B446" s="15" t="s">
        <v>13</v>
      </c>
      <c r="C446" s="20">
        <v>0</v>
      </c>
      <c r="D446" s="20">
        <v>0</v>
      </c>
      <c r="E446" s="20"/>
      <c r="F446" s="20">
        <v>0</v>
      </c>
    </row>
    <row r="447" spans="1:6" x14ac:dyDescent="0.25">
      <c r="A447" s="27"/>
      <c r="B447" s="12" t="s">
        <v>155</v>
      </c>
      <c r="C447" s="13">
        <f>(+C448+C449)</f>
        <v>164996.245</v>
      </c>
      <c r="D447" s="13">
        <f>(+D448+D449)</f>
        <v>134823.51300000001</v>
      </c>
      <c r="E447" s="13"/>
      <c r="F447" s="13">
        <f>(+F448+F449)</f>
        <v>134526.91899999999</v>
      </c>
    </row>
    <row r="448" spans="1:6" x14ac:dyDescent="0.25">
      <c r="A448" s="26"/>
      <c r="B448" s="15" t="s">
        <v>12</v>
      </c>
      <c r="C448" s="31">
        <v>164996.245</v>
      </c>
      <c r="D448" s="31">
        <v>134823.51300000001</v>
      </c>
      <c r="E448" s="31"/>
      <c r="F448" s="31">
        <v>134526.91899999999</v>
      </c>
    </row>
    <row r="449" spans="1:6" x14ac:dyDescent="0.25">
      <c r="A449" s="26"/>
      <c r="B449" s="15" t="s">
        <v>13</v>
      </c>
      <c r="C449" s="31">
        <v>0</v>
      </c>
      <c r="D449" s="31">
        <v>0</v>
      </c>
      <c r="E449" s="31"/>
      <c r="F449" s="31">
        <v>0</v>
      </c>
    </row>
    <row r="450" spans="1:6" x14ac:dyDescent="0.25">
      <c r="A450" s="27"/>
      <c r="B450" s="12" t="s">
        <v>156</v>
      </c>
      <c r="C450" s="13">
        <f>(+C451+C452)</f>
        <v>42002.182000000001</v>
      </c>
      <c r="D450" s="13">
        <f>(+D451+D452)</f>
        <v>40532.824999999997</v>
      </c>
      <c r="E450" s="13"/>
      <c r="F450" s="13">
        <f>(+F451+F452)</f>
        <v>36581.796999999999</v>
      </c>
    </row>
    <row r="451" spans="1:6" x14ac:dyDescent="0.25">
      <c r="A451" s="26"/>
      <c r="B451" s="15" t="s">
        <v>12</v>
      </c>
      <c r="C451" s="31">
        <v>42002.182000000001</v>
      </c>
      <c r="D451" s="31">
        <v>40532.824999999997</v>
      </c>
      <c r="E451" s="31"/>
      <c r="F451" s="31">
        <v>36581.796999999999</v>
      </c>
    </row>
    <row r="452" spans="1:6" x14ac:dyDescent="0.25">
      <c r="A452" s="26"/>
      <c r="B452" s="15" t="s">
        <v>13</v>
      </c>
      <c r="C452" s="31">
        <v>0</v>
      </c>
      <c r="D452" s="31">
        <v>0</v>
      </c>
      <c r="E452" s="31"/>
      <c r="F452" s="31">
        <v>0</v>
      </c>
    </row>
    <row r="453" spans="1:6" x14ac:dyDescent="0.25">
      <c r="A453" s="27"/>
      <c r="B453" s="12" t="s">
        <v>157</v>
      </c>
      <c r="C453" s="13">
        <f>(+C454+C455)</f>
        <v>438519.57199999999</v>
      </c>
      <c r="D453" s="13">
        <f>(+D454+D455)</f>
        <v>438519.57199999999</v>
      </c>
      <c r="E453" s="13"/>
      <c r="F453" s="13">
        <f>(+F454+F455)</f>
        <v>458351.39399999997</v>
      </c>
    </row>
    <row r="454" spans="1:6" x14ac:dyDescent="0.25">
      <c r="A454" s="26"/>
      <c r="B454" s="15" t="s">
        <v>12</v>
      </c>
      <c r="C454" s="20">
        <v>426184.95899999997</v>
      </c>
      <c r="D454" s="20">
        <v>426184.95899999997</v>
      </c>
      <c r="E454" s="20"/>
      <c r="F454" s="20">
        <v>447644.35</v>
      </c>
    </row>
    <row r="455" spans="1:6" x14ac:dyDescent="0.25">
      <c r="A455" s="26"/>
      <c r="B455" s="15" t="s">
        <v>13</v>
      </c>
      <c r="C455" s="20">
        <v>12334.612999999999</v>
      </c>
      <c r="D455" s="20">
        <v>12334.612999999999</v>
      </c>
      <c r="E455" s="20"/>
      <c r="F455" s="20">
        <v>10707.044</v>
      </c>
    </row>
    <row r="456" spans="1:6" x14ac:dyDescent="0.25">
      <c r="A456" s="27"/>
      <c r="B456" s="12" t="s">
        <v>158</v>
      </c>
      <c r="C456" s="13">
        <f>(+C457+C458)</f>
        <v>10442.569</v>
      </c>
      <c r="D456" s="13">
        <f>(+D457+D458)</f>
        <v>10442.569</v>
      </c>
      <c r="E456" s="13"/>
      <c r="F456" s="13">
        <f>(+F457+F458)</f>
        <v>10442.569</v>
      </c>
    </row>
    <row r="457" spans="1:6" x14ac:dyDescent="0.25">
      <c r="A457" s="26"/>
      <c r="B457" s="15" t="s">
        <v>12</v>
      </c>
      <c r="C457" s="20">
        <v>10442.569</v>
      </c>
      <c r="D457" s="20">
        <v>10442.569</v>
      </c>
      <c r="E457" s="20"/>
      <c r="F457" s="20">
        <v>10442.569</v>
      </c>
    </row>
    <row r="458" spans="1:6" x14ac:dyDescent="0.25">
      <c r="A458" s="26"/>
      <c r="B458" s="15" t="s">
        <v>13</v>
      </c>
      <c r="C458" s="20">
        <v>0</v>
      </c>
      <c r="D458" s="20">
        <v>0</v>
      </c>
      <c r="E458" s="20"/>
      <c r="F458" s="20">
        <v>0</v>
      </c>
    </row>
    <row r="459" spans="1:6" x14ac:dyDescent="0.25">
      <c r="A459" s="27"/>
      <c r="B459" s="12" t="s">
        <v>159</v>
      </c>
      <c r="C459" s="13">
        <f>(+C460+C461)</f>
        <v>99306.528000000006</v>
      </c>
      <c r="D459" s="13">
        <f>(+D460+D461)</f>
        <v>99272.028999999995</v>
      </c>
      <c r="E459" s="13"/>
      <c r="F459" s="13">
        <f>(+F460+F461)</f>
        <v>93297.695000000007</v>
      </c>
    </row>
    <row r="460" spans="1:6" x14ac:dyDescent="0.25">
      <c r="A460" s="26"/>
      <c r="B460" s="15" t="s">
        <v>12</v>
      </c>
      <c r="C460" s="31">
        <v>99306.528000000006</v>
      </c>
      <c r="D460" s="31">
        <v>99272.028999999995</v>
      </c>
      <c r="E460" s="31"/>
      <c r="F460" s="31">
        <v>93297.695000000007</v>
      </c>
    </row>
    <row r="461" spans="1:6" x14ac:dyDescent="0.25">
      <c r="A461" s="26"/>
      <c r="B461" s="15" t="s">
        <v>13</v>
      </c>
      <c r="C461" s="31">
        <v>0</v>
      </c>
      <c r="D461" s="31">
        <v>0</v>
      </c>
      <c r="E461" s="31"/>
      <c r="F461" s="31">
        <v>0</v>
      </c>
    </row>
    <row r="462" spans="1:6" x14ac:dyDescent="0.25">
      <c r="A462" s="28" t="s">
        <v>160</v>
      </c>
      <c r="B462" s="9"/>
      <c r="C462" s="10">
        <f>(+C463+C466)</f>
        <v>1785278.6362200002</v>
      </c>
      <c r="D462" s="10">
        <f t="shared" ref="D462:F462" si="16">(+D463+D466)</f>
        <v>1734050.16772</v>
      </c>
      <c r="E462" s="10"/>
      <c r="F462" s="10">
        <f t="shared" si="16"/>
        <v>1363428.1854900001</v>
      </c>
    </row>
    <row r="463" spans="1:6" x14ac:dyDescent="0.25">
      <c r="A463" s="27"/>
      <c r="B463" s="12" t="s">
        <v>17</v>
      </c>
      <c r="C463" s="13">
        <f>(+C464+C465)</f>
        <v>1776037.1058200002</v>
      </c>
      <c r="D463" s="13">
        <f>(+D464+D465)</f>
        <v>1727031.75391</v>
      </c>
      <c r="E463" s="13"/>
      <c r="F463" s="13">
        <f>(+F464+F465)</f>
        <v>1356424.1724700001</v>
      </c>
    </row>
    <row r="464" spans="1:6" x14ac:dyDescent="0.25">
      <c r="A464" s="26"/>
      <c r="B464" s="15" t="s">
        <v>12</v>
      </c>
      <c r="C464" s="16">
        <v>1709276.0532500001</v>
      </c>
      <c r="D464" s="16">
        <v>1670858.55311</v>
      </c>
      <c r="E464" s="16"/>
      <c r="F464" s="16">
        <v>1300250.9716700001</v>
      </c>
    </row>
    <row r="465" spans="1:6" x14ac:dyDescent="0.25">
      <c r="A465" s="26"/>
      <c r="B465" s="15" t="s">
        <v>13</v>
      </c>
      <c r="C465" s="16">
        <v>66761.05257</v>
      </c>
      <c r="D465" s="16">
        <v>56173.200799999999</v>
      </c>
      <c r="E465" s="16"/>
      <c r="F465" s="16">
        <v>56173.200799999999</v>
      </c>
    </row>
    <row r="466" spans="1:6" x14ac:dyDescent="0.25">
      <c r="A466" s="27"/>
      <c r="B466" s="12" t="s">
        <v>161</v>
      </c>
      <c r="C466" s="13">
        <f>(+C467+C468)</f>
        <v>9241.5303999999978</v>
      </c>
      <c r="D466" s="13">
        <f>(+D467+D468)</f>
        <v>7018.4138100000009</v>
      </c>
      <c r="E466" s="13"/>
      <c r="F466" s="13">
        <f>(+F467+F468)</f>
        <v>7004.0130199999994</v>
      </c>
    </row>
    <row r="467" spans="1:6" x14ac:dyDescent="0.25">
      <c r="A467" s="26"/>
      <c r="B467" s="15" t="s">
        <v>12</v>
      </c>
      <c r="C467" s="16">
        <v>9241.5303999999978</v>
      </c>
      <c r="D467" s="16">
        <v>7018.4138100000009</v>
      </c>
      <c r="E467" s="16"/>
      <c r="F467" s="16">
        <v>7004.0130199999994</v>
      </c>
    </row>
    <row r="468" spans="1:6" x14ac:dyDescent="0.25">
      <c r="A468" s="26"/>
      <c r="B468" s="15" t="s">
        <v>13</v>
      </c>
      <c r="C468" s="16">
        <v>0</v>
      </c>
      <c r="D468" s="16">
        <v>0</v>
      </c>
      <c r="E468" s="16"/>
      <c r="F468" s="16">
        <v>0</v>
      </c>
    </row>
    <row r="469" spans="1:6" x14ac:dyDescent="0.25">
      <c r="A469" s="28" t="s">
        <v>162</v>
      </c>
      <c r="B469" s="9"/>
      <c r="C469" s="10">
        <f>(+C470+C473+C476+C479+C482+C485+C488+C491+C494)</f>
        <v>2011274.9296999997</v>
      </c>
      <c r="D469" s="10">
        <f t="shared" ref="D469:F469" si="17">(+D470+D473+D476+D479+D482+D485+D488+D491+D494)</f>
        <v>1773175.61827</v>
      </c>
      <c r="E469" s="10"/>
      <c r="F469" s="10">
        <f t="shared" si="17"/>
        <v>1220354.8126920999</v>
      </c>
    </row>
    <row r="470" spans="1:6" x14ac:dyDescent="0.25">
      <c r="A470" s="27"/>
      <c r="B470" s="12" t="s">
        <v>17</v>
      </c>
      <c r="C470" s="13">
        <f>(+C471+C472)</f>
        <v>69077.943249999997</v>
      </c>
      <c r="D470" s="13">
        <f>(+D471+D472)</f>
        <v>60119.259999999995</v>
      </c>
      <c r="E470" s="13"/>
      <c r="F470" s="13">
        <f>(+F471+F472)</f>
        <v>59817.85499</v>
      </c>
    </row>
    <row r="471" spans="1:6" x14ac:dyDescent="0.25">
      <c r="A471" s="26"/>
      <c r="B471" s="15" t="s">
        <v>12</v>
      </c>
      <c r="C471" s="16">
        <v>69077.943249999997</v>
      </c>
      <c r="D471" s="16">
        <v>60119.259999999995</v>
      </c>
      <c r="E471" s="16"/>
      <c r="F471" s="16">
        <v>59817.85499</v>
      </c>
    </row>
    <row r="472" spans="1:6" x14ac:dyDescent="0.25">
      <c r="A472" s="26"/>
      <c r="B472" s="15" t="s">
        <v>13</v>
      </c>
      <c r="C472" s="16">
        <v>0</v>
      </c>
      <c r="D472" s="16">
        <v>0</v>
      </c>
      <c r="E472" s="16"/>
      <c r="F472" s="16">
        <v>0</v>
      </c>
    </row>
    <row r="473" spans="1:6" x14ac:dyDescent="0.25">
      <c r="A473" s="27"/>
      <c r="B473" s="12" t="s">
        <v>163</v>
      </c>
      <c r="C473" s="13">
        <f>(+C474+C475)</f>
        <v>14280.6</v>
      </c>
      <c r="D473" s="13">
        <f>(+D474+D475)</f>
        <v>14280.561820000001</v>
      </c>
      <c r="E473" s="13"/>
      <c r="F473" s="13">
        <f>(+F474+F475)</f>
        <v>13897.979210000003</v>
      </c>
    </row>
    <row r="474" spans="1:6" x14ac:dyDescent="0.25">
      <c r="A474" s="26"/>
      <c r="B474" s="15" t="s">
        <v>12</v>
      </c>
      <c r="C474" s="20">
        <v>14280.6</v>
      </c>
      <c r="D474" s="16">
        <v>14280.561820000001</v>
      </c>
      <c r="E474" s="16"/>
      <c r="F474" s="16">
        <v>13897.979210000003</v>
      </c>
    </row>
    <row r="475" spans="1:6" x14ac:dyDescent="0.25">
      <c r="A475" s="26"/>
      <c r="B475" s="15" t="s">
        <v>13</v>
      </c>
      <c r="C475" s="16">
        <v>0</v>
      </c>
      <c r="D475" s="16">
        <v>0</v>
      </c>
      <c r="E475" s="16"/>
      <c r="F475" s="16">
        <v>0</v>
      </c>
    </row>
    <row r="476" spans="1:6" x14ac:dyDescent="0.25">
      <c r="A476" s="27"/>
      <c r="B476" s="12" t="s">
        <v>164</v>
      </c>
      <c r="C476" s="13">
        <f>(+C477+C478)</f>
        <v>9438.1</v>
      </c>
      <c r="D476" s="13">
        <f>(+D477+D478)</f>
        <v>9438.1</v>
      </c>
      <c r="E476" s="13"/>
      <c r="F476" s="13">
        <f>(+F477+F478)</f>
        <v>8569.47948</v>
      </c>
    </row>
    <row r="477" spans="1:6" x14ac:dyDescent="0.25">
      <c r="A477" s="26"/>
      <c r="B477" s="15" t="s">
        <v>12</v>
      </c>
      <c r="C477" s="16">
        <v>9438.1</v>
      </c>
      <c r="D477" s="16">
        <v>9438.1</v>
      </c>
      <c r="E477" s="16"/>
      <c r="F477" s="16">
        <v>8569.47948</v>
      </c>
    </row>
    <row r="478" spans="1:6" x14ac:dyDescent="0.25">
      <c r="A478" s="26"/>
      <c r="B478" s="15" t="s">
        <v>13</v>
      </c>
      <c r="C478" s="16">
        <v>0</v>
      </c>
      <c r="D478" s="16">
        <v>0</v>
      </c>
      <c r="E478" s="16"/>
      <c r="F478" s="16">
        <v>0</v>
      </c>
    </row>
    <row r="479" spans="1:6" x14ac:dyDescent="0.25">
      <c r="A479" s="27"/>
      <c r="B479" s="12" t="s">
        <v>165</v>
      </c>
      <c r="C479" s="13">
        <f>(+C480+C481)</f>
        <v>54137.1</v>
      </c>
      <c r="D479" s="13">
        <f>(+D480+D481)</f>
        <v>54137.1</v>
      </c>
      <c r="E479" s="13"/>
      <c r="F479" s="13">
        <f>(+F480+F481)</f>
        <v>25737.000860000004</v>
      </c>
    </row>
    <row r="480" spans="1:6" x14ac:dyDescent="0.25">
      <c r="A480" s="26"/>
      <c r="B480" s="15" t="s">
        <v>12</v>
      </c>
      <c r="C480" s="16">
        <v>54137.1</v>
      </c>
      <c r="D480" s="16">
        <v>54137.1</v>
      </c>
      <c r="E480" s="16"/>
      <c r="F480" s="16">
        <v>25737.000860000004</v>
      </c>
    </row>
    <row r="481" spans="1:6" x14ac:dyDescent="0.25">
      <c r="A481" s="26"/>
      <c r="B481" s="15" t="s">
        <v>13</v>
      </c>
      <c r="C481" s="16">
        <v>0</v>
      </c>
      <c r="D481" s="16">
        <v>0</v>
      </c>
      <c r="E481" s="16"/>
      <c r="F481" s="16">
        <v>0</v>
      </c>
    </row>
    <row r="482" spans="1:6" x14ac:dyDescent="0.25">
      <c r="A482" s="27"/>
      <c r="B482" s="12" t="s">
        <v>166</v>
      </c>
      <c r="C482" s="13">
        <f>(+C483+C484)</f>
        <v>177988.44044999997</v>
      </c>
      <c r="D482" s="13">
        <f>(+D483+D484)</f>
        <v>177988.44044999997</v>
      </c>
      <c r="E482" s="13"/>
      <c r="F482" s="13">
        <f>(+F483+F484)</f>
        <v>107227.53785000001</v>
      </c>
    </row>
    <row r="483" spans="1:6" x14ac:dyDescent="0.25">
      <c r="A483" s="26"/>
      <c r="B483" s="15" t="s">
        <v>12</v>
      </c>
      <c r="C483" s="16">
        <v>177863.14044999998</v>
      </c>
      <c r="D483" s="16">
        <v>177863.14044999998</v>
      </c>
      <c r="E483" s="16"/>
      <c r="F483" s="16">
        <v>107102.26835000001</v>
      </c>
    </row>
    <row r="484" spans="1:6" x14ac:dyDescent="0.25">
      <c r="A484" s="26"/>
      <c r="B484" s="15" t="s">
        <v>13</v>
      </c>
      <c r="C484" s="16">
        <v>125.3</v>
      </c>
      <c r="D484" s="16">
        <v>125.3</v>
      </c>
      <c r="E484" s="16"/>
      <c r="F484" s="16">
        <v>125.26949999999999</v>
      </c>
    </row>
    <row r="485" spans="1:6" x14ac:dyDescent="0.25">
      <c r="A485" s="27"/>
      <c r="B485" s="12" t="s">
        <v>167</v>
      </c>
      <c r="C485" s="13">
        <f>(+C486+C487)</f>
        <v>426170.7</v>
      </c>
      <c r="D485" s="13">
        <f>(+D486+D487)</f>
        <v>197030.11</v>
      </c>
      <c r="E485" s="13"/>
      <c r="F485" s="13">
        <f>(+F486+F487)</f>
        <v>197030.11</v>
      </c>
    </row>
    <row r="486" spans="1:6" x14ac:dyDescent="0.25">
      <c r="A486" s="26"/>
      <c r="B486" s="15" t="s">
        <v>12</v>
      </c>
      <c r="C486" s="16">
        <v>426170.7</v>
      </c>
      <c r="D486" s="16">
        <v>197030.11</v>
      </c>
      <c r="E486" s="16"/>
      <c r="F486" s="16">
        <v>197030.11</v>
      </c>
    </row>
    <row r="487" spans="1:6" x14ac:dyDescent="0.25">
      <c r="A487" s="26"/>
      <c r="B487" s="15" t="s">
        <v>13</v>
      </c>
      <c r="C487" s="16">
        <v>0</v>
      </c>
      <c r="D487" s="16">
        <v>0</v>
      </c>
      <c r="E487" s="16"/>
      <c r="F487" s="16">
        <v>0</v>
      </c>
    </row>
    <row r="488" spans="1:6" x14ac:dyDescent="0.25">
      <c r="A488" s="27"/>
      <c r="B488" s="12" t="s">
        <v>168</v>
      </c>
      <c r="C488" s="13">
        <f>(+C489+C490)</f>
        <v>7500.5</v>
      </c>
      <c r="D488" s="13">
        <f>(+D489+D490)</f>
        <v>7500.5</v>
      </c>
      <c r="E488" s="13"/>
      <c r="F488" s="13">
        <f>(+F489+F490)</f>
        <v>5370.8289999999997</v>
      </c>
    </row>
    <row r="489" spans="1:6" x14ac:dyDescent="0.25">
      <c r="A489" s="26"/>
      <c r="B489" s="15" t="s">
        <v>12</v>
      </c>
      <c r="C489" s="16">
        <v>7500.5</v>
      </c>
      <c r="D489" s="16">
        <v>7500.5</v>
      </c>
      <c r="E489" s="16"/>
      <c r="F489" s="16">
        <v>5370.8289999999997</v>
      </c>
    </row>
    <row r="490" spans="1:6" x14ac:dyDescent="0.25">
      <c r="A490" s="26"/>
      <c r="B490" s="15" t="s">
        <v>13</v>
      </c>
      <c r="C490" s="16">
        <v>0</v>
      </c>
      <c r="D490" s="16">
        <v>0</v>
      </c>
      <c r="E490" s="16"/>
      <c r="F490" s="16">
        <v>0</v>
      </c>
    </row>
    <row r="491" spans="1:6" x14ac:dyDescent="0.25">
      <c r="A491" s="27"/>
      <c r="B491" s="12" t="s">
        <v>169</v>
      </c>
      <c r="C491" s="13">
        <f>(+C492+C493)</f>
        <v>646154.14599999995</v>
      </c>
      <c r="D491" s="13">
        <f>(+D492+D493)</f>
        <v>646154.14599999995</v>
      </c>
      <c r="E491" s="13"/>
      <c r="F491" s="13">
        <f>(+F492+F493)</f>
        <v>331510.81300000002</v>
      </c>
    </row>
    <row r="492" spans="1:6" x14ac:dyDescent="0.25">
      <c r="A492" s="26"/>
      <c r="B492" s="15" t="s">
        <v>12</v>
      </c>
      <c r="C492" s="16">
        <v>646104.14599999995</v>
      </c>
      <c r="D492" s="16">
        <v>646104.14599999995</v>
      </c>
      <c r="E492" s="16"/>
      <c r="F492" s="16">
        <v>331510.81300000002</v>
      </c>
    </row>
    <row r="493" spans="1:6" x14ac:dyDescent="0.25">
      <c r="A493" s="26"/>
      <c r="B493" s="15" t="s">
        <v>13</v>
      </c>
      <c r="C493" s="16">
        <v>50</v>
      </c>
      <c r="D493" s="16">
        <v>50</v>
      </c>
      <c r="E493" s="16"/>
      <c r="F493" s="16">
        <v>0</v>
      </c>
    </row>
    <row r="494" spans="1:6" x14ac:dyDescent="0.25">
      <c r="A494" s="27"/>
      <c r="B494" s="12" t="s">
        <v>170</v>
      </c>
      <c r="C494" s="13">
        <f>(+C495+C496)</f>
        <v>606527.4</v>
      </c>
      <c r="D494" s="13">
        <f>(+D495+D496)</f>
        <v>606527.4</v>
      </c>
      <c r="E494" s="13"/>
      <c r="F494" s="13">
        <f>(+F495+F496)</f>
        <v>471193.20830210001</v>
      </c>
    </row>
    <row r="495" spans="1:6" x14ac:dyDescent="0.25">
      <c r="A495" s="26"/>
      <c r="B495" s="15" t="s">
        <v>12</v>
      </c>
      <c r="C495" s="16">
        <v>348598.3</v>
      </c>
      <c r="D495" s="16">
        <v>348598.3</v>
      </c>
      <c r="E495" s="16"/>
      <c r="F495" s="16">
        <v>341784.56680000003</v>
      </c>
    </row>
    <row r="496" spans="1:6" x14ac:dyDescent="0.25">
      <c r="A496" s="26"/>
      <c r="B496" s="15" t="s">
        <v>13</v>
      </c>
      <c r="C496" s="16">
        <v>257929.1</v>
      </c>
      <c r="D496" s="16">
        <v>257929.1</v>
      </c>
      <c r="E496" s="16"/>
      <c r="F496" s="16">
        <v>129408.64150209998</v>
      </c>
    </row>
    <row r="497" spans="1:6" x14ac:dyDescent="0.25">
      <c r="A497" s="28" t="s">
        <v>171</v>
      </c>
      <c r="B497" s="9"/>
      <c r="C497" s="10">
        <f>(+C498+C501+C504+C507+C510+C513+C516+C519+C522+C525+C528)</f>
        <v>2030224.9141800001</v>
      </c>
      <c r="D497" s="10">
        <f t="shared" ref="D497:F497" si="18">(+D498+D501+D504+D507+D510+D513+D516+D519+D522+D525+D528)</f>
        <v>1975566.7949599996</v>
      </c>
      <c r="E497" s="10"/>
      <c r="F497" s="10">
        <f t="shared" si="18"/>
        <v>1792628.1579599997</v>
      </c>
    </row>
    <row r="498" spans="1:6" x14ac:dyDescent="0.25">
      <c r="A498" s="27"/>
      <c r="B498" s="12" t="s">
        <v>17</v>
      </c>
      <c r="C498" s="13">
        <f>(+C499+C500)</f>
        <v>858268.11905999994</v>
      </c>
      <c r="D498" s="13">
        <f>(+D499+D500)</f>
        <v>858268.11905999994</v>
      </c>
      <c r="E498" s="13"/>
      <c r="F498" s="13">
        <f>(+F499+F500)</f>
        <v>807771.15905999998</v>
      </c>
    </row>
    <row r="499" spans="1:6" x14ac:dyDescent="0.25">
      <c r="A499" s="26"/>
      <c r="B499" s="15" t="s">
        <v>12</v>
      </c>
      <c r="C499" s="16">
        <v>775719.22305999999</v>
      </c>
      <c r="D499" s="16">
        <v>775719.22305999999</v>
      </c>
      <c r="E499" s="16"/>
      <c r="F499" s="16">
        <v>733527.49205999996</v>
      </c>
    </row>
    <row r="500" spans="1:6" x14ac:dyDescent="0.25">
      <c r="A500" s="26"/>
      <c r="B500" s="15" t="s">
        <v>13</v>
      </c>
      <c r="C500" s="16">
        <v>82548.895999999993</v>
      </c>
      <c r="D500" s="16">
        <v>82548.895999999993</v>
      </c>
      <c r="E500" s="16"/>
      <c r="F500" s="16">
        <v>74243.667000000001</v>
      </c>
    </row>
    <row r="501" spans="1:6" x14ac:dyDescent="0.25">
      <c r="A501" s="27"/>
      <c r="B501" s="12" t="s">
        <v>172</v>
      </c>
      <c r="C501" s="13">
        <f>(+C502+C503)</f>
        <v>22159.286</v>
      </c>
      <c r="D501" s="13">
        <f>(+D502+D503)</f>
        <v>9486.4109000000008</v>
      </c>
      <c r="E501" s="13"/>
      <c r="F501" s="13">
        <f>(+F502+F503)</f>
        <v>9486.4109000000008</v>
      </c>
    </row>
    <row r="502" spans="1:6" x14ac:dyDescent="0.25">
      <c r="A502" s="26"/>
      <c r="B502" s="15" t="s">
        <v>12</v>
      </c>
      <c r="C502" s="16">
        <v>22159.286</v>
      </c>
      <c r="D502" s="16">
        <v>9486.4109000000008</v>
      </c>
      <c r="E502" s="16"/>
      <c r="F502" s="16">
        <v>9486.4109000000008</v>
      </c>
    </row>
    <row r="503" spans="1:6" x14ac:dyDescent="0.25">
      <c r="A503" s="26"/>
      <c r="B503" s="15" t="s">
        <v>13</v>
      </c>
      <c r="C503" s="16">
        <v>0</v>
      </c>
      <c r="D503" s="16">
        <v>0</v>
      </c>
      <c r="E503" s="16"/>
      <c r="F503" s="16">
        <v>0</v>
      </c>
    </row>
    <row r="504" spans="1:6" x14ac:dyDescent="0.25">
      <c r="A504" s="27"/>
      <c r="B504" s="12" t="s">
        <v>173</v>
      </c>
      <c r="C504" s="13">
        <f>(+C505+C506)</f>
        <v>533300.15312000015</v>
      </c>
      <c r="D504" s="13">
        <f>(+D505+D506)</f>
        <v>533300.15299999993</v>
      </c>
      <c r="E504" s="13"/>
      <c r="F504" s="13">
        <f>(+F505+F506)</f>
        <v>522684.815</v>
      </c>
    </row>
    <row r="505" spans="1:6" x14ac:dyDescent="0.25">
      <c r="A505" s="26"/>
      <c r="B505" s="15" t="s">
        <v>12</v>
      </c>
      <c r="C505" s="16">
        <v>505350.15312000009</v>
      </c>
      <c r="D505" s="16">
        <v>505350.15299999999</v>
      </c>
      <c r="E505" s="16"/>
      <c r="F505" s="16">
        <v>499059.815</v>
      </c>
    </row>
    <row r="506" spans="1:6" x14ac:dyDescent="0.25">
      <c r="A506" s="26"/>
      <c r="B506" s="15" t="s">
        <v>13</v>
      </c>
      <c r="C506" s="16">
        <v>27950</v>
      </c>
      <c r="D506" s="16">
        <v>27950</v>
      </c>
      <c r="E506" s="16"/>
      <c r="F506" s="16">
        <v>23625</v>
      </c>
    </row>
    <row r="507" spans="1:6" x14ac:dyDescent="0.25">
      <c r="A507" s="27"/>
      <c r="B507" s="12" t="s">
        <v>174</v>
      </c>
      <c r="C507" s="13">
        <f>(+C508+C509)</f>
        <v>3849.5</v>
      </c>
      <c r="D507" s="13">
        <f>(+D508+D509)</f>
        <v>3849.5</v>
      </c>
      <c r="E507" s="13"/>
      <c r="F507" s="13">
        <f>(+F508+F509)</f>
        <v>3362.3490000000002</v>
      </c>
    </row>
    <row r="508" spans="1:6" x14ac:dyDescent="0.25">
      <c r="A508" s="26"/>
      <c r="B508" s="15" t="s">
        <v>12</v>
      </c>
      <c r="C508" s="16">
        <v>3849.5</v>
      </c>
      <c r="D508" s="16">
        <v>3849.5</v>
      </c>
      <c r="E508" s="16"/>
      <c r="F508" s="16">
        <v>3362.3490000000002</v>
      </c>
    </row>
    <row r="509" spans="1:6" x14ac:dyDescent="0.25">
      <c r="A509" s="26"/>
      <c r="B509" s="15" t="s">
        <v>13</v>
      </c>
      <c r="C509" s="16">
        <v>0</v>
      </c>
      <c r="D509" s="16">
        <v>0</v>
      </c>
      <c r="E509" s="16"/>
      <c r="F509" s="16">
        <v>0</v>
      </c>
    </row>
    <row r="510" spans="1:6" x14ac:dyDescent="0.25">
      <c r="A510" s="27"/>
      <c r="B510" s="12" t="s">
        <v>175</v>
      </c>
      <c r="C510" s="13">
        <f>(+C511+C512)</f>
        <v>33194.955000000002</v>
      </c>
      <c r="D510" s="13">
        <f>(+D511+D512)</f>
        <v>25139.579000000002</v>
      </c>
      <c r="E510" s="13"/>
      <c r="F510" s="13">
        <f>(+F511+F512)</f>
        <v>25139.579000000002</v>
      </c>
    </row>
    <row r="511" spans="1:6" x14ac:dyDescent="0.25">
      <c r="A511" s="26"/>
      <c r="B511" s="15" t="s">
        <v>12</v>
      </c>
      <c r="C511" s="16">
        <v>33194.955000000002</v>
      </c>
      <c r="D511" s="16">
        <v>25139.579000000002</v>
      </c>
      <c r="E511" s="16"/>
      <c r="F511" s="16">
        <v>25139.579000000002</v>
      </c>
    </row>
    <row r="512" spans="1:6" x14ac:dyDescent="0.25">
      <c r="A512" s="26"/>
      <c r="B512" s="15" t="s">
        <v>13</v>
      </c>
      <c r="C512" s="16">
        <v>0</v>
      </c>
      <c r="D512" s="16">
        <v>0</v>
      </c>
      <c r="E512" s="16"/>
      <c r="F512" s="16">
        <v>0</v>
      </c>
    </row>
    <row r="513" spans="1:6" x14ac:dyDescent="0.25">
      <c r="A513" s="27"/>
      <c r="B513" s="12" t="s">
        <v>176</v>
      </c>
      <c r="C513" s="13">
        <f>(+C514+C515)</f>
        <v>113387.283</v>
      </c>
      <c r="D513" s="13">
        <f>(+D514+D515)</f>
        <v>109784.28599999999</v>
      </c>
      <c r="E513" s="13"/>
      <c r="F513" s="13">
        <f>(+F514+F515)</f>
        <v>109784.28599999999</v>
      </c>
    </row>
    <row r="514" spans="1:6" x14ac:dyDescent="0.25">
      <c r="A514" s="26"/>
      <c r="B514" s="15" t="s">
        <v>12</v>
      </c>
      <c r="C514" s="16">
        <v>113387.283</v>
      </c>
      <c r="D514" s="16">
        <v>109784.28599999999</v>
      </c>
      <c r="E514" s="16"/>
      <c r="F514" s="16">
        <v>109784.28599999999</v>
      </c>
    </row>
    <row r="515" spans="1:6" x14ac:dyDescent="0.25">
      <c r="A515" s="26"/>
      <c r="B515" s="15" t="s">
        <v>13</v>
      </c>
      <c r="C515" s="16">
        <v>0</v>
      </c>
      <c r="D515" s="16">
        <v>0</v>
      </c>
      <c r="E515" s="16"/>
      <c r="F515" s="16">
        <v>0</v>
      </c>
    </row>
    <row r="516" spans="1:6" x14ac:dyDescent="0.25">
      <c r="A516" s="27"/>
      <c r="B516" s="12" t="s">
        <v>177</v>
      </c>
      <c r="C516" s="13">
        <f>(+C517+C518)</f>
        <v>298458.359</v>
      </c>
      <c r="D516" s="13">
        <f>(+D517+D518)</f>
        <v>298458.359</v>
      </c>
      <c r="E516" s="13"/>
      <c r="F516" s="13">
        <f>(+F517+F518)</f>
        <v>178134.019</v>
      </c>
    </row>
    <row r="517" spans="1:6" x14ac:dyDescent="0.25">
      <c r="A517" s="26"/>
      <c r="B517" s="15" t="s">
        <v>12</v>
      </c>
      <c r="C517" s="16">
        <v>298458.359</v>
      </c>
      <c r="D517" s="16">
        <v>298458.359</v>
      </c>
      <c r="E517" s="16"/>
      <c r="F517" s="16">
        <v>178134.019</v>
      </c>
    </row>
    <row r="518" spans="1:6" x14ac:dyDescent="0.25">
      <c r="A518" s="26"/>
      <c r="B518" s="15" t="s">
        <v>13</v>
      </c>
      <c r="C518" s="16">
        <v>0</v>
      </c>
      <c r="D518" s="16">
        <v>0</v>
      </c>
      <c r="E518" s="16"/>
      <c r="F518" s="16">
        <v>0</v>
      </c>
    </row>
    <row r="519" spans="1:6" x14ac:dyDescent="0.25">
      <c r="A519" s="27"/>
      <c r="B519" s="12" t="s">
        <v>178</v>
      </c>
      <c r="C519" s="13">
        <f>(+C520+C521)</f>
        <v>111594.821</v>
      </c>
      <c r="D519" s="13">
        <f>(+D520+D521)</f>
        <v>99530.729000000007</v>
      </c>
      <c r="E519" s="13"/>
      <c r="F519" s="13">
        <f>(+F520+F521)</f>
        <v>98515.880999999994</v>
      </c>
    </row>
    <row r="520" spans="1:6" x14ac:dyDescent="0.25">
      <c r="A520" s="26"/>
      <c r="B520" s="15" t="s">
        <v>12</v>
      </c>
      <c r="C520" s="16">
        <v>111594.821</v>
      </c>
      <c r="D520" s="16">
        <v>99530.729000000007</v>
      </c>
      <c r="E520" s="16"/>
      <c r="F520" s="16">
        <v>98515.880999999994</v>
      </c>
    </row>
    <row r="521" spans="1:6" x14ac:dyDescent="0.25">
      <c r="A521" s="26"/>
      <c r="B521" s="15" t="s">
        <v>13</v>
      </c>
      <c r="C521" s="16">
        <v>0</v>
      </c>
      <c r="D521" s="16">
        <v>0</v>
      </c>
      <c r="E521" s="16"/>
      <c r="F521" s="16">
        <v>0</v>
      </c>
    </row>
    <row r="522" spans="1:6" x14ac:dyDescent="0.25">
      <c r="A522" s="27"/>
      <c r="B522" s="12" t="s">
        <v>179</v>
      </c>
      <c r="C522" s="13">
        <f>(+C523+C524)</f>
        <v>14990.883</v>
      </c>
      <c r="D522" s="13">
        <f>(+D523+D524)</f>
        <v>14990.883</v>
      </c>
      <c r="E522" s="13"/>
      <c r="F522" s="13">
        <f>(+F523+F524)</f>
        <v>14990.883</v>
      </c>
    </row>
    <row r="523" spans="1:6" x14ac:dyDescent="0.25">
      <c r="A523" s="26"/>
      <c r="B523" s="15" t="s">
        <v>12</v>
      </c>
      <c r="C523" s="16">
        <v>14990.883</v>
      </c>
      <c r="D523" s="16">
        <v>14990.883</v>
      </c>
      <c r="E523" s="16"/>
      <c r="F523" s="16">
        <v>14990.883</v>
      </c>
    </row>
    <row r="524" spans="1:6" x14ac:dyDescent="0.25">
      <c r="A524" s="26"/>
      <c r="B524" s="15" t="s">
        <v>13</v>
      </c>
      <c r="C524" s="16">
        <v>0</v>
      </c>
      <c r="D524" s="16">
        <v>0</v>
      </c>
      <c r="E524" s="16"/>
      <c r="F524" s="16">
        <v>0</v>
      </c>
    </row>
    <row r="525" spans="1:6" ht="22.5" x14ac:dyDescent="0.25">
      <c r="A525" s="27"/>
      <c r="B525" s="12" t="s">
        <v>180</v>
      </c>
      <c r="C525" s="13">
        <f>(+C526+C527)</f>
        <v>3686.9780000000001</v>
      </c>
      <c r="D525" s="13">
        <f>(+D526+D527)</f>
        <v>3686.9780000000001</v>
      </c>
      <c r="E525" s="13"/>
      <c r="F525" s="13">
        <f>(+F526+F527)</f>
        <v>3686.9780000000001</v>
      </c>
    </row>
    <row r="526" spans="1:6" x14ac:dyDescent="0.25">
      <c r="A526" s="26"/>
      <c r="B526" s="15" t="s">
        <v>12</v>
      </c>
      <c r="C526" s="16">
        <v>3686.9780000000001</v>
      </c>
      <c r="D526" s="16">
        <v>3686.9780000000001</v>
      </c>
      <c r="E526" s="16"/>
      <c r="F526" s="16">
        <v>3686.9780000000001</v>
      </c>
    </row>
    <row r="527" spans="1:6" x14ac:dyDescent="0.25">
      <c r="A527" s="26"/>
      <c r="B527" s="15" t="s">
        <v>13</v>
      </c>
      <c r="C527" s="16">
        <v>0</v>
      </c>
      <c r="D527" s="16">
        <v>0</v>
      </c>
      <c r="E527" s="16"/>
      <c r="F527" s="16">
        <v>0</v>
      </c>
    </row>
    <row r="528" spans="1:6" x14ac:dyDescent="0.25">
      <c r="A528" s="27"/>
      <c r="B528" s="12" t="s">
        <v>264</v>
      </c>
      <c r="C528" s="13">
        <f>(+C529+C530)</f>
        <v>37334.576999999997</v>
      </c>
      <c r="D528" s="13">
        <f>(+D529+D530)</f>
        <v>19071.797999999999</v>
      </c>
      <c r="E528" s="13"/>
      <c r="F528" s="13">
        <f>(+F529+F530)</f>
        <v>19071.797999999999</v>
      </c>
    </row>
    <row r="529" spans="1:6" x14ac:dyDescent="0.25">
      <c r="A529" s="26"/>
      <c r="B529" s="15" t="s">
        <v>12</v>
      </c>
      <c r="C529" s="16">
        <v>37334.576999999997</v>
      </c>
      <c r="D529" s="16">
        <v>19071.797999999999</v>
      </c>
      <c r="E529" s="16"/>
      <c r="F529" s="16">
        <v>19071.797999999999</v>
      </c>
    </row>
    <row r="530" spans="1:6" x14ac:dyDescent="0.25">
      <c r="A530" s="26"/>
      <c r="B530" s="15" t="s">
        <v>13</v>
      </c>
      <c r="C530" s="16">
        <v>0</v>
      </c>
      <c r="D530" s="16">
        <v>0</v>
      </c>
      <c r="E530" s="16"/>
      <c r="F530" s="16">
        <v>0</v>
      </c>
    </row>
    <row r="531" spans="1:6" x14ac:dyDescent="0.25">
      <c r="A531" s="28" t="s">
        <v>181</v>
      </c>
      <c r="B531" s="9"/>
      <c r="C531" s="10">
        <f>(+C532+C535+C538+C541+C544+C547)</f>
        <v>3180784.7217100002</v>
      </c>
      <c r="D531" s="10">
        <f t="shared" ref="D531:F531" si="19">(+D532+D535+D538+D541+D544+D547)</f>
        <v>3176344.9635599996</v>
      </c>
      <c r="E531" s="10"/>
      <c r="F531" s="10">
        <f t="shared" si="19"/>
        <v>2354131.74633958</v>
      </c>
    </row>
    <row r="532" spans="1:6" x14ac:dyDescent="0.25">
      <c r="A532" s="27"/>
      <c r="B532" s="12" t="s">
        <v>17</v>
      </c>
      <c r="C532" s="13">
        <f>(+C533+C534)</f>
        <v>27459.20837</v>
      </c>
      <c r="D532" s="13">
        <f>(+D533+D534)</f>
        <v>27459.20837</v>
      </c>
      <c r="E532" s="13"/>
      <c r="F532" s="13">
        <f>(+F533+F534)</f>
        <v>26391.36679</v>
      </c>
    </row>
    <row r="533" spans="1:6" x14ac:dyDescent="0.25">
      <c r="A533" s="26"/>
      <c r="B533" s="15" t="s">
        <v>12</v>
      </c>
      <c r="C533" s="31">
        <v>27459.20837</v>
      </c>
      <c r="D533" s="31">
        <v>27459.20837</v>
      </c>
      <c r="E533" s="31"/>
      <c r="F533" s="31">
        <v>26391.36679</v>
      </c>
    </row>
    <row r="534" spans="1:6" x14ac:dyDescent="0.25">
      <c r="A534" s="26"/>
      <c r="B534" s="15" t="s">
        <v>13</v>
      </c>
      <c r="C534" s="31">
        <v>0</v>
      </c>
      <c r="D534" s="31">
        <v>0</v>
      </c>
      <c r="E534" s="31"/>
      <c r="F534" s="31">
        <v>0</v>
      </c>
    </row>
    <row r="535" spans="1:6" x14ac:dyDescent="0.25">
      <c r="A535" s="27"/>
      <c r="B535" s="12" t="s">
        <v>182</v>
      </c>
      <c r="C535" s="13">
        <f>(+C536+C537)</f>
        <v>5870.2874099999999</v>
      </c>
      <c r="D535" s="13">
        <f>(+D536+D537)</f>
        <v>5857.8962099999999</v>
      </c>
      <c r="E535" s="13"/>
      <c r="F535" s="13">
        <f>(+F536+F537)</f>
        <v>1738.10339</v>
      </c>
    </row>
    <row r="536" spans="1:6" x14ac:dyDescent="0.25">
      <c r="A536" s="26"/>
      <c r="B536" s="15" t="s">
        <v>12</v>
      </c>
      <c r="C536" s="31">
        <v>5870.2874099999999</v>
      </c>
      <c r="D536" s="31">
        <v>5857.8962099999999</v>
      </c>
      <c r="E536" s="31"/>
      <c r="F536" s="31">
        <v>1738.10339</v>
      </c>
    </row>
    <row r="537" spans="1:6" x14ac:dyDescent="0.25">
      <c r="A537" s="26"/>
      <c r="B537" s="15" t="s">
        <v>13</v>
      </c>
      <c r="C537" s="31">
        <v>0</v>
      </c>
      <c r="D537" s="31">
        <v>0</v>
      </c>
      <c r="E537" s="31"/>
      <c r="F537" s="31">
        <v>0</v>
      </c>
    </row>
    <row r="538" spans="1:6" x14ac:dyDescent="0.25">
      <c r="A538" s="27"/>
      <c r="B538" s="12" t="s">
        <v>183</v>
      </c>
      <c r="C538" s="13">
        <f>(+C539+C540)</f>
        <v>2937781.79746</v>
      </c>
      <c r="D538" s="13">
        <f>(+D539+D540)</f>
        <v>2937781.7969999998</v>
      </c>
      <c r="E538" s="13"/>
      <c r="F538" s="13">
        <f>(+F539+F540)</f>
        <v>2126679.5152899995</v>
      </c>
    </row>
    <row r="539" spans="1:6" x14ac:dyDescent="0.25">
      <c r="A539" s="26"/>
      <c r="B539" s="15" t="s">
        <v>12</v>
      </c>
      <c r="C539" s="31">
        <v>2937781.79746</v>
      </c>
      <c r="D539" s="31">
        <v>2937781.7969999998</v>
      </c>
      <c r="E539" s="31"/>
      <c r="F539" s="31">
        <v>2126679.5152899995</v>
      </c>
    </row>
    <row r="540" spans="1:6" x14ac:dyDescent="0.25">
      <c r="A540" s="26"/>
      <c r="B540" s="15" t="s">
        <v>13</v>
      </c>
      <c r="C540" s="31">
        <v>0</v>
      </c>
      <c r="D540" s="31">
        <v>0</v>
      </c>
      <c r="E540" s="31"/>
      <c r="F540" s="31">
        <v>0</v>
      </c>
    </row>
    <row r="541" spans="1:6" x14ac:dyDescent="0.25">
      <c r="A541" s="27"/>
      <c r="B541" s="12" t="s">
        <v>184</v>
      </c>
      <c r="C541" s="13">
        <f>(+C542+C543)</f>
        <v>195156.94270000001</v>
      </c>
      <c r="D541" s="13">
        <f>(+D542+D543)</f>
        <v>191127.80795000002</v>
      </c>
      <c r="E541" s="13"/>
      <c r="F541" s="13">
        <f>(+F542+F543)</f>
        <v>187259.88675958075</v>
      </c>
    </row>
    <row r="542" spans="1:6" x14ac:dyDescent="0.25">
      <c r="A542" s="26"/>
      <c r="B542" s="15" t="s">
        <v>12</v>
      </c>
      <c r="C542" s="31">
        <v>195156.94270000001</v>
      </c>
      <c r="D542" s="31">
        <v>191127.80795000002</v>
      </c>
      <c r="E542" s="31"/>
      <c r="F542" s="31">
        <v>187259.88675958075</v>
      </c>
    </row>
    <row r="543" spans="1:6" x14ac:dyDescent="0.25">
      <c r="A543" s="26"/>
      <c r="B543" s="15" t="s">
        <v>13</v>
      </c>
      <c r="C543" s="31">
        <v>0</v>
      </c>
      <c r="D543" s="31">
        <v>0</v>
      </c>
      <c r="E543" s="31"/>
      <c r="F543" s="31">
        <v>0</v>
      </c>
    </row>
    <row r="544" spans="1:6" x14ac:dyDescent="0.25">
      <c r="A544" s="27"/>
      <c r="B544" s="12" t="s">
        <v>185</v>
      </c>
      <c r="C544" s="13">
        <f>(+C545+C546)</f>
        <v>5621.03467</v>
      </c>
      <c r="D544" s="13">
        <f>(+D545+D546)</f>
        <v>5621.03467</v>
      </c>
      <c r="E544" s="13"/>
      <c r="F544" s="13">
        <f>(+F545+F546)</f>
        <v>5621.03467</v>
      </c>
    </row>
    <row r="545" spans="1:6" x14ac:dyDescent="0.25">
      <c r="A545" s="26"/>
      <c r="B545" s="15" t="s">
        <v>12</v>
      </c>
      <c r="C545" s="31">
        <v>5621.03467</v>
      </c>
      <c r="D545" s="31">
        <v>5621.03467</v>
      </c>
      <c r="E545" s="31"/>
      <c r="F545" s="31">
        <v>5621.03467</v>
      </c>
    </row>
    <row r="546" spans="1:6" x14ac:dyDescent="0.25">
      <c r="A546" s="26"/>
      <c r="B546" s="15" t="s">
        <v>13</v>
      </c>
      <c r="C546" s="31">
        <v>0</v>
      </c>
      <c r="D546" s="31">
        <v>0</v>
      </c>
      <c r="E546" s="31"/>
      <c r="F546" s="31">
        <v>0</v>
      </c>
    </row>
    <row r="547" spans="1:6" x14ac:dyDescent="0.25">
      <c r="A547" s="27"/>
      <c r="B547" s="12" t="s">
        <v>186</v>
      </c>
      <c r="C547" s="13">
        <f>(+C548+C549)</f>
        <v>8895.4511000000002</v>
      </c>
      <c r="D547" s="13">
        <f>(+D548+D549)</f>
        <v>8497.2193599999991</v>
      </c>
      <c r="E547" s="13"/>
      <c r="F547" s="13">
        <f>(+F548+F549)</f>
        <v>6441.8394399999997</v>
      </c>
    </row>
    <row r="548" spans="1:6" x14ac:dyDescent="0.25">
      <c r="A548" s="26"/>
      <c r="B548" s="15" t="s">
        <v>12</v>
      </c>
      <c r="C548" s="20">
        <v>8895.4511000000002</v>
      </c>
      <c r="D548" s="20">
        <v>8497.2193599999991</v>
      </c>
      <c r="E548" s="20"/>
      <c r="F548" s="20">
        <v>6441.8394399999997</v>
      </c>
    </row>
    <row r="549" spans="1:6" x14ac:dyDescent="0.25">
      <c r="A549" s="26"/>
      <c r="B549" s="15" t="s">
        <v>13</v>
      </c>
      <c r="C549" s="20">
        <v>0</v>
      </c>
      <c r="D549" s="20">
        <v>0</v>
      </c>
      <c r="E549" s="20"/>
      <c r="F549" s="20">
        <v>0</v>
      </c>
    </row>
    <row r="550" spans="1:6" x14ac:dyDescent="0.25">
      <c r="A550" s="28" t="s">
        <v>187</v>
      </c>
      <c r="B550" s="9"/>
      <c r="C550" s="10">
        <f>(+C551)</f>
        <v>2069318.9320179999</v>
      </c>
      <c r="D550" s="10">
        <f t="shared" ref="D550:F550" si="20">(+D551)</f>
        <v>2069318.9320179999</v>
      </c>
      <c r="E550" s="10"/>
      <c r="F550" s="10">
        <f t="shared" si="20"/>
        <v>1992866.7201400001</v>
      </c>
    </row>
    <row r="551" spans="1:6" x14ac:dyDescent="0.25">
      <c r="A551" s="27"/>
      <c r="B551" s="12" t="s">
        <v>17</v>
      </c>
      <c r="C551" s="13">
        <f>(+C552+C553)</f>
        <v>2069318.9320179999</v>
      </c>
      <c r="D551" s="13">
        <f>(+D552+D553)</f>
        <v>2069318.9320179999</v>
      </c>
      <c r="E551" s="13"/>
      <c r="F551" s="13">
        <f>(+F552+F553)</f>
        <v>1992866.7201400001</v>
      </c>
    </row>
    <row r="552" spans="1:6" x14ac:dyDescent="0.25">
      <c r="A552" s="26"/>
      <c r="B552" s="15" t="s">
        <v>12</v>
      </c>
      <c r="C552" s="16">
        <v>2050274.704464</v>
      </c>
      <c r="D552" s="16">
        <v>2050274.704464</v>
      </c>
      <c r="E552" s="16"/>
      <c r="F552" s="16">
        <v>1975553.7860000001</v>
      </c>
    </row>
    <row r="553" spans="1:6" x14ac:dyDescent="0.25">
      <c r="A553" s="26"/>
      <c r="B553" s="15" t="s">
        <v>13</v>
      </c>
      <c r="C553" s="16">
        <v>19044.227554000001</v>
      </c>
      <c r="D553" s="16">
        <v>19044.227554000001</v>
      </c>
      <c r="E553" s="16"/>
      <c r="F553" s="16">
        <v>17312.934140000001</v>
      </c>
    </row>
    <row r="554" spans="1:6" ht="28.5" customHeight="1" x14ac:dyDescent="0.25">
      <c r="A554" s="41" t="s">
        <v>188</v>
      </c>
      <c r="B554" s="41"/>
      <c r="C554" s="19">
        <f>(+C555)</f>
        <v>401927.93300000002</v>
      </c>
      <c r="D554" s="19">
        <f t="shared" ref="D554:F554" si="21">(+D555)</f>
        <v>401927.93300000002</v>
      </c>
      <c r="E554" s="19"/>
      <c r="F554" s="19">
        <f t="shared" si="21"/>
        <v>352962.14500000002</v>
      </c>
    </row>
    <row r="555" spans="1:6" x14ac:dyDescent="0.25">
      <c r="A555" s="27"/>
      <c r="B555" s="12" t="s">
        <v>17</v>
      </c>
      <c r="C555" s="13">
        <f>(+C556+C557)</f>
        <v>401927.93300000002</v>
      </c>
      <c r="D555" s="13">
        <f>(+D556+D557)</f>
        <v>401927.93300000002</v>
      </c>
      <c r="E555" s="13"/>
      <c r="F555" s="13">
        <f>(+F556+F557)</f>
        <v>352962.14500000002</v>
      </c>
    </row>
    <row r="556" spans="1:6" x14ac:dyDescent="0.25">
      <c r="A556" s="26"/>
      <c r="B556" s="15" t="s">
        <v>12</v>
      </c>
      <c r="C556" s="16">
        <v>401927.93300000002</v>
      </c>
      <c r="D556" s="16">
        <v>401927.93300000002</v>
      </c>
      <c r="E556" s="16"/>
      <c r="F556" s="16">
        <v>352962.14500000002</v>
      </c>
    </row>
    <row r="557" spans="1:6" x14ac:dyDescent="0.25">
      <c r="A557" s="26"/>
      <c r="B557" s="15" t="s">
        <v>13</v>
      </c>
      <c r="C557" s="16">
        <v>0</v>
      </c>
      <c r="D557" s="16">
        <v>0</v>
      </c>
      <c r="E557" s="16"/>
      <c r="F557" s="16">
        <v>0</v>
      </c>
    </row>
    <row r="558" spans="1:6" x14ac:dyDescent="0.25">
      <c r="A558" s="32" t="s">
        <v>189</v>
      </c>
      <c r="B558" s="18"/>
      <c r="C558" s="19">
        <f>(+C559)</f>
        <v>104533.29999999999</v>
      </c>
      <c r="D558" s="19">
        <f t="shared" ref="D558:F558" si="22">(+D559)</f>
        <v>104533.27591</v>
      </c>
      <c r="E558" s="19"/>
      <c r="F558" s="19">
        <f t="shared" si="22"/>
        <v>85273.160309999992</v>
      </c>
    </row>
    <row r="559" spans="1:6" x14ac:dyDescent="0.25">
      <c r="A559" s="27"/>
      <c r="B559" s="12" t="s">
        <v>17</v>
      </c>
      <c r="C559" s="13">
        <f>(+C560+C561)</f>
        <v>104533.29999999999</v>
      </c>
      <c r="D559" s="13">
        <f>(+D560+D561)</f>
        <v>104533.27591</v>
      </c>
      <c r="E559" s="13"/>
      <c r="F559" s="13">
        <f>(+F560+F561)</f>
        <v>85273.160309999992</v>
      </c>
    </row>
    <row r="560" spans="1:6" x14ac:dyDescent="0.25">
      <c r="A560" s="26"/>
      <c r="B560" s="15" t="s">
        <v>12</v>
      </c>
      <c r="C560" s="16">
        <v>101083.9</v>
      </c>
      <c r="D560" s="16">
        <v>101083.9</v>
      </c>
      <c r="E560" s="16"/>
      <c r="F560" s="16">
        <v>81823.78439999999</v>
      </c>
    </row>
    <row r="561" spans="1:6" x14ac:dyDescent="0.25">
      <c r="A561" s="26"/>
      <c r="B561" s="15" t="s">
        <v>13</v>
      </c>
      <c r="C561" s="16">
        <v>3449.4</v>
      </c>
      <c r="D561" s="16">
        <v>3449.3759100000002</v>
      </c>
      <c r="E561" s="16"/>
      <c r="F561" s="16">
        <v>3449.3759100000002</v>
      </c>
    </row>
    <row r="562" spans="1:6" x14ac:dyDescent="0.25">
      <c r="A562" s="28" t="s">
        <v>190</v>
      </c>
      <c r="B562" s="9"/>
      <c r="C562" s="10">
        <f>(+C563)</f>
        <v>27049.4</v>
      </c>
      <c r="D562" s="10">
        <f t="shared" ref="D562:F562" si="23">(+D563)</f>
        <v>26879.359100000001</v>
      </c>
      <c r="E562" s="10"/>
      <c r="F562" s="10">
        <f t="shared" si="23"/>
        <v>25950.313679999999</v>
      </c>
    </row>
    <row r="563" spans="1:6" x14ac:dyDescent="0.25">
      <c r="A563" s="27"/>
      <c r="B563" s="12" t="s">
        <v>17</v>
      </c>
      <c r="C563" s="13">
        <f>(+C564+C565)</f>
        <v>27049.4</v>
      </c>
      <c r="D563" s="13">
        <f>(+D564+D565)</f>
        <v>26879.359100000001</v>
      </c>
      <c r="E563" s="13"/>
      <c r="F563" s="13">
        <f>(+F564+F565)</f>
        <v>25950.313679999999</v>
      </c>
    </row>
    <row r="564" spans="1:6" x14ac:dyDescent="0.25">
      <c r="A564" s="26"/>
      <c r="B564" s="15" t="s">
        <v>12</v>
      </c>
      <c r="C564" s="16">
        <v>27049.4</v>
      </c>
      <c r="D564" s="16">
        <v>26879.359100000001</v>
      </c>
      <c r="E564" s="16"/>
      <c r="F564" s="16">
        <v>25950.313679999999</v>
      </c>
    </row>
    <row r="565" spans="1:6" x14ac:dyDescent="0.25">
      <c r="A565" s="26"/>
      <c r="B565" s="15" t="s">
        <v>13</v>
      </c>
      <c r="C565" s="16">
        <v>0</v>
      </c>
      <c r="D565" s="16">
        <v>0</v>
      </c>
      <c r="E565" s="16"/>
      <c r="F565" s="16">
        <v>0</v>
      </c>
    </row>
    <row r="566" spans="1:6" x14ac:dyDescent="0.25">
      <c r="A566" s="28" t="s">
        <v>191</v>
      </c>
      <c r="B566" s="9"/>
      <c r="C566" s="10">
        <f>(+C567)</f>
        <v>89651.868899999987</v>
      </c>
      <c r="D566" s="10">
        <f t="shared" ref="D566:F566" si="24">(+D567)</f>
        <v>89651.868899999987</v>
      </c>
      <c r="E566" s="10"/>
      <c r="F566" s="10">
        <f t="shared" si="24"/>
        <v>75723.415139999983</v>
      </c>
    </row>
    <row r="567" spans="1:6" x14ac:dyDescent="0.25">
      <c r="A567" s="27"/>
      <c r="B567" s="12" t="s">
        <v>17</v>
      </c>
      <c r="C567" s="13">
        <f>(+C568+C569)</f>
        <v>89651.868899999987</v>
      </c>
      <c r="D567" s="13">
        <f>(+D568+D569)</f>
        <v>89651.868899999987</v>
      </c>
      <c r="E567" s="13"/>
      <c r="F567" s="13">
        <f>(+F568+F569)</f>
        <v>75723.415139999983</v>
      </c>
    </row>
    <row r="568" spans="1:6" x14ac:dyDescent="0.25">
      <c r="A568" s="26"/>
      <c r="B568" s="15" t="s">
        <v>12</v>
      </c>
      <c r="C568" s="16">
        <v>89651.868899999987</v>
      </c>
      <c r="D568" s="16">
        <v>89651.868899999987</v>
      </c>
      <c r="E568" s="16"/>
      <c r="F568" s="16">
        <v>75723.415139999983</v>
      </c>
    </row>
    <row r="569" spans="1:6" x14ac:dyDescent="0.25">
      <c r="A569" s="26"/>
      <c r="B569" s="15" t="s">
        <v>13</v>
      </c>
      <c r="C569" s="16">
        <v>0</v>
      </c>
      <c r="D569" s="16">
        <v>0</v>
      </c>
      <c r="E569" s="16"/>
      <c r="F569" s="16">
        <v>0</v>
      </c>
    </row>
    <row r="570" spans="1:6" x14ac:dyDescent="0.25">
      <c r="A570" s="32" t="s">
        <v>192</v>
      </c>
      <c r="B570" s="18"/>
      <c r="C570" s="19">
        <f>(+C571)</f>
        <v>89342.653000000006</v>
      </c>
      <c r="D570" s="19">
        <f t="shared" ref="D570:F570" si="25">(+D571)</f>
        <v>83344.032999999996</v>
      </c>
      <c r="E570" s="19"/>
      <c r="F570" s="19">
        <f t="shared" si="25"/>
        <v>83344.032999999996</v>
      </c>
    </row>
    <row r="571" spans="1:6" x14ac:dyDescent="0.25">
      <c r="A571" s="27"/>
      <c r="B571" s="12" t="s">
        <v>17</v>
      </c>
      <c r="C571" s="13">
        <f>(+C572+C573)</f>
        <v>89342.653000000006</v>
      </c>
      <c r="D571" s="13">
        <f>(+D572+D573)</f>
        <v>83344.032999999996</v>
      </c>
      <c r="E571" s="13"/>
      <c r="F571" s="13">
        <f>(+F572+F573)</f>
        <v>83344.032999999996</v>
      </c>
    </row>
    <row r="572" spans="1:6" x14ac:dyDescent="0.25">
      <c r="A572" s="26"/>
      <c r="B572" s="15" t="s">
        <v>12</v>
      </c>
      <c r="C572" s="16">
        <v>89342.653000000006</v>
      </c>
      <c r="D572" s="16">
        <v>83344.032999999996</v>
      </c>
      <c r="E572" s="16"/>
      <c r="F572" s="16">
        <v>83344.032999999996</v>
      </c>
    </row>
    <row r="573" spans="1:6" x14ac:dyDescent="0.25">
      <c r="A573" s="26"/>
      <c r="B573" s="15" t="s">
        <v>13</v>
      </c>
      <c r="C573" s="16">
        <v>0</v>
      </c>
      <c r="D573" s="16">
        <v>0</v>
      </c>
      <c r="E573" s="16"/>
      <c r="F573" s="16">
        <v>0</v>
      </c>
    </row>
    <row r="574" spans="1:6" x14ac:dyDescent="0.25">
      <c r="A574" s="32" t="s">
        <v>193</v>
      </c>
      <c r="B574" s="18"/>
      <c r="C574" s="19">
        <f>(+C575)</f>
        <v>9114.1331199999986</v>
      </c>
      <c r="D574" s="19">
        <f t="shared" ref="D574:F574" si="26">(+D575)</f>
        <v>9114.1331199999986</v>
      </c>
      <c r="E574" s="19"/>
      <c r="F574" s="19">
        <f t="shared" si="26"/>
        <v>8482.3234400000019</v>
      </c>
    </row>
    <row r="575" spans="1:6" x14ac:dyDescent="0.25">
      <c r="A575" s="27"/>
      <c r="B575" s="12" t="s">
        <v>17</v>
      </c>
      <c r="C575" s="13">
        <f>(+C576+C577)</f>
        <v>9114.1331199999986</v>
      </c>
      <c r="D575" s="13">
        <f>(+D576+D577)</f>
        <v>9114.1331199999986</v>
      </c>
      <c r="E575" s="13"/>
      <c r="F575" s="13">
        <f>(+F576+F577)</f>
        <v>8482.3234400000019</v>
      </c>
    </row>
    <row r="576" spans="1:6" x14ac:dyDescent="0.25">
      <c r="A576" s="26"/>
      <c r="B576" s="15" t="s">
        <v>12</v>
      </c>
      <c r="C576" s="16">
        <v>9114.1331199999986</v>
      </c>
      <c r="D576" s="16">
        <v>9114.1331199999986</v>
      </c>
      <c r="E576" s="16"/>
      <c r="F576" s="16">
        <v>8482.3234400000019</v>
      </c>
    </row>
    <row r="577" spans="1:6" x14ac:dyDescent="0.25">
      <c r="A577" s="26"/>
      <c r="B577" s="15" t="s">
        <v>13</v>
      </c>
      <c r="C577" s="16">
        <v>0</v>
      </c>
      <c r="D577" s="16">
        <v>0</v>
      </c>
      <c r="E577" s="16"/>
      <c r="F577" s="16">
        <v>0</v>
      </c>
    </row>
    <row r="578" spans="1:6" x14ac:dyDescent="0.25">
      <c r="A578" s="28" t="s">
        <v>194</v>
      </c>
      <c r="B578" s="9"/>
      <c r="C578" s="10">
        <f>+C579+C582+C585+C588+C591+C594+C597+C600+C603+C606+C609+C612+C615+C618+C621+C624+C627+C630+C633+C636+C639+C642+C645+C648+C651+C654+C657</f>
        <v>889333.45785025496</v>
      </c>
      <c r="D578" s="10">
        <f t="shared" ref="D578:F578" si="27">+D579+D582+D585+D588+D591+D594+D597+D600+D603+D606+D609+D612+D615+D618+D621+D624+D627+D630+D633+D636+D639+D642+D645+D648+D651+D654+D657</f>
        <v>617611.97461754736</v>
      </c>
      <c r="E578" s="10"/>
      <c r="F578" s="10">
        <f t="shared" si="27"/>
        <v>651370.18227999995</v>
      </c>
    </row>
    <row r="579" spans="1:6" x14ac:dyDescent="0.25">
      <c r="A579" s="27"/>
      <c r="B579" s="12" t="s">
        <v>195</v>
      </c>
      <c r="C579" s="13">
        <f>(+C580+C581)</f>
        <v>1891.81097</v>
      </c>
      <c r="D579" s="13">
        <f>(+D580+D581)</f>
        <v>1891.81097</v>
      </c>
      <c r="E579" s="13"/>
      <c r="F579" s="13">
        <f>(+F580+F581)</f>
        <v>1891.81097</v>
      </c>
    </row>
    <row r="580" spans="1:6" x14ac:dyDescent="0.25">
      <c r="A580" s="26"/>
      <c r="B580" s="15" t="s">
        <v>12</v>
      </c>
      <c r="C580" s="16">
        <v>1891.81097</v>
      </c>
      <c r="D580" s="16">
        <v>1891.81097</v>
      </c>
      <c r="E580" s="16"/>
      <c r="F580" s="16">
        <v>1891.81097</v>
      </c>
    </row>
    <row r="581" spans="1:6" x14ac:dyDescent="0.25">
      <c r="A581" s="26"/>
      <c r="B581" s="15" t="s">
        <v>13</v>
      </c>
      <c r="C581" s="16">
        <v>0</v>
      </c>
      <c r="D581" s="16">
        <v>0</v>
      </c>
      <c r="E581" s="16"/>
      <c r="F581" s="16">
        <v>0</v>
      </c>
    </row>
    <row r="582" spans="1:6" x14ac:dyDescent="0.25">
      <c r="A582" s="27"/>
      <c r="B582" s="12" t="s">
        <v>196</v>
      </c>
      <c r="C582" s="13">
        <f>(+C583+C584)</f>
        <v>15732.239861600001</v>
      </c>
      <c r="D582" s="13">
        <f>(+D583+D584)</f>
        <v>14433.968800000001</v>
      </c>
      <c r="E582" s="13"/>
      <c r="F582" s="13">
        <f>(+F583+F584)</f>
        <v>13913.485050000001</v>
      </c>
    </row>
    <row r="583" spans="1:6" x14ac:dyDescent="0.25">
      <c r="A583" s="26"/>
      <c r="B583" s="15" t="s">
        <v>12</v>
      </c>
      <c r="C583" s="16">
        <v>15732.239861600001</v>
      </c>
      <c r="D583" s="16">
        <v>14433.968800000001</v>
      </c>
      <c r="E583" s="16"/>
      <c r="F583" s="16">
        <v>13913.485050000001</v>
      </c>
    </row>
    <row r="584" spans="1:6" x14ac:dyDescent="0.25">
      <c r="A584" s="26"/>
      <c r="B584" s="15" t="s">
        <v>13</v>
      </c>
      <c r="C584" s="16">
        <v>0</v>
      </c>
      <c r="D584" s="16">
        <v>0</v>
      </c>
      <c r="E584" s="16"/>
      <c r="F584" s="16">
        <v>0</v>
      </c>
    </row>
    <row r="585" spans="1:6" x14ac:dyDescent="0.25">
      <c r="A585" s="27"/>
      <c r="B585" s="12" t="s">
        <v>197</v>
      </c>
      <c r="C585" s="13">
        <f>(+C586+C587)</f>
        <v>154211.11437</v>
      </c>
      <c r="D585" s="13">
        <f>(+D586+D587)</f>
        <v>154211.11437</v>
      </c>
      <c r="E585" s="13"/>
      <c r="F585" s="13">
        <f>(+F586+F587)</f>
        <v>112739.59483</v>
      </c>
    </row>
    <row r="586" spans="1:6" x14ac:dyDescent="0.25">
      <c r="A586" s="26"/>
      <c r="B586" s="15" t="s">
        <v>12</v>
      </c>
      <c r="C586" s="16">
        <v>154211.11437</v>
      </c>
      <c r="D586" s="16">
        <v>154211.11437</v>
      </c>
      <c r="E586" s="16"/>
      <c r="F586" s="16">
        <v>112739.59483</v>
      </c>
    </row>
    <row r="587" spans="1:6" x14ac:dyDescent="0.25">
      <c r="A587" s="26"/>
      <c r="B587" s="15" t="s">
        <v>13</v>
      </c>
      <c r="C587" s="16">
        <v>0</v>
      </c>
      <c r="D587" s="16">
        <v>0</v>
      </c>
      <c r="E587" s="16"/>
      <c r="F587" s="16">
        <v>0</v>
      </c>
    </row>
    <row r="588" spans="1:6" x14ac:dyDescent="0.25">
      <c r="A588" s="27"/>
      <c r="B588" s="12" t="s">
        <v>198</v>
      </c>
      <c r="C588" s="13">
        <f>(+C589+C590)</f>
        <v>335.08085</v>
      </c>
      <c r="D588" s="13">
        <f>(+D589+D590)</f>
        <v>302.58577000000002</v>
      </c>
      <c r="E588" s="13"/>
      <c r="F588" s="13">
        <f>(+F589+F590)</f>
        <v>302.58577000000002</v>
      </c>
    </row>
    <row r="589" spans="1:6" x14ac:dyDescent="0.25">
      <c r="A589" s="26"/>
      <c r="B589" s="15" t="s">
        <v>12</v>
      </c>
      <c r="C589" s="16">
        <v>335.08085</v>
      </c>
      <c r="D589" s="16">
        <v>302.58577000000002</v>
      </c>
      <c r="E589" s="16"/>
      <c r="F589" s="16">
        <v>302.58577000000002</v>
      </c>
    </row>
    <row r="590" spans="1:6" x14ac:dyDescent="0.25">
      <c r="A590" s="26"/>
      <c r="B590" s="15" t="s">
        <v>13</v>
      </c>
      <c r="C590" s="16">
        <v>0</v>
      </c>
      <c r="D590" s="16">
        <v>0</v>
      </c>
      <c r="E590" s="16"/>
      <c r="F590" s="16">
        <v>0</v>
      </c>
    </row>
    <row r="591" spans="1:6" x14ac:dyDescent="0.25">
      <c r="A591" s="27"/>
      <c r="B591" s="12" t="s">
        <v>199</v>
      </c>
      <c r="C591" s="13">
        <f>(+C592+C593)</f>
        <v>23333.079830000002</v>
      </c>
      <c r="D591" s="13">
        <f>(+D592+D593)</f>
        <v>23333.076990000001</v>
      </c>
      <c r="E591" s="13"/>
      <c r="F591" s="13">
        <f>(+F592+F593)</f>
        <v>17549.575659999999</v>
      </c>
    </row>
    <row r="592" spans="1:6" x14ac:dyDescent="0.25">
      <c r="A592" s="26"/>
      <c r="B592" s="15" t="s">
        <v>12</v>
      </c>
      <c r="C592" s="16">
        <v>23333.079830000002</v>
      </c>
      <c r="D592" s="16">
        <v>23333.076990000001</v>
      </c>
      <c r="E592" s="16"/>
      <c r="F592" s="16">
        <v>17549.575659999999</v>
      </c>
    </row>
    <row r="593" spans="1:6" x14ac:dyDescent="0.25">
      <c r="A593" s="26"/>
      <c r="B593" s="15" t="s">
        <v>13</v>
      </c>
      <c r="C593" s="16">
        <v>0</v>
      </c>
      <c r="D593" s="16">
        <v>0</v>
      </c>
      <c r="E593" s="16"/>
      <c r="F593" s="16">
        <v>0</v>
      </c>
    </row>
    <row r="594" spans="1:6" x14ac:dyDescent="0.25">
      <c r="A594" s="27"/>
      <c r="B594" s="12" t="s">
        <v>200</v>
      </c>
      <c r="C594" s="13">
        <f>(+C595+C596)</f>
        <v>33045.464359999998</v>
      </c>
      <c r="D594" s="13">
        <f>(+D595+D596)</f>
        <v>13129.377690000001</v>
      </c>
      <c r="E594" s="13"/>
      <c r="F594" s="13">
        <f>(+F595+F596)</f>
        <v>13129.377690000001</v>
      </c>
    </row>
    <row r="595" spans="1:6" x14ac:dyDescent="0.25">
      <c r="A595" s="26"/>
      <c r="B595" s="15" t="s">
        <v>12</v>
      </c>
      <c r="C595" s="16">
        <v>33045.464359999998</v>
      </c>
      <c r="D595" s="16">
        <v>13129.377690000001</v>
      </c>
      <c r="E595" s="16"/>
      <c r="F595" s="16">
        <v>13129.377690000001</v>
      </c>
    </row>
    <row r="596" spans="1:6" x14ac:dyDescent="0.25">
      <c r="A596" s="26"/>
      <c r="B596" s="15" t="s">
        <v>13</v>
      </c>
      <c r="C596" s="16">
        <v>0</v>
      </c>
      <c r="D596" s="16">
        <v>0</v>
      </c>
      <c r="E596" s="16"/>
      <c r="F596" s="16">
        <v>0</v>
      </c>
    </row>
    <row r="597" spans="1:6" x14ac:dyDescent="0.25">
      <c r="A597" s="27"/>
      <c r="B597" s="12" t="s">
        <v>201</v>
      </c>
      <c r="C597" s="13">
        <f>(+C598+C599)</f>
        <v>2071.4639999999999</v>
      </c>
      <c r="D597" s="13">
        <f>(+D598+D599)</f>
        <v>1756.1451</v>
      </c>
      <c r="E597" s="13"/>
      <c r="F597" s="13">
        <f>(+F598+F599)</f>
        <v>1756.1451</v>
      </c>
    </row>
    <row r="598" spans="1:6" x14ac:dyDescent="0.25">
      <c r="A598" s="26"/>
      <c r="B598" s="15" t="s">
        <v>12</v>
      </c>
      <c r="C598" s="16">
        <v>2071.4639999999999</v>
      </c>
      <c r="D598" s="16">
        <v>1756.1451</v>
      </c>
      <c r="E598" s="16"/>
      <c r="F598" s="16">
        <v>1756.1451</v>
      </c>
    </row>
    <row r="599" spans="1:6" x14ac:dyDescent="0.25">
      <c r="A599" s="26"/>
      <c r="B599" s="15" t="s">
        <v>13</v>
      </c>
      <c r="C599" s="16">
        <v>0</v>
      </c>
      <c r="D599" s="16">
        <v>0</v>
      </c>
      <c r="E599" s="16"/>
      <c r="F599" s="16">
        <v>0</v>
      </c>
    </row>
    <row r="600" spans="1:6" ht="22.5" x14ac:dyDescent="0.25">
      <c r="A600" s="27"/>
      <c r="B600" s="12" t="s">
        <v>202</v>
      </c>
      <c r="C600" s="13">
        <f>(+C601+C602)</f>
        <v>4079.8169500000004</v>
      </c>
      <c r="D600" s="13">
        <f>(+D601+D602)</f>
        <v>3194.78973</v>
      </c>
      <c r="E600" s="13"/>
      <c r="F600" s="13">
        <f>(+F601+F602)</f>
        <v>2143.7174</v>
      </c>
    </row>
    <row r="601" spans="1:6" x14ac:dyDescent="0.25">
      <c r="A601" s="26"/>
      <c r="B601" s="15" t="s">
        <v>12</v>
      </c>
      <c r="C601" s="16">
        <v>4079.8169500000004</v>
      </c>
      <c r="D601" s="16">
        <v>3194.78973</v>
      </c>
      <c r="E601" s="16"/>
      <c r="F601" s="16">
        <v>2143.7174</v>
      </c>
    </row>
    <row r="602" spans="1:6" x14ac:dyDescent="0.25">
      <c r="A602" s="26"/>
      <c r="B602" s="15" t="s">
        <v>13</v>
      </c>
      <c r="C602" s="16">
        <v>0</v>
      </c>
      <c r="D602" s="16">
        <v>0</v>
      </c>
      <c r="E602" s="16"/>
      <c r="F602" s="16">
        <v>0</v>
      </c>
    </row>
    <row r="603" spans="1:6" ht="22.5" x14ac:dyDescent="0.25">
      <c r="A603" s="27"/>
      <c r="B603" s="12" t="s">
        <v>203</v>
      </c>
      <c r="C603" s="13">
        <f>(+C604+C605)</f>
        <v>535.11526000000003</v>
      </c>
      <c r="D603" s="13">
        <f>(+D604+D605)</f>
        <v>535.11526000000015</v>
      </c>
      <c r="E603" s="13"/>
      <c r="F603" s="13">
        <f>(+F604+F605)</f>
        <v>442.78559999999999</v>
      </c>
    </row>
    <row r="604" spans="1:6" x14ac:dyDescent="0.25">
      <c r="A604" s="26"/>
      <c r="B604" s="15" t="s">
        <v>12</v>
      </c>
      <c r="C604" s="16">
        <v>535.11526000000003</v>
      </c>
      <c r="D604" s="16">
        <v>535.11526000000015</v>
      </c>
      <c r="E604" s="16"/>
      <c r="F604" s="16">
        <v>442.78559999999999</v>
      </c>
    </row>
    <row r="605" spans="1:6" x14ac:dyDescent="0.25">
      <c r="A605" s="26"/>
      <c r="B605" s="15" t="s">
        <v>13</v>
      </c>
      <c r="C605" s="16">
        <v>0</v>
      </c>
      <c r="D605" s="16">
        <v>0</v>
      </c>
      <c r="E605" s="16"/>
      <c r="F605" s="16">
        <v>0</v>
      </c>
    </row>
    <row r="606" spans="1:6" x14ac:dyDescent="0.25">
      <c r="A606" s="27"/>
      <c r="B606" s="12" t="s">
        <v>204</v>
      </c>
      <c r="C606" s="13">
        <f>(+C607+C608)</f>
        <v>7211.3530000000001</v>
      </c>
      <c r="D606" s="13">
        <f>(+D607+D608)</f>
        <v>7194.2830000000004</v>
      </c>
      <c r="E606" s="13"/>
      <c r="F606" s="13">
        <f>(+F607+F608)</f>
        <v>7194.2830000000004</v>
      </c>
    </row>
    <row r="607" spans="1:6" x14ac:dyDescent="0.25">
      <c r="A607" s="26"/>
      <c r="B607" s="15" t="s">
        <v>12</v>
      </c>
      <c r="C607" s="16">
        <v>7211.3530000000001</v>
      </c>
      <c r="D607" s="16">
        <v>7194.2830000000004</v>
      </c>
      <c r="E607" s="16"/>
      <c r="F607" s="16">
        <v>7194.2830000000004</v>
      </c>
    </row>
    <row r="608" spans="1:6" x14ac:dyDescent="0.25">
      <c r="A608" s="26"/>
      <c r="B608" s="15" t="s">
        <v>13</v>
      </c>
      <c r="C608" s="16">
        <v>0</v>
      </c>
      <c r="D608" s="16">
        <v>0</v>
      </c>
      <c r="E608" s="16"/>
      <c r="F608" s="16">
        <v>0</v>
      </c>
    </row>
    <row r="609" spans="1:6" x14ac:dyDescent="0.25">
      <c r="A609" s="27"/>
      <c r="B609" s="12" t="s">
        <v>205</v>
      </c>
      <c r="C609" s="13">
        <f>(+C610+C611)</f>
        <v>10197.475879999998</v>
      </c>
      <c r="D609" s="13">
        <f>(+D610+D611)</f>
        <v>9813.0785400000004</v>
      </c>
      <c r="E609" s="13"/>
      <c r="F609" s="13">
        <f>(+F610+F611)</f>
        <v>8959.5141299999996</v>
      </c>
    </row>
    <row r="610" spans="1:6" x14ac:dyDescent="0.25">
      <c r="A610" s="26"/>
      <c r="B610" s="15" t="s">
        <v>12</v>
      </c>
      <c r="C610" s="16">
        <v>10197.475879999998</v>
      </c>
      <c r="D610" s="16">
        <v>9813.0785400000004</v>
      </c>
      <c r="E610" s="16"/>
      <c r="F610" s="16">
        <v>8959.5141299999996</v>
      </c>
    </row>
    <row r="611" spans="1:6" x14ac:dyDescent="0.25">
      <c r="A611" s="26"/>
      <c r="B611" s="15" t="s">
        <v>13</v>
      </c>
      <c r="C611" s="16">
        <v>0</v>
      </c>
      <c r="D611" s="16">
        <v>0</v>
      </c>
      <c r="E611" s="16"/>
      <c r="F611" s="16">
        <v>0</v>
      </c>
    </row>
    <row r="612" spans="1:6" ht="22.5" x14ac:dyDescent="0.25">
      <c r="A612" s="27"/>
      <c r="B612" s="12" t="s">
        <v>206</v>
      </c>
      <c r="C612" s="13">
        <f>(+C613+C614)</f>
        <v>123.76910000000001</v>
      </c>
      <c r="D612" s="13">
        <f>(+D613+D614)</f>
        <v>123.76910000000001</v>
      </c>
      <c r="E612" s="13"/>
      <c r="F612" s="13">
        <f>(+F613+F614)</f>
        <v>123.76910000000001</v>
      </c>
    </row>
    <row r="613" spans="1:6" x14ac:dyDescent="0.25">
      <c r="A613" s="26"/>
      <c r="B613" s="15" t="s">
        <v>12</v>
      </c>
      <c r="C613" s="16">
        <v>123.76910000000001</v>
      </c>
      <c r="D613" s="16">
        <v>123.76910000000001</v>
      </c>
      <c r="E613" s="16"/>
      <c r="F613" s="16">
        <v>123.76910000000001</v>
      </c>
    </row>
    <row r="614" spans="1:6" x14ac:dyDescent="0.25">
      <c r="A614" s="26"/>
      <c r="B614" s="15" t="s">
        <v>13</v>
      </c>
      <c r="C614" s="16">
        <v>0</v>
      </c>
      <c r="D614" s="16">
        <v>0</v>
      </c>
      <c r="E614" s="16"/>
      <c r="F614" s="16">
        <v>0</v>
      </c>
    </row>
    <row r="615" spans="1:6" x14ac:dyDescent="0.25">
      <c r="A615" s="27"/>
      <c r="B615" s="12" t="s">
        <v>207</v>
      </c>
      <c r="C615" s="13">
        <f>(+C616+C617)</f>
        <v>16162.723599999999</v>
      </c>
      <c r="D615" s="13">
        <f>(+D616+D617)</f>
        <v>16162.723599999996</v>
      </c>
      <c r="E615" s="13"/>
      <c r="F615" s="13">
        <f>(+F616+F617)</f>
        <v>14284.692789999999</v>
      </c>
    </row>
    <row r="616" spans="1:6" x14ac:dyDescent="0.25">
      <c r="A616" s="26"/>
      <c r="B616" s="15" t="s">
        <v>12</v>
      </c>
      <c r="C616" s="16">
        <v>16162.723599999999</v>
      </c>
      <c r="D616" s="16">
        <v>16162.723599999996</v>
      </c>
      <c r="E616" s="16"/>
      <c r="F616" s="16">
        <v>14284.692789999999</v>
      </c>
    </row>
    <row r="617" spans="1:6" x14ac:dyDescent="0.25">
      <c r="A617" s="26"/>
      <c r="B617" s="15" t="s">
        <v>13</v>
      </c>
      <c r="C617" s="16">
        <v>0</v>
      </c>
      <c r="D617" s="16">
        <v>0</v>
      </c>
      <c r="E617" s="16"/>
      <c r="F617" s="16">
        <v>0</v>
      </c>
    </row>
    <row r="618" spans="1:6" x14ac:dyDescent="0.25">
      <c r="A618" s="27"/>
      <c r="B618" s="12" t="s">
        <v>208</v>
      </c>
      <c r="C618" s="13">
        <f>(+C619+C620)</f>
        <v>8516.24</v>
      </c>
      <c r="D618" s="13">
        <f>(+D619+D620)</f>
        <v>8516.2398200000007</v>
      </c>
      <c r="E618" s="13"/>
      <c r="F618" s="13">
        <f>(+F619+F620)</f>
        <v>8516.2398200000007</v>
      </c>
    </row>
    <row r="619" spans="1:6" x14ac:dyDescent="0.25">
      <c r="A619" s="26"/>
      <c r="B619" s="15" t="s">
        <v>12</v>
      </c>
      <c r="C619" s="16">
        <v>8516.24</v>
      </c>
      <c r="D619" s="16">
        <v>8516.2398200000007</v>
      </c>
      <c r="E619" s="16"/>
      <c r="F619" s="16">
        <v>8516.2398200000007</v>
      </c>
    </row>
    <row r="620" spans="1:6" x14ac:dyDescent="0.25">
      <c r="A620" s="26"/>
      <c r="B620" s="15" t="s">
        <v>13</v>
      </c>
      <c r="C620" s="16">
        <v>0</v>
      </c>
      <c r="D620" s="16">
        <v>0</v>
      </c>
      <c r="E620" s="16"/>
      <c r="F620" s="16">
        <v>0</v>
      </c>
    </row>
    <row r="621" spans="1:6" x14ac:dyDescent="0.25">
      <c r="A621" s="27"/>
      <c r="B621" s="12" t="s">
        <v>209</v>
      </c>
      <c r="C621" s="13">
        <f>(+C622+C623)</f>
        <v>7894.4133099999999</v>
      </c>
      <c r="D621" s="13">
        <f>(+D622+D623)</f>
        <v>7894.4133099999999</v>
      </c>
      <c r="E621" s="13"/>
      <c r="F621" s="13">
        <f>(+F622+F623)</f>
        <v>7636.5076799999997</v>
      </c>
    </row>
    <row r="622" spans="1:6" ht="15.75" x14ac:dyDescent="0.25">
      <c r="A622" s="26"/>
      <c r="B622" s="15" t="s">
        <v>12</v>
      </c>
      <c r="C622" s="16">
        <v>7894.4133099999999</v>
      </c>
      <c r="D622" s="16">
        <v>7894.4133099999999</v>
      </c>
      <c r="E622" s="33"/>
      <c r="F622" s="16">
        <v>7636.5076799999997</v>
      </c>
    </row>
    <row r="623" spans="1:6" x14ac:dyDescent="0.25">
      <c r="A623" s="26"/>
      <c r="B623" s="15" t="s">
        <v>13</v>
      </c>
      <c r="C623" s="16">
        <v>0</v>
      </c>
      <c r="D623" s="16">
        <v>0</v>
      </c>
      <c r="E623" s="16"/>
      <c r="F623" s="16">
        <v>0</v>
      </c>
    </row>
    <row r="624" spans="1:6" x14ac:dyDescent="0.25">
      <c r="A624" s="27"/>
      <c r="B624" s="12" t="s">
        <v>210</v>
      </c>
      <c r="C624" s="13">
        <f>(+C625+C626)</f>
        <v>3903.62646</v>
      </c>
      <c r="D624" s="13">
        <f>(+D625+D626)</f>
        <v>3903.62646</v>
      </c>
      <c r="E624" s="13"/>
      <c r="F624" s="13">
        <f>(+F625+F626)</f>
        <v>3180.8455199999999</v>
      </c>
    </row>
    <row r="625" spans="1:6" x14ac:dyDescent="0.25">
      <c r="A625" s="26"/>
      <c r="B625" s="15" t="s">
        <v>12</v>
      </c>
      <c r="C625" s="16">
        <v>3903.62646</v>
      </c>
      <c r="D625" s="16">
        <v>3903.62646</v>
      </c>
      <c r="E625" s="16"/>
      <c r="F625" s="16">
        <v>3180.8455199999999</v>
      </c>
    </row>
    <row r="626" spans="1:6" x14ac:dyDescent="0.25">
      <c r="A626" s="26"/>
      <c r="B626" s="15" t="s">
        <v>13</v>
      </c>
      <c r="C626" s="16">
        <v>0</v>
      </c>
      <c r="D626" s="16">
        <v>0</v>
      </c>
      <c r="E626" s="16"/>
      <c r="F626" s="16">
        <v>0</v>
      </c>
    </row>
    <row r="627" spans="1:6" x14ac:dyDescent="0.25">
      <c r="A627" s="27"/>
      <c r="B627" s="12" t="s">
        <v>211</v>
      </c>
      <c r="C627" s="13">
        <f>(+C628+C629)</f>
        <v>34443.942750000002</v>
      </c>
      <c r="D627" s="13">
        <f>(+D628+D629)</f>
        <v>34443.942748659407</v>
      </c>
      <c r="E627" s="13"/>
      <c r="F627" s="13">
        <f>(+F628+F629)</f>
        <v>32706.933379999999</v>
      </c>
    </row>
    <row r="628" spans="1:6" x14ac:dyDescent="0.25">
      <c r="A628" s="26"/>
      <c r="B628" s="15" t="s">
        <v>12</v>
      </c>
      <c r="C628" s="16">
        <v>34443.942750000002</v>
      </c>
      <c r="D628" s="16">
        <v>34443.942748659407</v>
      </c>
      <c r="E628" s="16"/>
      <c r="F628" s="16">
        <v>32706.933379999999</v>
      </c>
    </row>
    <row r="629" spans="1:6" x14ac:dyDescent="0.25">
      <c r="A629" s="26"/>
      <c r="B629" s="15" t="s">
        <v>13</v>
      </c>
      <c r="C629" s="16">
        <v>0</v>
      </c>
      <c r="D629" s="16">
        <v>0</v>
      </c>
      <c r="E629" s="16"/>
      <c r="F629" s="16">
        <v>0</v>
      </c>
    </row>
    <row r="630" spans="1:6" x14ac:dyDescent="0.25">
      <c r="A630" s="27"/>
      <c r="B630" s="12" t="s">
        <v>212</v>
      </c>
      <c r="C630" s="13">
        <f>(+C631+C632)</f>
        <v>8943.5899399999998</v>
      </c>
      <c r="D630" s="13">
        <f>(+D631+D632)</f>
        <v>8943.59</v>
      </c>
      <c r="E630" s="13"/>
      <c r="F630" s="13">
        <f>(+F631+F632)</f>
        <v>3074.7579999999998</v>
      </c>
    </row>
    <row r="631" spans="1:6" x14ac:dyDescent="0.25">
      <c r="A631" s="26"/>
      <c r="B631" s="15" t="s">
        <v>12</v>
      </c>
      <c r="C631" s="16">
        <v>8943.5899399999998</v>
      </c>
      <c r="D631" s="16">
        <v>8943.59</v>
      </c>
      <c r="E631" s="16"/>
      <c r="F631" s="16">
        <v>3074.7579999999998</v>
      </c>
    </row>
    <row r="632" spans="1:6" x14ac:dyDescent="0.25">
      <c r="A632" s="26"/>
      <c r="B632" s="15" t="s">
        <v>13</v>
      </c>
      <c r="C632" s="16">
        <v>0</v>
      </c>
      <c r="D632" s="16">
        <v>0</v>
      </c>
      <c r="E632" s="16"/>
      <c r="F632" s="16">
        <v>0</v>
      </c>
    </row>
    <row r="633" spans="1:6" x14ac:dyDescent="0.25">
      <c r="A633" s="27"/>
      <c r="B633" s="12" t="s">
        <v>213</v>
      </c>
      <c r="C633" s="13">
        <f>(+C634+C635)</f>
        <v>386.30853999999999</v>
      </c>
      <c r="D633" s="13">
        <f>(+D634+D635)</f>
        <v>386.30853999999999</v>
      </c>
      <c r="E633" s="13"/>
      <c r="F633" s="13">
        <f>(+F634+F635)</f>
        <v>386.30853999999999</v>
      </c>
    </row>
    <row r="634" spans="1:6" x14ac:dyDescent="0.25">
      <c r="A634" s="26"/>
      <c r="B634" s="15" t="s">
        <v>12</v>
      </c>
      <c r="C634" s="16">
        <v>386.30853999999999</v>
      </c>
      <c r="D634" s="16">
        <v>386.30853999999999</v>
      </c>
      <c r="E634" s="16"/>
      <c r="F634" s="16">
        <v>386.30853999999999</v>
      </c>
    </row>
    <row r="635" spans="1:6" x14ac:dyDescent="0.25">
      <c r="A635" s="26"/>
      <c r="B635" s="15" t="s">
        <v>13</v>
      </c>
      <c r="C635" s="16">
        <v>0</v>
      </c>
      <c r="D635" s="16">
        <v>0</v>
      </c>
      <c r="E635" s="16"/>
      <c r="F635" s="16">
        <v>0</v>
      </c>
    </row>
    <row r="636" spans="1:6" x14ac:dyDescent="0.25">
      <c r="A636" s="27"/>
      <c r="B636" s="12" t="s">
        <v>214</v>
      </c>
      <c r="C636" s="13">
        <f>(+C637+C638)</f>
        <v>3400</v>
      </c>
      <c r="D636" s="13">
        <f>(+D637+D638)</f>
        <v>2617.7917900000002</v>
      </c>
      <c r="E636" s="13"/>
      <c r="F636" s="13">
        <f>(+F637+F638)</f>
        <v>2616.3336700000004</v>
      </c>
    </row>
    <row r="637" spans="1:6" x14ac:dyDescent="0.25">
      <c r="A637" s="26"/>
      <c r="B637" s="15" t="s">
        <v>12</v>
      </c>
      <c r="C637" s="16">
        <v>3400</v>
      </c>
      <c r="D637" s="16">
        <v>2617.7917900000002</v>
      </c>
      <c r="E637" s="16"/>
      <c r="F637" s="16">
        <v>2616.3336700000004</v>
      </c>
    </row>
    <row r="638" spans="1:6" x14ac:dyDescent="0.25">
      <c r="A638" s="26"/>
      <c r="B638" s="15" t="s">
        <v>13</v>
      </c>
      <c r="C638" s="16">
        <v>0</v>
      </c>
      <c r="D638" s="16">
        <v>0</v>
      </c>
      <c r="E638" s="16"/>
      <c r="F638" s="16">
        <v>0</v>
      </c>
    </row>
    <row r="639" spans="1:6" x14ac:dyDescent="0.25">
      <c r="A639" s="27"/>
      <c r="B639" s="12" t="s">
        <v>215</v>
      </c>
      <c r="C639" s="13">
        <f>(+C640+C641)</f>
        <v>12856.580979999999</v>
      </c>
      <c r="D639" s="13">
        <f>(+D640+D641)</f>
        <v>12310.008039999999</v>
      </c>
      <c r="E639" s="13"/>
      <c r="F639" s="13">
        <f>(+F640+F641)</f>
        <v>10945.876919999999</v>
      </c>
    </row>
    <row r="640" spans="1:6" x14ac:dyDescent="0.25">
      <c r="A640" s="26"/>
      <c r="B640" s="15" t="s">
        <v>12</v>
      </c>
      <c r="C640" s="16">
        <v>12856.580979999999</v>
      </c>
      <c r="D640" s="16">
        <v>12310.008039999999</v>
      </c>
      <c r="E640" s="16"/>
      <c r="F640" s="16">
        <v>10945.876919999999</v>
      </c>
    </row>
    <row r="641" spans="1:6" x14ac:dyDescent="0.25">
      <c r="A641" s="26"/>
      <c r="B641" s="15" t="s">
        <v>13</v>
      </c>
      <c r="C641" s="16">
        <v>0</v>
      </c>
      <c r="D641" s="16">
        <v>0</v>
      </c>
      <c r="E641" s="16"/>
      <c r="F641" s="16">
        <v>0</v>
      </c>
    </row>
    <row r="642" spans="1:6" x14ac:dyDescent="0.25">
      <c r="A642" s="27"/>
      <c r="B642" s="12" t="s">
        <v>216</v>
      </c>
      <c r="C642" s="13">
        <f>(+C643+C644)</f>
        <v>1110.6372900000001</v>
      </c>
      <c r="D642" s="13">
        <f>(+D643+D644)</f>
        <v>1110.6372900000001</v>
      </c>
      <c r="E642" s="13"/>
      <c r="F642" s="13">
        <f>(+F643+F644)</f>
        <v>957.30642</v>
      </c>
    </row>
    <row r="643" spans="1:6" x14ac:dyDescent="0.25">
      <c r="A643" s="26"/>
      <c r="B643" s="15" t="s">
        <v>12</v>
      </c>
      <c r="C643" s="16">
        <v>1110.6372900000001</v>
      </c>
      <c r="D643" s="16">
        <v>1110.6372900000001</v>
      </c>
      <c r="E643" s="16"/>
      <c r="F643" s="16">
        <v>957.30642</v>
      </c>
    </row>
    <row r="644" spans="1:6" x14ac:dyDescent="0.25">
      <c r="A644" s="26"/>
      <c r="B644" s="15" t="s">
        <v>13</v>
      </c>
      <c r="C644" s="16">
        <v>0</v>
      </c>
      <c r="D644" s="16">
        <v>0</v>
      </c>
      <c r="E644" s="16"/>
      <c r="F644" s="16">
        <v>0</v>
      </c>
    </row>
    <row r="645" spans="1:6" x14ac:dyDescent="0.25">
      <c r="A645" s="27"/>
      <c r="B645" s="12" t="s">
        <v>217</v>
      </c>
      <c r="C645" s="13">
        <f>(+C646+C647)</f>
        <v>3648.04279</v>
      </c>
      <c r="D645" s="13">
        <f>(+D646+D647)</f>
        <v>3648.04279</v>
      </c>
      <c r="E645" s="13"/>
      <c r="F645" s="13">
        <f>(+F646+F647)</f>
        <v>3648.04279</v>
      </c>
    </row>
    <row r="646" spans="1:6" x14ac:dyDescent="0.25">
      <c r="A646" s="26"/>
      <c r="B646" s="15" t="s">
        <v>12</v>
      </c>
      <c r="C646" s="16">
        <v>3648.04279</v>
      </c>
      <c r="D646" s="16">
        <v>3648.04279</v>
      </c>
      <c r="E646" s="16"/>
      <c r="F646" s="16">
        <v>3648.04279</v>
      </c>
    </row>
    <row r="647" spans="1:6" x14ac:dyDescent="0.25">
      <c r="A647" s="26"/>
      <c r="B647" s="15" t="s">
        <v>13</v>
      </c>
      <c r="C647" s="16">
        <v>0</v>
      </c>
      <c r="D647" s="16">
        <v>0</v>
      </c>
      <c r="E647" s="16"/>
      <c r="F647" s="16">
        <v>0</v>
      </c>
    </row>
    <row r="648" spans="1:6" x14ac:dyDescent="0.25">
      <c r="A648" s="27"/>
      <c r="B648" s="12" t="s">
        <v>218</v>
      </c>
      <c r="C648" s="13">
        <f>(+C649+C650)</f>
        <v>178.2398</v>
      </c>
      <c r="D648" s="13">
        <f>(+D649+D650)</f>
        <v>178.2398</v>
      </c>
      <c r="E648" s="13"/>
      <c r="F648" s="13">
        <f>(+F649+F650)</f>
        <v>160.41582</v>
      </c>
    </row>
    <row r="649" spans="1:6" x14ac:dyDescent="0.25">
      <c r="A649" s="26"/>
      <c r="B649" s="15" t="s">
        <v>12</v>
      </c>
      <c r="C649" s="16">
        <v>178.2398</v>
      </c>
      <c r="D649" s="16">
        <v>178.2398</v>
      </c>
      <c r="E649" s="16"/>
      <c r="F649" s="16">
        <v>160.41582</v>
      </c>
    </row>
    <row r="650" spans="1:6" x14ac:dyDescent="0.25">
      <c r="A650" s="26"/>
      <c r="B650" s="15" t="s">
        <v>13</v>
      </c>
      <c r="C650" s="16">
        <v>0</v>
      </c>
      <c r="D650" s="16">
        <v>0</v>
      </c>
      <c r="E650" s="16"/>
      <c r="F650" s="16">
        <v>0</v>
      </c>
    </row>
    <row r="651" spans="1:6" x14ac:dyDescent="0.25">
      <c r="A651" s="27"/>
      <c r="B651" s="12" t="s">
        <v>219</v>
      </c>
      <c r="C651" s="13">
        <f>(+C652+C653)</f>
        <v>1977.356</v>
      </c>
      <c r="D651" s="13">
        <f>(+D652+D653)</f>
        <v>1954.6959999999999</v>
      </c>
      <c r="E651" s="13"/>
      <c r="F651" s="13">
        <f>(+F652+F653)</f>
        <v>1954.6959999999999</v>
      </c>
    </row>
    <row r="652" spans="1:6" x14ac:dyDescent="0.25">
      <c r="A652" s="26"/>
      <c r="B652" s="15" t="s">
        <v>12</v>
      </c>
      <c r="C652" s="16">
        <v>1977.356</v>
      </c>
      <c r="D652" s="16">
        <v>1954.6959999999999</v>
      </c>
      <c r="E652" s="16"/>
      <c r="F652" s="16">
        <v>1954.6959999999999</v>
      </c>
    </row>
    <row r="653" spans="1:6" x14ac:dyDescent="0.25">
      <c r="A653" s="26"/>
      <c r="B653" s="15" t="s">
        <v>13</v>
      </c>
      <c r="C653" s="16">
        <v>0</v>
      </c>
      <c r="D653" s="16">
        <v>0</v>
      </c>
      <c r="E653" s="16"/>
      <c r="F653" s="16">
        <v>0</v>
      </c>
    </row>
    <row r="654" spans="1:6" ht="22.5" x14ac:dyDescent="0.25">
      <c r="A654" s="27"/>
      <c r="B654" s="12" t="s">
        <v>220</v>
      </c>
      <c r="C654" s="13">
        <f>(+C655+C656)</f>
        <v>330895.861958655</v>
      </c>
      <c r="D654" s="13">
        <f>(+D655+D656)</f>
        <v>274500.75110888807</v>
      </c>
      <c r="E654" s="13"/>
      <c r="F654" s="13">
        <f>(+F655+F656)</f>
        <v>167784.62263</v>
      </c>
    </row>
    <row r="655" spans="1:6" x14ac:dyDescent="0.25">
      <c r="A655" s="26"/>
      <c r="B655" s="15" t="s">
        <v>12</v>
      </c>
      <c r="C655" s="16">
        <v>330895.861958655</v>
      </c>
      <c r="D655" s="16">
        <v>274500.75110888807</v>
      </c>
      <c r="E655" s="16"/>
      <c r="F655" s="16">
        <v>167784.62263</v>
      </c>
    </row>
    <row r="656" spans="1:6" x14ac:dyDescent="0.25">
      <c r="A656" s="26"/>
      <c r="B656" s="15" t="s">
        <v>13</v>
      </c>
      <c r="C656" s="16">
        <v>0</v>
      </c>
      <c r="D656" s="16">
        <v>0</v>
      </c>
      <c r="E656" s="16"/>
      <c r="F656" s="16">
        <v>0</v>
      </c>
    </row>
    <row r="657" spans="1:6" x14ac:dyDescent="0.25">
      <c r="A657" s="27"/>
      <c r="B657" s="12" t="s">
        <v>221</v>
      </c>
      <c r="C657" s="13">
        <f>(+C658+C659)</f>
        <v>202248.11</v>
      </c>
      <c r="D657" s="13">
        <f>(+D658+D659)</f>
        <v>11121.848</v>
      </c>
      <c r="E657" s="13"/>
      <c r="F657" s="13">
        <f>(+F658+F659)</f>
        <v>213369.95800000001</v>
      </c>
    </row>
    <row r="658" spans="1:6" x14ac:dyDescent="0.25">
      <c r="A658" s="26"/>
      <c r="B658" s="15" t="s">
        <v>12</v>
      </c>
      <c r="C658" s="16">
        <v>202248.11</v>
      </c>
      <c r="D658" s="16">
        <v>11121.848</v>
      </c>
      <c r="E658" s="16"/>
      <c r="F658" s="16">
        <v>213369.95800000001</v>
      </c>
    </row>
    <row r="659" spans="1:6" x14ac:dyDescent="0.25">
      <c r="A659" s="26"/>
      <c r="B659" s="15" t="s">
        <v>13</v>
      </c>
      <c r="C659" s="16">
        <v>0</v>
      </c>
      <c r="D659" s="16">
        <v>0</v>
      </c>
      <c r="E659" s="16"/>
      <c r="F659" s="16">
        <v>0</v>
      </c>
    </row>
    <row r="660" spans="1:6" x14ac:dyDescent="0.25">
      <c r="A660" s="28" t="s">
        <v>222</v>
      </c>
      <c r="B660" s="9"/>
      <c r="C660" s="10">
        <f>(+C661)</f>
        <v>55513.84287</v>
      </c>
      <c r="D660" s="10">
        <f t="shared" ref="D660:F660" si="28">(+D661)</f>
        <v>55513.842530000002</v>
      </c>
      <c r="E660" s="10"/>
      <c r="F660" s="10">
        <f t="shared" si="28"/>
        <v>49824.697540000001</v>
      </c>
    </row>
    <row r="661" spans="1:6" x14ac:dyDescent="0.25">
      <c r="A661" s="27"/>
      <c r="B661" s="12" t="s">
        <v>17</v>
      </c>
      <c r="C661" s="13">
        <f>(+C662+C663)</f>
        <v>55513.84287</v>
      </c>
      <c r="D661" s="13">
        <f>(+D662+D663)</f>
        <v>55513.842530000002</v>
      </c>
      <c r="E661" s="13"/>
      <c r="F661" s="13">
        <f>(+F662+F663)</f>
        <v>49824.697540000001</v>
      </c>
    </row>
    <row r="662" spans="1:6" x14ac:dyDescent="0.25">
      <c r="A662" s="26"/>
      <c r="B662" s="15" t="s">
        <v>12</v>
      </c>
      <c r="C662" s="16">
        <v>55513.84287</v>
      </c>
      <c r="D662" s="16">
        <v>55513.842530000002</v>
      </c>
      <c r="E662" s="16"/>
      <c r="F662" s="16">
        <v>49824.697540000001</v>
      </c>
    </row>
    <row r="663" spans="1:6" x14ac:dyDescent="0.25">
      <c r="A663" s="26"/>
      <c r="B663" s="15" t="s">
        <v>13</v>
      </c>
      <c r="C663" s="16">
        <v>0</v>
      </c>
      <c r="D663" s="16">
        <v>0</v>
      </c>
      <c r="E663" s="16"/>
      <c r="F663" s="16">
        <v>0</v>
      </c>
    </row>
    <row r="664" spans="1:6" x14ac:dyDescent="0.25">
      <c r="A664" s="28" t="s">
        <v>223</v>
      </c>
      <c r="B664" s="9"/>
      <c r="C664" s="10">
        <f>(+C665)</f>
        <v>190997.18440826653</v>
      </c>
      <c r="D664" s="10">
        <f t="shared" ref="D664:F664" si="29">(+D665)</f>
        <v>190997.18440826653</v>
      </c>
      <c r="E664" s="10"/>
      <c r="F664" s="10">
        <f t="shared" si="29"/>
        <v>184837.74215999994</v>
      </c>
    </row>
    <row r="665" spans="1:6" x14ac:dyDescent="0.25">
      <c r="A665" s="27"/>
      <c r="B665" s="12" t="s">
        <v>17</v>
      </c>
      <c r="C665" s="13">
        <f>(+C666+C667)</f>
        <v>190997.18440826653</v>
      </c>
      <c r="D665" s="13">
        <f>(+D666+D667)</f>
        <v>190997.18440826653</v>
      </c>
      <c r="E665" s="13"/>
      <c r="F665" s="13">
        <f>(+F666+F667)</f>
        <v>184837.74215999994</v>
      </c>
    </row>
    <row r="666" spans="1:6" x14ac:dyDescent="0.25">
      <c r="A666" s="26"/>
      <c r="B666" s="15" t="s">
        <v>12</v>
      </c>
      <c r="C666" s="16">
        <v>190997.18440826653</v>
      </c>
      <c r="D666" s="16">
        <v>190997.18440826653</v>
      </c>
      <c r="E666" s="16"/>
      <c r="F666" s="16">
        <v>184837.74215999994</v>
      </c>
    </row>
    <row r="667" spans="1:6" x14ac:dyDescent="0.25">
      <c r="A667" s="26"/>
      <c r="B667" s="15" t="s">
        <v>13</v>
      </c>
      <c r="C667" s="16">
        <v>0</v>
      </c>
      <c r="D667" s="16">
        <v>0</v>
      </c>
      <c r="E667" s="16"/>
      <c r="F667" s="16">
        <v>0</v>
      </c>
    </row>
    <row r="668" spans="1:6" x14ac:dyDescent="0.25">
      <c r="A668" s="28" t="s">
        <v>224</v>
      </c>
      <c r="B668" s="9"/>
      <c r="C668" s="10">
        <f>(+C669)</f>
        <v>564041.46613200009</v>
      </c>
      <c r="D668" s="10">
        <f t="shared" ref="D668:F668" si="30">(+D669)</f>
        <v>455147.84300999984</v>
      </c>
      <c r="E668" s="10"/>
      <c r="F668" s="10">
        <f t="shared" si="30"/>
        <v>455147.84300999984</v>
      </c>
    </row>
    <row r="669" spans="1:6" x14ac:dyDescent="0.25">
      <c r="A669" s="27"/>
      <c r="B669" s="12" t="s">
        <v>17</v>
      </c>
      <c r="C669" s="13">
        <f>(+C670+C671)</f>
        <v>564041.46613200009</v>
      </c>
      <c r="D669" s="13">
        <f>(+D670+D671)</f>
        <v>455147.84300999984</v>
      </c>
      <c r="E669" s="13"/>
      <c r="F669" s="13">
        <f>(+F670+F671)</f>
        <v>455147.84300999984</v>
      </c>
    </row>
    <row r="670" spans="1:6" x14ac:dyDescent="0.25">
      <c r="A670" s="26"/>
      <c r="B670" s="15" t="s">
        <v>12</v>
      </c>
      <c r="C670" s="16">
        <v>505780.16932200006</v>
      </c>
      <c r="D670" s="16">
        <v>404327.86564999988</v>
      </c>
      <c r="E670" s="16"/>
      <c r="F670" s="16">
        <v>404327.86564999988</v>
      </c>
    </row>
    <row r="671" spans="1:6" x14ac:dyDescent="0.25">
      <c r="A671" s="26"/>
      <c r="B671" s="15" t="s">
        <v>13</v>
      </c>
      <c r="C671" s="16">
        <v>58261.29681</v>
      </c>
      <c r="D671" s="16">
        <v>50819.97735999999</v>
      </c>
      <c r="E671" s="16"/>
      <c r="F671" s="16">
        <v>50819.97735999999</v>
      </c>
    </row>
    <row r="672" spans="1:6" x14ac:dyDescent="0.25">
      <c r="A672" s="28" t="s">
        <v>225</v>
      </c>
      <c r="B672" s="9"/>
      <c r="C672" s="10">
        <f>(+C673)</f>
        <v>120732.28581097399</v>
      </c>
      <c r="D672" s="10">
        <f t="shared" ref="D672:F672" si="31">(+D673)</f>
        <v>120732.28581097399</v>
      </c>
      <c r="E672" s="10"/>
      <c r="F672" s="10">
        <f t="shared" si="31"/>
        <v>113701.64363999999</v>
      </c>
    </row>
    <row r="673" spans="1:6" x14ac:dyDescent="0.25">
      <c r="A673" s="27"/>
      <c r="B673" s="12" t="s">
        <v>17</v>
      </c>
      <c r="C673" s="13">
        <f>(+C674+C675)</f>
        <v>120732.28581097399</v>
      </c>
      <c r="D673" s="13">
        <f>(+D674+D675)</f>
        <v>120732.28581097399</v>
      </c>
      <c r="E673" s="13"/>
      <c r="F673" s="13">
        <f>(+F674+F675)</f>
        <v>113701.64363999999</v>
      </c>
    </row>
    <row r="674" spans="1:6" x14ac:dyDescent="0.25">
      <c r="A674" s="26"/>
      <c r="B674" s="15" t="s">
        <v>12</v>
      </c>
      <c r="C674" s="16">
        <v>62199.261980973999</v>
      </c>
      <c r="D674" s="16">
        <v>62199.261980973999</v>
      </c>
      <c r="E674" s="16"/>
      <c r="F674" s="16">
        <v>55168.619810000004</v>
      </c>
    </row>
    <row r="675" spans="1:6" x14ac:dyDescent="0.25">
      <c r="A675" s="26"/>
      <c r="B675" s="15" t="s">
        <v>13</v>
      </c>
      <c r="C675" s="16">
        <v>58533.023829999998</v>
      </c>
      <c r="D675" s="16">
        <v>58533.023829999998</v>
      </c>
      <c r="E675" s="16"/>
      <c r="F675" s="16">
        <v>58533.023829999998</v>
      </c>
    </row>
    <row r="676" spans="1:6" x14ac:dyDescent="0.25">
      <c r="A676" s="28" t="s">
        <v>226</v>
      </c>
      <c r="B676" s="9"/>
      <c r="C676" s="10">
        <f>(+C677)</f>
        <v>219.5694</v>
      </c>
      <c r="D676" s="10">
        <f t="shared" ref="D676:F676" si="32">(+D677)</f>
        <v>219.46928572000002</v>
      </c>
      <c r="E676" s="10"/>
      <c r="F676" s="10">
        <f t="shared" si="32"/>
        <v>199.98411512000001</v>
      </c>
    </row>
    <row r="677" spans="1:6" x14ac:dyDescent="0.25">
      <c r="A677" s="27"/>
      <c r="B677" s="12" t="s">
        <v>17</v>
      </c>
      <c r="C677" s="13">
        <f>(+C678+C679)</f>
        <v>219.5694</v>
      </c>
      <c r="D677" s="13">
        <f>(+D678+D679)</f>
        <v>219.46928572000002</v>
      </c>
      <c r="E677" s="13"/>
      <c r="F677" s="13">
        <f>(+F678+F679)</f>
        <v>199.98411512000001</v>
      </c>
    </row>
    <row r="678" spans="1:6" x14ac:dyDescent="0.25">
      <c r="A678" s="26"/>
      <c r="B678" s="15" t="s">
        <v>12</v>
      </c>
      <c r="C678" s="16">
        <v>219.5694</v>
      </c>
      <c r="D678" s="16">
        <v>219.46928572000002</v>
      </c>
      <c r="E678" s="16"/>
      <c r="F678" s="16">
        <v>199.98411512000001</v>
      </c>
    </row>
    <row r="679" spans="1:6" x14ac:dyDescent="0.25">
      <c r="A679" s="26"/>
      <c r="B679" s="15" t="s">
        <v>13</v>
      </c>
      <c r="C679" s="16">
        <v>0</v>
      </c>
      <c r="D679" s="16">
        <v>0</v>
      </c>
      <c r="E679" s="16"/>
      <c r="F679" s="16">
        <v>0</v>
      </c>
    </row>
    <row r="680" spans="1:6" x14ac:dyDescent="0.25">
      <c r="A680" s="28" t="s">
        <v>227</v>
      </c>
      <c r="B680" s="9"/>
      <c r="C680" s="10">
        <f>(+C681)</f>
        <v>401062.435</v>
      </c>
      <c r="D680" s="10">
        <f t="shared" ref="D680:F680" si="33">(+D681)</f>
        <v>277010.49495999998</v>
      </c>
      <c r="E680" s="10"/>
      <c r="F680" s="10">
        <f t="shared" si="33"/>
        <v>275758.25852999999</v>
      </c>
    </row>
    <row r="681" spans="1:6" x14ac:dyDescent="0.25">
      <c r="A681" s="27"/>
      <c r="B681" s="12" t="s">
        <v>17</v>
      </c>
      <c r="C681" s="13">
        <f>(+C682+C683)</f>
        <v>401062.435</v>
      </c>
      <c r="D681" s="13">
        <f>(+D682+D683)</f>
        <v>277010.49495999998</v>
      </c>
      <c r="E681" s="13"/>
      <c r="F681" s="13">
        <f>(+F682+F683)</f>
        <v>275758.25852999999</v>
      </c>
    </row>
    <row r="682" spans="1:6" x14ac:dyDescent="0.25">
      <c r="A682" s="26"/>
      <c r="B682" s="15" t="s">
        <v>12</v>
      </c>
      <c r="C682" s="16">
        <v>401062.435</v>
      </c>
      <c r="D682" s="16">
        <v>277010.49495999998</v>
      </c>
      <c r="E682" s="16"/>
      <c r="F682" s="16">
        <v>275758.25852999999</v>
      </c>
    </row>
    <row r="683" spans="1:6" x14ac:dyDescent="0.25">
      <c r="A683" s="26"/>
      <c r="B683" s="15" t="s">
        <v>13</v>
      </c>
      <c r="C683" s="16">
        <v>0</v>
      </c>
      <c r="D683" s="16">
        <v>0</v>
      </c>
      <c r="E683" s="16"/>
      <c r="F683" s="16">
        <v>0</v>
      </c>
    </row>
    <row r="684" spans="1:6" x14ac:dyDescent="0.25">
      <c r="A684" s="28" t="s">
        <v>228</v>
      </c>
      <c r="B684" s="18"/>
      <c r="C684" s="19">
        <f>(+C685+C688+C691+C694+C697+C703+C700)</f>
        <v>491574.45600000001</v>
      </c>
      <c r="D684" s="19">
        <f t="shared" ref="D684:F684" si="34">(+D685+D688+D691+D694+D697+D703+D700)</f>
        <v>479104.51455999998</v>
      </c>
      <c r="E684" s="19"/>
      <c r="F684" s="19">
        <f t="shared" si="34"/>
        <v>460751.15322999982</v>
      </c>
    </row>
    <row r="685" spans="1:6" x14ac:dyDescent="0.25">
      <c r="A685" s="27"/>
      <c r="B685" s="12" t="s">
        <v>229</v>
      </c>
      <c r="C685" s="13">
        <f>(+C686+C687)</f>
        <v>112975.65700000001</v>
      </c>
      <c r="D685" s="13">
        <f>(+D686+D687)</f>
        <v>112975.65700000001</v>
      </c>
      <c r="E685" s="13"/>
      <c r="F685" s="13">
        <f>(+F686+F687)</f>
        <v>112975.65700000001</v>
      </c>
    </row>
    <row r="686" spans="1:6" x14ac:dyDescent="0.25">
      <c r="A686" s="26"/>
      <c r="B686" s="15" t="s">
        <v>12</v>
      </c>
      <c r="C686" s="16">
        <v>112975.65700000001</v>
      </c>
      <c r="D686" s="16">
        <v>112975.65700000001</v>
      </c>
      <c r="E686" s="16"/>
      <c r="F686" s="16">
        <v>112975.65700000001</v>
      </c>
    </row>
    <row r="687" spans="1:6" x14ac:dyDescent="0.25">
      <c r="A687" s="26"/>
      <c r="B687" s="15" t="s">
        <v>13</v>
      </c>
      <c r="C687" s="16">
        <v>0</v>
      </c>
      <c r="D687" s="16">
        <v>0</v>
      </c>
      <c r="E687" s="16"/>
      <c r="F687" s="16">
        <v>0</v>
      </c>
    </row>
    <row r="688" spans="1:6" x14ac:dyDescent="0.25">
      <c r="A688" s="27"/>
      <c r="B688" s="12" t="s">
        <v>230</v>
      </c>
      <c r="C688" s="13">
        <f>(+C689+C690)</f>
        <v>44641.5</v>
      </c>
      <c r="D688" s="13">
        <f>(+D689+D690)</f>
        <v>44641.535000000003</v>
      </c>
      <c r="E688" s="13"/>
      <c r="F688" s="13">
        <f>(+F689+F690)</f>
        <v>42964.972999999998</v>
      </c>
    </row>
    <row r="689" spans="1:6" x14ac:dyDescent="0.25">
      <c r="A689" s="26"/>
      <c r="B689" s="15" t="s">
        <v>12</v>
      </c>
      <c r="C689" s="16">
        <v>44641.5</v>
      </c>
      <c r="D689" s="16">
        <v>44641.535000000003</v>
      </c>
      <c r="E689" s="16"/>
      <c r="F689" s="16">
        <v>42964.972999999998</v>
      </c>
    </row>
    <row r="690" spans="1:6" x14ac:dyDescent="0.25">
      <c r="A690" s="26"/>
      <c r="B690" s="15" t="s">
        <v>13</v>
      </c>
      <c r="C690" s="16">
        <v>0</v>
      </c>
      <c r="D690" s="16">
        <v>0</v>
      </c>
      <c r="E690" s="16"/>
      <c r="F690" s="16">
        <v>0</v>
      </c>
    </row>
    <row r="691" spans="1:6" x14ac:dyDescent="0.25">
      <c r="A691" s="27"/>
      <c r="B691" s="12" t="s">
        <v>231</v>
      </c>
      <c r="C691" s="13">
        <f>(+C692+C693)</f>
        <v>253837.8</v>
      </c>
      <c r="D691" s="13">
        <f>(+D692+D693)</f>
        <v>241367.83129999999</v>
      </c>
      <c r="E691" s="13"/>
      <c r="F691" s="13">
        <f>(+F692+F693)</f>
        <v>230472.75573999979</v>
      </c>
    </row>
    <row r="692" spans="1:6" x14ac:dyDescent="0.25">
      <c r="A692" s="26"/>
      <c r="B692" s="15" t="s">
        <v>12</v>
      </c>
      <c r="C692" s="16">
        <v>253837.8</v>
      </c>
      <c r="D692" s="16">
        <v>241367.83129999999</v>
      </c>
      <c r="E692" s="16"/>
      <c r="F692" s="16">
        <v>230472.75573999979</v>
      </c>
    </row>
    <row r="693" spans="1:6" x14ac:dyDescent="0.25">
      <c r="A693" s="26"/>
      <c r="B693" s="15" t="s">
        <v>13</v>
      </c>
      <c r="C693" s="16">
        <v>0</v>
      </c>
      <c r="D693" s="16">
        <v>0</v>
      </c>
      <c r="E693" s="16"/>
      <c r="F693" s="16">
        <v>0</v>
      </c>
    </row>
    <row r="694" spans="1:6" x14ac:dyDescent="0.25">
      <c r="A694" s="27"/>
      <c r="B694" s="12" t="s">
        <v>232</v>
      </c>
      <c r="C694" s="13">
        <f>(+C695+C696)</f>
        <v>44105.5</v>
      </c>
      <c r="D694" s="13">
        <f>(+D695+D696)</f>
        <v>44105.526260000006</v>
      </c>
      <c r="E694" s="13"/>
      <c r="F694" s="13">
        <f>(+F695+F696)</f>
        <v>38613.982490000002</v>
      </c>
    </row>
    <row r="695" spans="1:6" x14ac:dyDescent="0.25">
      <c r="A695" s="26"/>
      <c r="B695" s="15" t="s">
        <v>12</v>
      </c>
      <c r="C695" s="16">
        <v>44105.5</v>
      </c>
      <c r="D695" s="16">
        <v>44105.526260000006</v>
      </c>
      <c r="E695" s="16"/>
      <c r="F695" s="16">
        <v>38613.982490000002</v>
      </c>
    </row>
    <row r="696" spans="1:6" x14ac:dyDescent="0.25">
      <c r="A696" s="26"/>
      <c r="B696" s="15" t="s">
        <v>13</v>
      </c>
      <c r="C696" s="16">
        <v>0</v>
      </c>
      <c r="D696" s="16">
        <v>0</v>
      </c>
      <c r="E696" s="16"/>
      <c r="F696" s="16">
        <v>0</v>
      </c>
    </row>
    <row r="697" spans="1:6" x14ac:dyDescent="0.25">
      <c r="A697" s="27"/>
      <c r="B697" s="12" t="s">
        <v>233</v>
      </c>
      <c r="C697" s="13">
        <f>(+C698+C699)</f>
        <v>1926.7</v>
      </c>
      <c r="D697" s="13">
        <f>(+D698+D699)</f>
        <v>1926.671</v>
      </c>
      <c r="E697" s="13"/>
      <c r="F697" s="13">
        <f>(+F698+F699)</f>
        <v>1926.671</v>
      </c>
    </row>
    <row r="698" spans="1:6" x14ac:dyDescent="0.25">
      <c r="A698" s="26"/>
      <c r="B698" s="15" t="s">
        <v>12</v>
      </c>
      <c r="C698" s="16">
        <v>1926.7</v>
      </c>
      <c r="D698" s="16">
        <v>1926.671</v>
      </c>
      <c r="E698" s="16"/>
      <c r="F698" s="16">
        <v>1926.671</v>
      </c>
    </row>
    <row r="699" spans="1:6" x14ac:dyDescent="0.25">
      <c r="A699" s="26"/>
      <c r="B699" s="15" t="s">
        <v>13</v>
      </c>
      <c r="C699" s="16">
        <v>0</v>
      </c>
      <c r="D699" s="16">
        <v>0</v>
      </c>
      <c r="E699" s="16"/>
      <c r="F699" s="16">
        <v>0</v>
      </c>
    </row>
    <row r="700" spans="1:6" x14ac:dyDescent="0.25">
      <c r="A700" s="27"/>
      <c r="B700" s="12" t="s">
        <v>234</v>
      </c>
      <c r="C700" s="13">
        <f>(+C701+C702)</f>
        <v>33679.298999999999</v>
      </c>
      <c r="D700" s="13">
        <f>(+D701+D702)</f>
        <v>33679.298999999999</v>
      </c>
      <c r="E700" s="13"/>
      <c r="F700" s="13">
        <f>(+F701+F702)</f>
        <v>33679.298999999999</v>
      </c>
    </row>
    <row r="701" spans="1:6" x14ac:dyDescent="0.25">
      <c r="A701" s="26"/>
      <c r="B701" s="15" t="s">
        <v>12</v>
      </c>
      <c r="C701" s="16">
        <v>33679.298999999999</v>
      </c>
      <c r="D701" s="16">
        <v>33679.298999999999</v>
      </c>
      <c r="E701" s="16"/>
      <c r="F701" s="16">
        <v>33679.298999999999</v>
      </c>
    </row>
    <row r="702" spans="1:6" x14ac:dyDescent="0.25">
      <c r="A702" s="26"/>
      <c r="B702" s="15" t="s">
        <v>13</v>
      </c>
      <c r="C702" s="16">
        <v>0</v>
      </c>
      <c r="D702" s="16">
        <v>0</v>
      </c>
      <c r="E702" s="16"/>
      <c r="F702" s="16">
        <v>0</v>
      </c>
    </row>
    <row r="703" spans="1:6" x14ac:dyDescent="0.25">
      <c r="A703" s="27"/>
      <c r="B703" s="12" t="s">
        <v>235</v>
      </c>
      <c r="C703" s="13">
        <f>(+C704+C705)</f>
        <v>408</v>
      </c>
      <c r="D703" s="13">
        <f>(+D704+D705)</f>
        <v>407.995</v>
      </c>
      <c r="E703" s="13"/>
      <c r="F703" s="13">
        <f>(+F704+F705)</f>
        <v>117.815</v>
      </c>
    </row>
    <row r="704" spans="1:6" x14ac:dyDescent="0.25">
      <c r="A704" s="26"/>
      <c r="B704" s="15" t="s">
        <v>12</v>
      </c>
      <c r="C704" s="16">
        <v>408</v>
      </c>
      <c r="D704" s="16">
        <v>407.995</v>
      </c>
      <c r="E704" s="16"/>
      <c r="F704" s="16">
        <v>117.815</v>
      </c>
    </row>
    <row r="705" spans="1:6" x14ac:dyDescent="0.25">
      <c r="A705" s="26"/>
      <c r="B705" s="15" t="s">
        <v>13</v>
      </c>
      <c r="C705" s="16">
        <v>0</v>
      </c>
      <c r="D705" s="16">
        <v>0</v>
      </c>
      <c r="E705" s="16"/>
      <c r="F705" s="16">
        <v>0</v>
      </c>
    </row>
    <row r="706" spans="1:6" x14ac:dyDescent="0.25">
      <c r="A706" s="28" t="s">
        <v>236</v>
      </c>
      <c r="B706" s="18"/>
      <c r="C706" s="19">
        <f>(+C707+C710+C713+C716+C719+C722+C725+C728+C731+C734+C737+C740)</f>
        <v>595372.73578800017</v>
      </c>
      <c r="D706" s="19">
        <f t="shared" ref="D706:F706" si="35">(+D707+D710+D713+D716+D719+D722+D725+D728+D731+D734+D737+D740)</f>
        <v>593131.40930300008</v>
      </c>
      <c r="E706" s="19"/>
      <c r="F706" s="19">
        <f t="shared" si="35"/>
        <v>529436.47941559996</v>
      </c>
    </row>
    <row r="707" spans="1:6" x14ac:dyDescent="0.25">
      <c r="A707" s="27"/>
      <c r="B707" s="12" t="s">
        <v>17</v>
      </c>
      <c r="C707" s="13">
        <f>(+C708+C709)</f>
        <v>12109.210999999999</v>
      </c>
      <c r="D707" s="13">
        <f>(+D708+D709)</f>
        <v>12109.210999999999</v>
      </c>
      <c r="E707" s="13"/>
      <c r="F707" s="13">
        <f>(+F708+F709)</f>
        <v>12173.89191</v>
      </c>
    </row>
    <row r="708" spans="1:6" x14ac:dyDescent="0.25">
      <c r="A708" s="26"/>
      <c r="B708" s="15" t="s">
        <v>12</v>
      </c>
      <c r="C708" s="16">
        <v>12109.210999999999</v>
      </c>
      <c r="D708" s="16">
        <v>12109.210999999999</v>
      </c>
      <c r="E708" s="16"/>
      <c r="F708" s="16">
        <v>12173.89191</v>
      </c>
    </row>
    <row r="709" spans="1:6" x14ac:dyDescent="0.25">
      <c r="A709" s="26"/>
      <c r="B709" s="15" t="s">
        <v>13</v>
      </c>
      <c r="C709" s="16">
        <v>0</v>
      </c>
      <c r="D709" s="16">
        <v>0</v>
      </c>
      <c r="E709" s="16"/>
      <c r="F709" s="16">
        <v>0</v>
      </c>
    </row>
    <row r="710" spans="1:6" x14ac:dyDescent="0.25">
      <c r="A710" s="27"/>
      <c r="B710" s="12" t="s">
        <v>265</v>
      </c>
      <c r="C710" s="13">
        <f>(+C711+C712)</f>
        <v>461255.97899999999</v>
      </c>
      <c r="D710" s="13">
        <f>(+D711+D712)</f>
        <v>461255.97899999999</v>
      </c>
      <c r="E710" s="13"/>
      <c r="F710" s="13">
        <f>(+F711+F712)</f>
        <v>453468.05699999997</v>
      </c>
    </row>
    <row r="711" spans="1:6" x14ac:dyDescent="0.25">
      <c r="A711" s="26"/>
      <c r="B711" s="15" t="s">
        <v>12</v>
      </c>
      <c r="C711" s="16">
        <v>461255.97899999999</v>
      </c>
      <c r="D711" s="16">
        <v>461255.97899999999</v>
      </c>
      <c r="E711" s="16"/>
      <c r="F711" s="16">
        <v>453468.05699999997</v>
      </c>
    </row>
    <row r="712" spans="1:6" x14ac:dyDescent="0.25">
      <c r="A712" s="26"/>
      <c r="B712" s="15" t="s">
        <v>13</v>
      </c>
      <c r="C712" s="16">
        <v>0</v>
      </c>
      <c r="D712" s="16">
        <v>0</v>
      </c>
      <c r="E712" s="16"/>
      <c r="F712" s="16">
        <v>0</v>
      </c>
    </row>
    <row r="713" spans="1:6" x14ac:dyDescent="0.25">
      <c r="A713" s="27"/>
      <c r="B713" s="12" t="s">
        <v>237</v>
      </c>
      <c r="C713" s="13">
        <f>(+C714+C715)</f>
        <v>77378.017819999994</v>
      </c>
      <c r="D713" s="13">
        <f>(+D714+D715)</f>
        <v>75878.019</v>
      </c>
      <c r="E713" s="13"/>
      <c r="F713" s="13">
        <f>(+F714+F715)</f>
        <v>22684.253129999997</v>
      </c>
    </row>
    <row r="714" spans="1:6" x14ac:dyDescent="0.25">
      <c r="A714" s="26"/>
      <c r="B714" s="15" t="s">
        <v>12</v>
      </c>
      <c r="C714" s="16">
        <v>77378.017819999994</v>
      </c>
      <c r="D714" s="16">
        <v>75878.019</v>
      </c>
      <c r="E714" s="16"/>
      <c r="F714" s="16">
        <v>22684.253129999997</v>
      </c>
    </row>
    <row r="715" spans="1:6" x14ac:dyDescent="0.25">
      <c r="A715" s="26"/>
      <c r="B715" s="15" t="s">
        <v>13</v>
      </c>
      <c r="C715" s="16">
        <v>0</v>
      </c>
      <c r="D715" s="16">
        <v>0</v>
      </c>
      <c r="E715" s="16"/>
      <c r="F715" s="16">
        <v>0</v>
      </c>
    </row>
    <row r="716" spans="1:6" x14ac:dyDescent="0.25">
      <c r="A716" s="27"/>
      <c r="B716" s="12" t="s">
        <v>238</v>
      </c>
      <c r="C716" s="13">
        <f>(+C717+C718)</f>
        <v>511.95211999999998</v>
      </c>
      <c r="D716" s="13">
        <f>(+D717+D718)</f>
        <v>394.19200000000001</v>
      </c>
      <c r="E716" s="13"/>
      <c r="F716" s="13">
        <f>(+F717+F718)</f>
        <v>394.19200000000001</v>
      </c>
    </row>
    <row r="717" spans="1:6" x14ac:dyDescent="0.25">
      <c r="A717" s="26"/>
      <c r="B717" s="15" t="s">
        <v>12</v>
      </c>
      <c r="C717" s="16">
        <v>511.95211999999998</v>
      </c>
      <c r="D717" s="16">
        <v>394.19200000000001</v>
      </c>
      <c r="E717" s="16"/>
      <c r="F717" s="16">
        <v>394.19200000000001</v>
      </c>
    </row>
    <row r="718" spans="1:6" x14ac:dyDescent="0.25">
      <c r="A718" s="26"/>
      <c r="B718" s="15" t="s">
        <v>13</v>
      </c>
      <c r="C718" s="16">
        <v>0</v>
      </c>
      <c r="D718" s="16">
        <v>0</v>
      </c>
      <c r="E718" s="16"/>
      <c r="F718" s="16">
        <v>0</v>
      </c>
    </row>
    <row r="719" spans="1:6" x14ac:dyDescent="0.25">
      <c r="A719" s="27"/>
      <c r="B719" s="12" t="s">
        <v>239</v>
      </c>
      <c r="C719" s="13">
        <f>(+C720+C721)</f>
        <v>318.32031999999998</v>
      </c>
      <c r="D719" s="13">
        <f>(+D720+D721)</f>
        <v>64.069580000000002</v>
      </c>
      <c r="E719" s="13"/>
      <c r="F719" s="13">
        <f>(+F720+F721)</f>
        <v>0</v>
      </c>
    </row>
    <row r="720" spans="1:6" x14ac:dyDescent="0.25">
      <c r="A720" s="26"/>
      <c r="B720" s="15" t="s">
        <v>12</v>
      </c>
      <c r="C720" s="16">
        <v>318.32031999999998</v>
      </c>
      <c r="D720" s="16">
        <v>64.069580000000002</v>
      </c>
      <c r="E720" s="16"/>
      <c r="F720" s="16">
        <v>0</v>
      </c>
    </row>
    <row r="721" spans="1:6" x14ac:dyDescent="0.25">
      <c r="A721" s="26"/>
      <c r="B721" s="15" t="s">
        <v>13</v>
      </c>
      <c r="C721" s="16">
        <v>0</v>
      </c>
      <c r="D721" s="16">
        <v>0</v>
      </c>
      <c r="E721" s="16"/>
      <c r="F721" s="16">
        <v>0</v>
      </c>
    </row>
    <row r="722" spans="1:6" x14ac:dyDescent="0.25">
      <c r="A722" s="27"/>
      <c r="B722" s="12" t="s">
        <v>240</v>
      </c>
      <c r="C722" s="13">
        <f>(+C723+C724)</f>
        <v>259.71848999999997</v>
      </c>
      <c r="D722" s="13">
        <f>(+D723+D724)</f>
        <v>48.853114999999995</v>
      </c>
      <c r="E722" s="13"/>
      <c r="F722" s="13">
        <f>(+F723+F724)</f>
        <v>0</v>
      </c>
    </row>
    <row r="723" spans="1:6" x14ac:dyDescent="0.25">
      <c r="A723" s="26"/>
      <c r="B723" s="15" t="s">
        <v>12</v>
      </c>
      <c r="C723" s="16">
        <v>259.71848999999997</v>
      </c>
      <c r="D723" s="16">
        <v>48.853114999999995</v>
      </c>
      <c r="E723" s="16"/>
      <c r="F723" s="16">
        <v>0</v>
      </c>
    </row>
    <row r="724" spans="1:6" x14ac:dyDescent="0.25">
      <c r="A724" s="26"/>
      <c r="B724" s="15" t="s">
        <v>13</v>
      </c>
      <c r="C724" s="16">
        <v>0</v>
      </c>
      <c r="D724" s="16">
        <v>0</v>
      </c>
      <c r="E724" s="16"/>
      <c r="F724" s="16">
        <v>0</v>
      </c>
    </row>
    <row r="725" spans="1:6" x14ac:dyDescent="0.25">
      <c r="A725" s="27"/>
      <c r="B725" s="12" t="s">
        <v>241</v>
      </c>
      <c r="C725" s="13">
        <f>(+C726+C727)</f>
        <v>468.41728000000001</v>
      </c>
      <c r="D725" s="13">
        <f>(+D726+D727)</f>
        <v>461.96584999999999</v>
      </c>
      <c r="E725" s="13"/>
      <c r="F725" s="13">
        <f>(+F726+F727)</f>
        <v>461.96584999999999</v>
      </c>
    </row>
    <row r="726" spans="1:6" x14ac:dyDescent="0.25">
      <c r="A726" s="26"/>
      <c r="B726" s="15" t="s">
        <v>12</v>
      </c>
      <c r="C726" s="16">
        <v>468.41728000000001</v>
      </c>
      <c r="D726" s="16">
        <v>461.96584999999999</v>
      </c>
      <c r="E726" s="16"/>
      <c r="F726" s="16">
        <v>461.96584999999999</v>
      </c>
    </row>
    <row r="727" spans="1:6" x14ac:dyDescent="0.25">
      <c r="A727" s="26"/>
      <c r="B727" s="15" t="s">
        <v>13</v>
      </c>
      <c r="C727" s="16">
        <v>0</v>
      </c>
      <c r="D727" s="16">
        <v>0</v>
      </c>
      <c r="E727" s="16"/>
      <c r="F727" s="16">
        <v>0</v>
      </c>
    </row>
    <row r="728" spans="1:6" x14ac:dyDescent="0.25">
      <c r="A728" s="27"/>
      <c r="B728" s="12" t="s">
        <v>242</v>
      </c>
      <c r="C728" s="13">
        <f>(+C729+C730)</f>
        <v>7172.68</v>
      </c>
      <c r="D728" s="13">
        <f>(+D729+D730)</f>
        <v>7172.68</v>
      </c>
      <c r="E728" s="13"/>
      <c r="F728" s="13">
        <f>(+F729+F730)</f>
        <v>7172.68</v>
      </c>
    </row>
    <row r="729" spans="1:6" x14ac:dyDescent="0.25">
      <c r="A729" s="26"/>
      <c r="B729" s="15" t="s">
        <v>12</v>
      </c>
      <c r="C729" s="16">
        <v>7172.68</v>
      </c>
      <c r="D729" s="16">
        <v>7172.68</v>
      </c>
      <c r="E729" s="16"/>
      <c r="F729" s="16">
        <v>7172.68</v>
      </c>
    </row>
    <row r="730" spans="1:6" x14ac:dyDescent="0.25">
      <c r="A730" s="26"/>
      <c r="B730" s="15" t="s">
        <v>13</v>
      </c>
      <c r="C730" s="16">
        <v>0</v>
      </c>
      <c r="D730" s="16">
        <v>0</v>
      </c>
      <c r="E730" s="16"/>
      <c r="F730" s="16">
        <v>0</v>
      </c>
    </row>
    <row r="731" spans="1:6" x14ac:dyDescent="0.25">
      <c r="A731" s="27"/>
      <c r="B731" s="12" t="s">
        <v>243</v>
      </c>
      <c r="C731" s="13">
        <f>(+C732+C733)</f>
        <v>4251.8397580000001</v>
      </c>
      <c r="D731" s="13">
        <f>(+D732+D733)</f>
        <v>4251.8397580000001</v>
      </c>
      <c r="E731" s="13"/>
      <c r="F731" s="13">
        <f>(+F732+F733)</f>
        <v>4119.3576555999998</v>
      </c>
    </row>
    <row r="732" spans="1:6" x14ac:dyDescent="0.25">
      <c r="A732" s="26"/>
      <c r="B732" s="15" t="s">
        <v>12</v>
      </c>
      <c r="C732" s="16">
        <v>4251.8397580000001</v>
      </c>
      <c r="D732" s="16">
        <v>4251.8397580000001</v>
      </c>
      <c r="E732" s="16"/>
      <c r="F732" s="16">
        <v>4119.3576555999998</v>
      </c>
    </row>
    <row r="733" spans="1:6" x14ac:dyDescent="0.25">
      <c r="A733" s="26"/>
      <c r="B733" s="15" t="s">
        <v>13</v>
      </c>
      <c r="C733" s="16">
        <v>0</v>
      </c>
      <c r="D733" s="16">
        <v>0</v>
      </c>
      <c r="E733" s="16"/>
      <c r="F733" s="16">
        <v>0</v>
      </c>
    </row>
    <row r="734" spans="1:6" x14ac:dyDescent="0.25">
      <c r="A734" s="27"/>
      <c r="B734" s="12" t="s">
        <v>244</v>
      </c>
      <c r="C734" s="13">
        <f>(+C735+C736)</f>
        <v>3212.7</v>
      </c>
      <c r="D734" s="13">
        <f>(+D735+D736)</f>
        <v>3060.6</v>
      </c>
      <c r="E734" s="13"/>
      <c r="F734" s="13">
        <f>(+F735+F736)</f>
        <v>658.08186999999998</v>
      </c>
    </row>
    <row r="735" spans="1:6" x14ac:dyDescent="0.25">
      <c r="A735" s="26"/>
      <c r="B735" s="15" t="s">
        <v>12</v>
      </c>
      <c r="C735" s="16">
        <v>3212.7</v>
      </c>
      <c r="D735" s="16">
        <v>3060.6</v>
      </c>
      <c r="E735" s="16"/>
      <c r="F735" s="16">
        <v>658.08186999999998</v>
      </c>
    </row>
    <row r="736" spans="1:6" x14ac:dyDescent="0.25">
      <c r="A736" s="26"/>
      <c r="B736" s="15" t="s">
        <v>13</v>
      </c>
      <c r="C736" s="16">
        <v>0</v>
      </c>
      <c r="D736" s="16">
        <v>0</v>
      </c>
      <c r="E736" s="16"/>
      <c r="F736" s="16">
        <v>0</v>
      </c>
    </row>
    <row r="737" spans="1:6" x14ac:dyDescent="0.25">
      <c r="A737" s="27"/>
      <c r="B737" s="12" t="s">
        <v>245</v>
      </c>
      <c r="C737" s="13">
        <f>(+C738+C739)</f>
        <v>18062.900000000001</v>
      </c>
      <c r="D737" s="13">
        <f>(+D738+D739)</f>
        <v>18063</v>
      </c>
      <c r="E737" s="13"/>
      <c r="F737" s="13">
        <f>(+F738+F739)</f>
        <v>18130</v>
      </c>
    </row>
    <row r="738" spans="1:6" x14ac:dyDescent="0.25">
      <c r="A738" s="26"/>
      <c r="B738" s="15" t="s">
        <v>12</v>
      </c>
      <c r="C738" s="16">
        <v>18062.900000000001</v>
      </c>
      <c r="D738" s="16">
        <v>18063</v>
      </c>
      <c r="E738" s="16"/>
      <c r="F738" s="16">
        <v>18130</v>
      </c>
    </row>
    <row r="739" spans="1:6" x14ac:dyDescent="0.25">
      <c r="A739" s="26"/>
      <c r="B739" s="15" t="s">
        <v>13</v>
      </c>
      <c r="C739" s="16">
        <v>0</v>
      </c>
      <c r="D739" s="16">
        <v>0</v>
      </c>
      <c r="E739" s="16"/>
      <c r="F739" s="16">
        <v>0</v>
      </c>
    </row>
    <row r="740" spans="1:6" x14ac:dyDescent="0.25">
      <c r="A740" s="27"/>
      <c r="B740" s="12" t="s">
        <v>246</v>
      </c>
      <c r="C740" s="13">
        <f>(+C741+C742)</f>
        <v>10371</v>
      </c>
      <c r="D740" s="13">
        <f>(+D741+D742)</f>
        <v>10371</v>
      </c>
      <c r="E740" s="13"/>
      <c r="F740" s="13">
        <f>(+F741+F742)</f>
        <v>10174</v>
      </c>
    </row>
    <row r="741" spans="1:6" x14ac:dyDescent="0.25">
      <c r="A741" s="26"/>
      <c r="B741" s="15" t="s">
        <v>12</v>
      </c>
      <c r="C741" s="16">
        <v>10371</v>
      </c>
      <c r="D741" s="16">
        <v>10371</v>
      </c>
      <c r="E741" s="16"/>
      <c r="F741" s="16">
        <v>10174</v>
      </c>
    </row>
    <row r="742" spans="1:6" x14ac:dyDescent="0.25">
      <c r="A742" s="26"/>
      <c r="B742" s="15" t="s">
        <v>13</v>
      </c>
      <c r="C742" s="16">
        <v>0</v>
      </c>
      <c r="D742" s="16">
        <v>0</v>
      </c>
      <c r="E742" s="16"/>
      <c r="F742" s="16">
        <v>0</v>
      </c>
    </row>
    <row r="743" spans="1:6" x14ac:dyDescent="0.25">
      <c r="A743" s="28" t="s">
        <v>247</v>
      </c>
      <c r="B743" s="9"/>
      <c r="C743" s="10">
        <f>(+C744+C745)</f>
        <v>24080863.814700462</v>
      </c>
      <c r="D743" s="10">
        <f t="shared" ref="D743:F743" si="36">(+D744+D745)</f>
        <v>24080362.084540464</v>
      </c>
      <c r="E743" s="10"/>
      <c r="F743" s="10">
        <f t="shared" si="36"/>
        <v>23154977.387343336</v>
      </c>
    </row>
    <row r="744" spans="1:6" x14ac:dyDescent="0.25">
      <c r="A744" s="26"/>
      <c r="B744" s="15" t="s">
        <v>12</v>
      </c>
      <c r="C744" s="16">
        <v>22330422.304010462</v>
      </c>
      <c r="D744" s="23">
        <v>22329920.573850464</v>
      </c>
      <c r="E744" s="23"/>
      <c r="F744" s="23">
        <v>21406535.876653336</v>
      </c>
    </row>
    <row r="745" spans="1:6" x14ac:dyDescent="0.25">
      <c r="A745" s="26"/>
      <c r="B745" s="15" t="s">
        <v>13</v>
      </c>
      <c r="C745" s="16">
        <v>1750441.5106900001</v>
      </c>
      <c r="D745" s="23">
        <v>1750441.5106900001</v>
      </c>
      <c r="E745" s="23"/>
      <c r="F745" s="23">
        <v>1748441.5106900001</v>
      </c>
    </row>
    <row r="746" spans="1:6" x14ac:dyDescent="0.25">
      <c r="A746" s="28" t="s">
        <v>248</v>
      </c>
      <c r="B746" s="9"/>
      <c r="C746" s="10">
        <f>(+C747+C748)</f>
        <v>2670032.7008000007</v>
      </c>
      <c r="D746" s="10">
        <f t="shared" ref="D746:F746" si="37">(+D747+D748)</f>
        <v>2566550.9505899996</v>
      </c>
      <c r="E746" s="10"/>
      <c r="F746" s="10">
        <f t="shared" si="37"/>
        <v>2566550.9505899996</v>
      </c>
    </row>
    <row r="747" spans="1:6" x14ac:dyDescent="0.25">
      <c r="A747" s="26"/>
      <c r="B747" s="15" t="s">
        <v>12</v>
      </c>
      <c r="C747" s="16">
        <v>2670032.7008000007</v>
      </c>
      <c r="D747" s="23">
        <v>2566550.9505899996</v>
      </c>
      <c r="E747" s="23"/>
      <c r="F747" s="23">
        <v>2566550.9505899996</v>
      </c>
    </row>
    <row r="748" spans="1:6" x14ac:dyDescent="0.25">
      <c r="A748" s="26"/>
      <c r="B748" s="15" t="s">
        <v>13</v>
      </c>
      <c r="C748" s="16">
        <v>0</v>
      </c>
      <c r="D748" s="16">
        <v>0</v>
      </c>
      <c r="E748" s="16"/>
      <c r="F748" s="16">
        <v>0</v>
      </c>
    </row>
    <row r="749" spans="1:6" x14ac:dyDescent="0.25">
      <c r="A749" s="28" t="s">
        <v>249</v>
      </c>
      <c r="B749" s="18"/>
      <c r="C749" s="19">
        <f>(+C750+C753+C756+C759+C762+C765+C768+C771)</f>
        <v>193839532.228055</v>
      </c>
      <c r="D749" s="19">
        <f t="shared" ref="D749:F749" si="38">(+D750+D753+D756+D759+D762+D765+D768+D771)</f>
        <v>192816252.94802818</v>
      </c>
      <c r="E749" s="19"/>
      <c r="F749" s="19">
        <f t="shared" si="38"/>
        <v>186243606.92825556</v>
      </c>
    </row>
    <row r="750" spans="1:6" x14ac:dyDescent="0.25">
      <c r="A750" s="27"/>
      <c r="B750" s="12" t="s">
        <v>250</v>
      </c>
      <c r="C750" s="13">
        <f>(+C751+C752)</f>
        <v>161857713.271</v>
      </c>
      <c r="D750" s="13">
        <f>(+D751+D752)</f>
        <v>161857713.271</v>
      </c>
      <c r="E750" s="13"/>
      <c r="F750" s="13">
        <f>(+F751+F752)</f>
        <v>161083428.19800001</v>
      </c>
    </row>
    <row r="751" spans="1:6" x14ac:dyDescent="0.25">
      <c r="A751" s="26"/>
      <c r="B751" s="15" t="s">
        <v>12</v>
      </c>
      <c r="C751" s="16">
        <v>15572152.918</v>
      </c>
      <c r="D751" s="16">
        <v>15572152.918</v>
      </c>
      <c r="E751" s="16"/>
      <c r="F751" s="16">
        <v>15469825.059</v>
      </c>
    </row>
    <row r="752" spans="1:6" x14ac:dyDescent="0.25">
      <c r="A752" s="26"/>
      <c r="B752" s="15" t="s">
        <v>13</v>
      </c>
      <c r="C752" s="16">
        <v>146285560.35299999</v>
      </c>
      <c r="D752" s="16">
        <v>146285560.35299999</v>
      </c>
      <c r="E752" s="16"/>
      <c r="F752" s="16">
        <v>145613603.139</v>
      </c>
    </row>
    <row r="753" spans="1:6" x14ac:dyDescent="0.25">
      <c r="A753" s="27"/>
      <c r="B753" s="12" t="s">
        <v>251</v>
      </c>
      <c r="C753" s="13">
        <f>(+C754+C755)</f>
        <v>278327.13558800006</v>
      </c>
      <c r="D753" s="13">
        <f>(+D754+D755)</f>
        <v>188850.60200000001</v>
      </c>
      <c r="E753" s="13"/>
      <c r="F753" s="13">
        <f>(+F754+F755)</f>
        <v>188850.60200000001</v>
      </c>
    </row>
    <row r="754" spans="1:6" x14ac:dyDescent="0.25">
      <c r="A754" s="26"/>
      <c r="B754" s="15" t="s">
        <v>12</v>
      </c>
      <c r="C754" s="16">
        <v>222467.13558800003</v>
      </c>
      <c r="D754" s="16">
        <v>114106.86199999999</v>
      </c>
      <c r="E754" s="16"/>
      <c r="F754" s="16">
        <v>114106.86199999999</v>
      </c>
    </row>
    <row r="755" spans="1:6" x14ac:dyDescent="0.25">
      <c r="A755" s="26"/>
      <c r="B755" s="15" t="s">
        <v>13</v>
      </c>
      <c r="C755" s="16">
        <v>55860</v>
      </c>
      <c r="D755" s="16">
        <v>74743.740000000005</v>
      </c>
      <c r="E755" s="16"/>
      <c r="F755" s="16">
        <v>74743.740000000005</v>
      </c>
    </row>
    <row r="756" spans="1:6" x14ac:dyDescent="0.25">
      <c r="A756" s="27"/>
      <c r="B756" s="12" t="s">
        <v>252</v>
      </c>
      <c r="C756" s="13">
        <f>(+C757+C758)</f>
        <v>758038.04508822819</v>
      </c>
      <c r="D756" s="13">
        <f>(+D757+D758)</f>
        <v>207211.72899999999</v>
      </c>
      <c r="E756" s="13"/>
      <c r="F756" s="13">
        <f>(+F757+F758)</f>
        <v>205572.90900000001</v>
      </c>
    </row>
    <row r="757" spans="1:6" x14ac:dyDescent="0.25">
      <c r="A757" s="26"/>
      <c r="B757" s="15" t="s">
        <v>12</v>
      </c>
      <c r="C757" s="16">
        <v>721164.83828822814</v>
      </c>
      <c r="D757" s="16">
        <v>207211.72899999999</v>
      </c>
      <c r="E757" s="16"/>
      <c r="F757" s="16">
        <v>205572.90900000001</v>
      </c>
    </row>
    <row r="758" spans="1:6" x14ac:dyDescent="0.25">
      <c r="A758" s="26"/>
      <c r="B758" s="15" t="s">
        <v>13</v>
      </c>
      <c r="C758" s="16">
        <v>36873.206800000007</v>
      </c>
      <c r="D758" s="16">
        <v>0</v>
      </c>
      <c r="E758" s="16"/>
      <c r="F758" s="16">
        <v>0</v>
      </c>
    </row>
    <row r="759" spans="1:6" x14ac:dyDescent="0.25">
      <c r="A759" s="27"/>
      <c r="B759" s="12" t="s">
        <v>253</v>
      </c>
      <c r="C759" s="13">
        <f>(+C760+C761)</f>
        <v>12676474.507200001</v>
      </c>
      <c r="D759" s="13">
        <f>(+D760+D761)</f>
        <v>12676474.507200001</v>
      </c>
      <c r="E759" s="13"/>
      <c r="F759" s="13">
        <f>(+F760+F761)</f>
        <v>8531698.9067199994</v>
      </c>
    </row>
    <row r="760" spans="1:6" x14ac:dyDescent="0.25">
      <c r="A760" s="26"/>
      <c r="B760" s="15" t="s">
        <v>12</v>
      </c>
      <c r="C760" s="16">
        <v>8753884.7661000006</v>
      </c>
      <c r="D760" s="16">
        <v>8753884.7661000006</v>
      </c>
      <c r="E760" s="16"/>
      <c r="F760" s="16">
        <v>6101016.0369999995</v>
      </c>
    </row>
    <row r="761" spans="1:6" x14ac:dyDescent="0.25">
      <c r="A761" s="26"/>
      <c r="B761" s="15" t="s">
        <v>13</v>
      </c>
      <c r="C761" s="16">
        <v>3922589.7410999998</v>
      </c>
      <c r="D761" s="16">
        <v>3922589.7410999998</v>
      </c>
      <c r="E761" s="16"/>
      <c r="F761" s="16">
        <v>2430682.8697199998</v>
      </c>
    </row>
    <row r="762" spans="1:6" x14ac:dyDescent="0.25">
      <c r="A762" s="27"/>
      <c r="B762" s="12" t="s">
        <v>254</v>
      </c>
      <c r="C762" s="13">
        <f>(+C763+C764)</f>
        <v>2821945.0810000002</v>
      </c>
      <c r="D762" s="13">
        <f>(+D763+D764)</f>
        <v>2821945.0810000002</v>
      </c>
      <c r="E762" s="13"/>
      <c r="F762" s="13">
        <f>(+F763+F764)</f>
        <v>2808699.0360000003</v>
      </c>
    </row>
    <row r="763" spans="1:6" x14ac:dyDescent="0.25">
      <c r="A763" s="26"/>
      <c r="B763" s="15" t="s">
        <v>12</v>
      </c>
      <c r="C763" s="16">
        <v>329635.08100000001</v>
      </c>
      <c r="D763" s="16">
        <v>329635.08100000001</v>
      </c>
      <c r="E763" s="16"/>
      <c r="F763" s="16">
        <v>328590.19400000002</v>
      </c>
    </row>
    <row r="764" spans="1:6" x14ac:dyDescent="0.25">
      <c r="A764" s="26"/>
      <c r="B764" s="15" t="s">
        <v>13</v>
      </c>
      <c r="C764" s="16">
        <v>2492310</v>
      </c>
      <c r="D764" s="16">
        <v>2492310</v>
      </c>
      <c r="E764" s="16"/>
      <c r="F764" s="16">
        <v>2480108.8420000002</v>
      </c>
    </row>
    <row r="765" spans="1:6" x14ac:dyDescent="0.25">
      <c r="A765" s="27"/>
      <c r="B765" s="12" t="s">
        <v>255</v>
      </c>
      <c r="C765" s="13">
        <f>(+C766+C767)</f>
        <v>9921796.3165306002</v>
      </c>
      <c r="D765" s="13">
        <f>(+D766+D767)</f>
        <v>9538827.0175799988</v>
      </c>
      <c r="E765" s="13"/>
      <c r="F765" s="13">
        <f>(+F766+F767)</f>
        <v>9372779.1529299989</v>
      </c>
    </row>
    <row r="766" spans="1:6" x14ac:dyDescent="0.25">
      <c r="A766" s="26"/>
      <c r="B766" s="15" t="s">
        <v>12</v>
      </c>
      <c r="C766" s="16">
        <v>5124666.9805305991</v>
      </c>
      <c r="D766" s="16">
        <v>4741697.6815799996</v>
      </c>
      <c r="E766" s="16"/>
      <c r="F766" s="16">
        <v>4572892.11393</v>
      </c>
    </row>
    <row r="767" spans="1:6" x14ac:dyDescent="0.25">
      <c r="A767" s="26"/>
      <c r="B767" s="15" t="s">
        <v>13</v>
      </c>
      <c r="C767" s="20">
        <v>4797129.3360000001</v>
      </c>
      <c r="D767" s="16">
        <v>4797129.3360000001</v>
      </c>
      <c r="E767" s="16"/>
      <c r="F767" s="16">
        <v>4799887.0389999999</v>
      </c>
    </row>
    <row r="768" spans="1:6" x14ac:dyDescent="0.25">
      <c r="A768" s="27"/>
      <c r="B768" s="12" t="s">
        <v>256</v>
      </c>
      <c r="C768" s="13">
        <f>(+C769+C770)</f>
        <v>5525226.8672481719</v>
      </c>
      <c r="D768" s="13">
        <f>(+D769+D770)</f>
        <v>5525226.8672481719</v>
      </c>
      <c r="E768" s="13"/>
      <c r="F768" s="13">
        <f>(+F769+F770)</f>
        <v>4052574.2506055217</v>
      </c>
    </row>
    <row r="769" spans="1:6" x14ac:dyDescent="0.25">
      <c r="A769" s="26"/>
      <c r="B769" s="15" t="s">
        <v>12</v>
      </c>
      <c r="C769" s="16">
        <v>4967772.6484391717</v>
      </c>
      <c r="D769" s="16">
        <v>4967772.6484391717</v>
      </c>
      <c r="E769" s="16"/>
      <c r="F769" s="16">
        <v>3491853.1790425219</v>
      </c>
    </row>
    <row r="770" spans="1:6" x14ac:dyDescent="0.25">
      <c r="A770" s="26"/>
      <c r="B770" s="15" t="s">
        <v>13</v>
      </c>
      <c r="C770" s="16">
        <v>557454.21880899998</v>
      </c>
      <c r="D770" s="16">
        <v>557454.21880899998</v>
      </c>
      <c r="E770" s="16"/>
      <c r="F770" s="16">
        <v>560721.07156299998</v>
      </c>
    </row>
    <row r="771" spans="1:6" x14ac:dyDescent="0.25">
      <c r="A771" s="27"/>
      <c r="B771" s="12" t="s">
        <v>257</v>
      </c>
      <c r="C771" s="13">
        <f>(+C772+C773)</f>
        <v>11.0044</v>
      </c>
      <c r="D771" s="13">
        <f>(+D772+D773)</f>
        <v>3.8730000000000002</v>
      </c>
      <c r="E771" s="13"/>
      <c r="F771" s="13">
        <f>(+F772+F773)</f>
        <v>3.8730000000000002</v>
      </c>
    </row>
    <row r="772" spans="1:6" x14ac:dyDescent="0.25">
      <c r="A772" s="26"/>
      <c r="B772" s="15" t="s">
        <v>12</v>
      </c>
      <c r="C772" s="16">
        <v>11.0044</v>
      </c>
      <c r="D772" s="16">
        <v>3.8730000000000002</v>
      </c>
      <c r="E772" s="16"/>
      <c r="F772" s="16">
        <v>3.8730000000000002</v>
      </c>
    </row>
    <row r="773" spans="1:6" x14ac:dyDescent="0.25">
      <c r="A773" s="26"/>
      <c r="B773" s="15" t="s">
        <v>13</v>
      </c>
      <c r="C773" s="16">
        <v>0</v>
      </c>
      <c r="D773" s="16">
        <v>0</v>
      </c>
      <c r="E773" s="16"/>
      <c r="F773" s="16">
        <v>0</v>
      </c>
    </row>
    <row r="774" spans="1:6" x14ac:dyDescent="0.25">
      <c r="A774" s="28" t="s">
        <v>258</v>
      </c>
      <c r="B774" s="18"/>
      <c r="C774" s="19">
        <f>(+C775)</f>
        <v>124629350.35599999</v>
      </c>
      <c r="D774" s="19">
        <f t="shared" ref="D774:F774" si="39">(+D775)</f>
        <v>119823268.574</v>
      </c>
      <c r="E774" s="19"/>
      <c r="F774" s="19">
        <f t="shared" si="39"/>
        <v>42965543.686000004</v>
      </c>
    </row>
    <row r="775" spans="1:6" x14ac:dyDescent="0.25">
      <c r="A775" s="27"/>
      <c r="B775" s="12" t="s">
        <v>17</v>
      </c>
      <c r="C775" s="13">
        <f>(+C776+C777)</f>
        <v>124629350.35599999</v>
      </c>
      <c r="D775" s="13">
        <f>(+D776+D777)</f>
        <v>119823268.574</v>
      </c>
      <c r="E775" s="13"/>
      <c r="F775" s="13">
        <f>(+F776+F777)</f>
        <v>42965543.686000004</v>
      </c>
    </row>
    <row r="776" spans="1:6" x14ac:dyDescent="0.25">
      <c r="A776" s="26"/>
      <c r="B776" s="15" t="s">
        <v>12</v>
      </c>
      <c r="C776" s="16">
        <v>121639539.204</v>
      </c>
      <c r="D776" s="16">
        <v>117035690.139</v>
      </c>
      <c r="E776" s="16"/>
      <c r="F776" s="16">
        <v>41576895.501000002</v>
      </c>
    </row>
    <row r="777" spans="1:6" x14ac:dyDescent="0.25">
      <c r="A777" s="34"/>
      <c r="B777" s="35" t="s">
        <v>13</v>
      </c>
      <c r="C777" s="36">
        <v>2989811.1519999998</v>
      </c>
      <c r="D777" s="36">
        <v>2787578.4350000001</v>
      </c>
      <c r="E777" s="36"/>
      <c r="F777" s="36">
        <v>1388648.1850000001</v>
      </c>
    </row>
    <row r="778" spans="1:6" x14ac:dyDescent="0.25">
      <c r="A778" s="42" t="s">
        <v>259</v>
      </c>
      <c r="B778" s="42"/>
      <c r="C778" s="42"/>
      <c r="D778" s="42"/>
      <c r="E778" s="42"/>
      <c r="F778" s="42"/>
    </row>
    <row r="779" spans="1:6" x14ac:dyDescent="0.25">
      <c r="A779" s="42" t="s">
        <v>262</v>
      </c>
      <c r="B779" s="42"/>
      <c r="C779" s="42"/>
      <c r="D779" s="42"/>
      <c r="E779" s="42"/>
      <c r="F779" s="42"/>
    </row>
    <row r="780" spans="1:6" x14ac:dyDescent="0.25">
      <c r="A780" s="37" t="s">
        <v>260</v>
      </c>
      <c r="B780" s="38"/>
      <c r="C780" s="38"/>
      <c r="D780" s="38"/>
      <c r="E780" s="38"/>
      <c r="F780" s="38"/>
    </row>
  </sheetData>
  <mergeCells count="10">
    <mergeCell ref="A554:B554"/>
    <mergeCell ref="A778:F778"/>
    <mergeCell ref="A779:F779"/>
    <mergeCell ref="A1:C1"/>
    <mergeCell ref="A3:F3"/>
    <mergeCell ref="A4:F4"/>
    <mergeCell ref="A5:F5"/>
    <mergeCell ref="A6:B7"/>
    <mergeCell ref="C6:C7"/>
    <mergeCell ref="D6:F6"/>
  </mergeCells>
  <pageMargins left="0.70866141732283472" right="0.70866141732283472" top="0.74803149606299213" bottom="0.74803149606299213" header="0.31496062992125984" footer="0.31496062992125984"/>
  <pageSetup scale="66" fitToHeight="0" orientation="portrait" verticalDpi="0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Plurianuales</vt:lpstr>
      <vt:lpstr>Plurianuales!Área_de_impresión</vt:lpstr>
      <vt:lpstr>Plurianuales!Títulos_a_imprimir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de Política y Control Presupuestario</dc:creator>
  <cp:lastModifiedBy>Usuario de Windows</cp:lastModifiedBy>
  <cp:lastPrinted>2018-01-26T18:53:48Z</cp:lastPrinted>
  <dcterms:created xsi:type="dcterms:W3CDTF">2018-01-26T18:51:24Z</dcterms:created>
  <dcterms:modified xsi:type="dcterms:W3CDTF">2018-01-29T02:22:53Z</dcterms:modified>
</cp:coreProperties>
</file>