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es 2017\1T\Plurianuales\Finales\"/>
    </mc:Choice>
  </mc:AlternateContent>
  <bookViews>
    <workbookView xWindow="0" yWindow="0" windowWidth="25200" windowHeight="11265"/>
  </bookViews>
  <sheets>
    <sheet name="Hoja1" sheetId="1" r:id="rId1"/>
  </sheets>
  <definedNames>
    <definedName name="_xlnm._FilterDatabase" localSheetId="0" hidden="1">Hoja1!$A$8:$F$747</definedName>
    <definedName name="_xlnm.Print_Area" localSheetId="0">Hoja1!$A$1:$F$747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4" i="1" l="1"/>
  <c r="F743" i="1" s="1"/>
  <c r="D744" i="1"/>
  <c r="D743" i="1" s="1"/>
  <c r="C744" i="1"/>
  <c r="C743" i="1" s="1"/>
  <c r="F740" i="1"/>
  <c r="D740" i="1"/>
  <c r="C740" i="1"/>
  <c r="F737" i="1"/>
  <c r="D737" i="1"/>
  <c r="C737" i="1"/>
  <c r="F734" i="1"/>
  <c r="D734" i="1"/>
  <c r="C734" i="1"/>
  <c r="F731" i="1"/>
  <c r="D731" i="1"/>
  <c r="C731" i="1"/>
  <c r="F728" i="1"/>
  <c r="D728" i="1"/>
  <c r="C728" i="1"/>
  <c r="F725" i="1"/>
  <c r="D725" i="1"/>
  <c r="C725" i="1"/>
  <c r="F722" i="1"/>
  <c r="D722" i="1"/>
  <c r="C722" i="1"/>
  <c r="F718" i="1"/>
  <c r="D718" i="1"/>
  <c r="C718" i="1"/>
  <c r="F715" i="1"/>
  <c r="D715" i="1"/>
  <c r="C715" i="1"/>
  <c r="F712" i="1"/>
  <c r="D712" i="1"/>
  <c r="C712" i="1"/>
  <c r="F709" i="1"/>
  <c r="D709" i="1"/>
  <c r="C709" i="1"/>
  <c r="F706" i="1"/>
  <c r="D706" i="1"/>
  <c r="C706" i="1"/>
  <c r="F703" i="1"/>
  <c r="D703" i="1"/>
  <c r="C703" i="1"/>
  <c r="F700" i="1"/>
  <c r="D700" i="1"/>
  <c r="C700" i="1"/>
  <c r="F697" i="1"/>
  <c r="D697" i="1"/>
  <c r="C697" i="1"/>
  <c r="F694" i="1"/>
  <c r="D694" i="1"/>
  <c r="C694" i="1"/>
  <c r="F691" i="1"/>
  <c r="D691" i="1"/>
  <c r="C691" i="1"/>
  <c r="F688" i="1"/>
  <c r="D688" i="1"/>
  <c r="C688" i="1"/>
  <c r="F685" i="1"/>
  <c r="D685" i="1"/>
  <c r="C685" i="1"/>
  <c r="F682" i="1"/>
  <c r="D682" i="1"/>
  <c r="C682" i="1"/>
  <c r="F679" i="1"/>
  <c r="D679" i="1"/>
  <c r="C679" i="1"/>
  <c r="F675" i="1"/>
  <c r="D675" i="1"/>
  <c r="C675" i="1"/>
  <c r="F672" i="1"/>
  <c r="D672" i="1"/>
  <c r="C672" i="1"/>
  <c r="F669" i="1"/>
  <c r="D669" i="1"/>
  <c r="C669" i="1"/>
  <c r="F666" i="1"/>
  <c r="D666" i="1"/>
  <c r="C666" i="1"/>
  <c r="F663" i="1"/>
  <c r="D663" i="1"/>
  <c r="C663" i="1"/>
  <c r="F660" i="1"/>
  <c r="D660" i="1"/>
  <c r="C660" i="1"/>
  <c r="F656" i="1"/>
  <c r="F655" i="1" s="1"/>
  <c r="D656" i="1"/>
  <c r="D655" i="1" s="1"/>
  <c r="C656" i="1"/>
  <c r="C655" i="1" s="1"/>
  <c r="F652" i="1"/>
  <c r="F651" i="1" s="1"/>
  <c r="D652" i="1"/>
  <c r="D651" i="1" s="1"/>
  <c r="C652" i="1"/>
  <c r="C651" i="1" s="1"/>
  <c r="F648" i="1"/>
  <c r="F647" i="1" s="1"/>
  <c r="D648" i="1"/>
  <c r="D647" i="1" s="1"/>
  <c r="C648" i="1"/>
  <c r="C647" i="1" s="1"/>
  <c r="F644" i="1"/>
  <c r="D644" i="1"/>
  <c r="D643" i="1" s="1"/>
  <c r="C644" i="1"/>
  <c r="C643" i="1" s="1"/>
  <c r="F643" i="1"/>
  <c r="F640" i="1"/>
  <c r="F639" i="1" s="1"/>
  <c r="D640" i="1"/>
  <c r="D639" i="1" s="1"/>
  <c r="C640" i="1"/>
  <c r="C639" i="1" s="1"/>
  <c r="F636" i="1"/>
  <c r="F635" i="1" s="1"/>
  <c r="D636" i="1"/>
  <c r="D635" i="1" s="1"/>
  <c r="C636" i="1"/>
  <c r="C635" i="1" s="1"/>
  <c r="F632" i="1"/>
  <c r="D632" i="1"/>
  <c r="C632" i="1"/>
  <c r="F629" i="1"/>
  <c r="D629" i="1"/>
  <c r="C629" i="1"/>
  <c r="F626" i="1"/>
  <c r="D626" i="1"/>
  <c r="C626" i="1"/>
  <c r="F623" i="1"/>
  <c r="D623" i="1"/>
  <c r="C623" i="1"/>
  <c r="F620" i="1"/>
  <c r="D620" i="1"/>
  <c r="C620" i="1"/>
  <c r="F617" i="1"/>
  <c r="D617" i="1"/>
  <c r="C617" i="1"/>
  <c r="F614" i="1"/>
  <c r="D614" i="1"/>
  <c r="C614" i="1"/>
  <c r="F611" i="1"/>
  <c r="D611" i="1"/>
  <c r="C611" i="1"/>
  <c r="F608" i="1"/>
  <c r="D608" i="1"/>
  <c r="C608" i="1"/>
  <c r="F605" i="1"/>
  <c r="D605" i="1"/>
  <c r="C605" i="1"/>
  <c r="F602" i="1"/>
  <c r="D602" i="1"/>
  <c r="C602" i="1"/>
  <c r="F599" i="1"/>
  <c r="D599" i="1"/>
  <c r="C599" i="1"/>
  <c r="F596" i="1"/>
  <c r="D596" i="1"/>
  <c r="C596" i="1"/>
  <c r="F593" i="1"/>
  <c r="D593" i="1"/>
  <c r="C593" i="1"/>
  <c r="F590" i="1"/>
  <c r="D590" i="1"/>
  <c r="C590" i="1"/>
  <c r="F587" i="1"/>
  <c r="D587" i="1"/>
  <c r="C587" i="1"/>
  <c r="F584" i="1"/>
  <c r="D584" i="1"/>
  <c r="C584" i="1"/>
  <c r="F581" i="1"/>
  <c r="D581" i="1"/>
  <c r="C581" i="1"/>
  <c r="F578" i="1"/>
  <c r="D578" i="1"/>
  <c r="C578" i="1"/>
  <c r="F575" i="1"/>
  <c r="D575" i="1"/>
  <c r="C575" i="1"/>
  <c r="F572" i="1"/>
  <c r="D572" i="1"/>
  <c r="C572" i="1"/>
  <c r="F569" i="1"/>
  <c r="D569" i="1"/>
  <c r="C569" i="1"/>
  <c r="F566" i="1"/>
  <c r="D566" i="1"/>
  <c r="C566" i="1"/>
  <c r="F563" i="1"/>
  <c r="D563" i="1"/>
  <c r="C563" i="1"/>
  <c r="F560" i="1"/>
  <c r="D560" i="1"/>
  <c r="C560" i="1"/>
  <c r="F556" i="1"/>
  <c r="F555" i="1" s="1"/>
  <c r="D556" i="1"/>
  <c r="D555" i="1" s="1"/>
  <c r="C556" i="1"/>
  <c r="C555" i="1" s="1"/>
  <c r="F552" i="1"/>
  <c r="F551" i="1" s="1"/>
  <c r="D552" i="1"/>
  <c r="D551" i="1" s="1"/>
  <c r="C552" i="1"/>
  <c r="C551" i="1" s="1"/>
  <c r="F548" i="1"/>
  <c r="F547" i="1" s="1"/>
  <c r="D548" i="1"/>
  <c r="D547" i="1" s="1"/>
  <c r="C548" i="1"/>
  <c r="C547" i="1" s="1"/>
  <c r="F544" i="1"/>
  <c r="F543" i="1" s="1"/>
  <c r="D544" i="1"/>
  <c r="D543" i="1" s="1"/>
  <c r="C544" i="1"/>
  <c r="C543" i="1" s="1"/>
  <c r="F540" i="1"/>
  <c r="F539" i="1" s="1"/>
  <c r="D540" i="1"/>
  <c r="D539" i="1" s="1"/>
  <c r="C540" i="1"/>
  <c r="C539" i="1" s="1"/>
  <c r="F536" i="1"/>
  <c r="F535" i="1" s="1"/>
  <c r="D536" i="1"/>
  <c r="D535" i="1" s="1"/>
  <c r="C536" i="1"/>
  <c r="C535" i="1" s="1"/>
  <c r="F532" i="1"/>
  <c r="D532" i="1"/>
  <c r="C532" i="1"/>
  <c r="F529" i="1"/>
  <c r="D529" i="1"/>
  <c r="C529" i="1"/>
  <c r="F526" i="1"/>
  <c r="D526" i="1"/>
  <c r="C526" i="1"/>
  <c r="F523" i="1"/>
  <c r="D523" i="1"/>
  <c r="C523" i="1"/>
  <c r="F520" i="1"/>
  <c r="D520" i="1"/>
  <c r="C520" i="1"/>
  <c r="F517" i="1"/>
  <c r="D517" i="1"/>
  <c r="C517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8" i="1"/>
  <c r="D498" i="1"/>
  <c r="C498" i="1"/>
  <c r="F495" i="1"/>
  <c r="D495" i="1"/>
  <c r="C495" i="1"/>
  <c r="F492" i="1"/>
  <c r="D492" i="1"/>
  <c r="C492" i="1"/>
  <c r="F489" i="1"/>
  <c r="D489" i="1"/>
  <c r="C489" i="1"/>
  <c r="F486" i="1"/>
  <c r="D486" i="1"/>
  <c r="C486" i="1"/>
  <c r="F483" i="1"/>
  <c r="D483" i="1"/>
  <c r="C483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7" i="1"/>
  <c r="D467" i="1"/>
  <c r="C467" i="1"/>
  <c r="F464" i="1"/>
  <c r="D464" i="1"/>
  <c r="C464" i="1"/>
  <c r="F461" i="1"/>
  <c r="D461" i="1"/>
  <c r="C461" i="1"/>
  <c r="F458" i="1"/>
  <c r="D458" i="1"/>
  <c r="C458" i="1"/>
  <c r="F455" i="1"/>
  <c r="D455" i="1"/>
  <c r="C455" i="1"/>
  <c r="F451" i="1"/>
  <c r="D451" i="1"/>
  <c r="D447" i="1" s="1"/>
  <c r="C451" i="1"/>
  <c r="F448" i="1"/>
  <c r="D448" i="1"/>
  <c r="C448" i="1"/>
  <c r="F444" i="1"/>
  <c r="D444" i="1"/>
  <c r="C444" i="1"/>
  <c r="F441" i="1"/>
  <c r="D441" i="1"/>
  <c r="C441" i="1"/>
  <c r="F438" i="1"/>
  <c r="D438" i="1"/>
  <c r="C438" i="1"/>
  <c r="F435" i="1"/>
  <c r="D435" i="1"/>
  <c r="C435" i="1"/>
  <c r="F432" i="1"/>
  <c r="D432" i="1"/>
  <c r="C432" i="1"/>
  <c r="F429" i="1"/>
  <c r="D429" i="1"/>
  <c r="C429" i="1"/>
  <c r="F426" i="1"/>
  <c r="D426" i="1"/>
  <c r="C426" i="1"/>
  <c r="F423" i="1"/>
  <c r="D423" i="1"/>
  <c r="C423" i="1"/>
  <c r="F419" i="1"/>
  <c r="D419" i="1"/>
  <c r="C419" i="1"/>
  <c r="F416" i="1"/>
  <c r="D416" i="1"/>
  <c r="C416" i="1"/>
  <c r="F413" i="1"/>
  <c r="D413" i="1"/>
  <c r="C413" i="1"/>
  <c r="F410" i="1"/>
  <c r="D410" i="1"/>
  <c r="C410" i="1"/>
  <c r="F407" i="1"/>
  <c r="D407" i="1"/>
  <c r="C407" i="1"/>
  <c r="F403" i="1"/>
  <c r="D403" i="1"/>
  <c r="C403" i="1"/>
  <c r="F400" i="1"/>
  <c r="D400" i="1"/>
  <c r="C400" i="1"/>
  <c r="F397" i="1"/>
  <c r="D397" i="1"/>
  <c r="C397" i="1"/>
  <c r="F393" i="1"/>
  <c r="F392" i="1" s="1"/>
  <c r="D393" i="1"/>
  <c r="D392" i="1" s="1"/>
  <c r="C393" i="1"/>
  <c r="C392" i="1" s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D335" i="1"/>
  <c r="C335" i="1"/>
  <c r="F332" i="1"/>
  <c r="D332" i="1"/>
  <c r="C332" i="1"/>
  <c r="F329" i="1"/>
  <c r="D329" i="1"/>
  <c r="C329" i="1"/>
  <c r="F326" i="1"/>
  <c r="D326" i="1"/>
  <c r="C326" i="1"/>
  <c r="F323" i="1"/>
  <c r="D323" i="1"/>
  <c r="C323" i="1"/>
  <c r="F320" i="1"/>
  <c r="D320" i="1"/>
  <c r="C320" i="1"/>
  <c r="F317" i="1"/>
  <c r="D317" i="1"/>
  <c r="C317" i="1"/>
  <c r="F313" i="1"/>
  <c r="D313" i="1"/>
  <c r="C313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2" i="1"/>
  <c r="D262" i="1"/>
  <c r="C262" i="1"/>
  <c r="F259" i="1"/>
  <c r="D259" i="1"/>
  <c r="C259" i="1"/>
  <c r="F256" i="1"/>
  <c r="D256" i="1"/>
  <c r="C256" i="1"/>
  <c r="F253" i="1"/>
  <c r="D253" i="1"/>
  <c r="C253" i="1"/>
  <c r="F250" i="1"/>
  <c r="D250" i="1"/>
  <c r="C250" i="1"/>
  <c r="F246" i="1"/>
  <c r="D246" i="1"/>
  <c r="C246" i="1"/>
  <c r="F243" i="1"/>
  <c r="D243" i="1"/>
  <c r="C243" i="1"/>
  <c r="F240" i="1"/>
  <c r="D240" i="1"/>
  <c r="C240" i="1"/>
  <c r="F237" i="1"/>
  <c r="D237" i="1"/>
  <c r="C237" i="1"/>
  <c r="F234" i="1"/>
  <c r="D234" i="1"/>
  <c r="C234" i="1"/>
  <c r="F231" i="1"/>
  <c r="D231" i="1"/>
  <c r="C231" i="1"/>
  <c r="F228" i="1"/>
  <c r="D228" i="1"/>
  <c r="C228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4" i="1"/>
  <c r="D164" i="1"/>
  <c r="C164" i="1"/>
  <c r="F161" i="1"/>
  <c r="D161" i="1"/>
  <c r="C161" i="1"/>
  <c r="F158" i="1"/>
  <c r="D158" i="1"/>
  <c r="C158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6" i="1"/>
  <c r="D136" i="1"/>
  <c r="C136" i="1"/>
  <c r="F133" i="1"/>
  <c r="D133" i="1"/>
  <c r="C133" i="1"/>
  <c r="F130" i="1"/>
  <c r="D130" i="1"/>
  <c r="C130" i="1"/>
  <c r="F127" i="1"/>
  <c r="D127" i="1"/>
  <c r="C127" i="1"/>
  <c r="F124" i="1"/>
  <c r="D124" i="1"/>
  <c r="C124" i="1"/>
  <c r="F121" i="1"/>
  <c r="D121" i="1"/>
  <c r="C121" i="1"/>
  <c r="F118" i="1"/>
  <c r="D118" i="1"/>
  <c r="C118" i="1"/>
  <c r="F115" i="1"/>
  <c r="D115" i="1"/>
  <c r="C115" i="1"/>
  <c r="F112" i="1"/>
  <c r="D112" i="1"/>
  <c r="C112" i="1"/>
  <c r="F108" i="1"/>
  <c r="D108" i="1"/>
  <c r="C108" i="1"/>
  <c r="F105" i="1"/>
  <c r="D105" i="1"/>
  <c r="C105" i="1"/>
  <c r="C104" i="1" s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50" i="1"/>
  <c r="D50" i="1"/>
  <c r="C50" i="1"/>
  <c r="F46" i="1"/>
  <c r="F45" i="1" s="1"/>
  <c r="D46" i="1"/>
  <c r="D45" i="1" s="1"/>
  <c r="C46" i="1"/>
  <c r="C45" i="1" s="1"/>
  <c r="F42" i="1"/>
  <c r="D42" i="1"/>
  <c r="C42" i="1"/>
  <c r="F39" i="1"/>
  <c r="D39" i="1"/>
  <c r="C39" i="1"/>
  <c r="F36" i="1"/>
  <c r="D36" i="1"/>
  <c r="C36" i="1"/>
  <c r="F33" i="1"/>
  <c r="D33" i="1"/>
  <c r="C33" i="1"/>
  <c r="F29" i="1"/>
  <c r="D29" i="1"/>
  <c r="C29" i="1"/>
  <c r="F26" i="1"/>
  <c r="D26" i="1"/>
  <c r="C26" i="1"/>
  <c r="F23" i="1"/>
  <c r="D23" i="1"/>
  <c r="C23" i="1"/>
  <c r="F19" i="1"/>
  <c r="F18" i="1" s="1"/>
  <c r="D19" i="1"/>
  <c r="D18" i="1" s="1"/>
  <c r="C19" i="1"/>
  <c r="C18" i="1" s="1"/>
  <c r="F15" i="1"/>
  <c r="D15" i="1"/>
  <c r="C15" i="1"/>
  <c r="F12" i="1"/>
  <c r="D12" i="1"/>
  <c r="C12" i="1"/>
  <c r="D157" i="1" l="1"/>
  <c r="D249" i="1"/>
  <c r="F482" i="1"/>
  <c r="F516" i="1"/>
  <c r="F721" i="1"/>
  <c r="F32" i="1"/>
  <c r="C447" i="1"/>
  <c r="C678" i="1"/>
  <c r="F406" i="1"/>
  <c r="D678" i="1"/>
  <c r="F316" i="1"/>
  <c r="C659" i="1"/>
  <c r="D659" i="1"/>
  <c r="F678" i="1"/>
  <c r="C721" i="1"/>
  <c r="D721" i="1"/>
  <c r="F22" i="1"/>
  <c r="C32" i="1"/>
  <c r="D32" i="1"/>
  <c r="F104" i="1"/>
  <c r="F157" i="1"/>
  <c r="D227" i="1"/>
  <c r="C249" i="1"/>
  <c r="F396" i="1"/>
  <c r="C454" i="1"/>
  <c r="C482" i="1"/>
  <c r="D482" i="1"/>
  <c r="C559" i="1"/>
  <c r="D49" i="1"/>
  <c r="C111" i="1"/>
  <c r="F447" i="1"/>
  <c r="D559" i="1"/>
  <c r="F49" i="1"/>
  <c r="C49" i="1"/>
  <c r="D111" i="1"/>
  <c r="F111" i="1"/>
  <c r="C157" i="1"/>
  <c r="F227" i="1"/>
  <c r="F249" i="1"/>
  <c r="C316" i="1"/>
  <c r="D316" i="1"/>
  <c r="C422" i="1"/>
  <c r="F559" i="1"/>
  <c r="C396" i="1"/>
  <c r="D396" i="1"/>
  <c r="D422" i="1"/>
  <c r="F422" i="1"/>
  <c r="C22" i="1"/>
  <c r="D22" i="1"/>
  <c r="D104" i="1"/>
  <c r="D454" i="1"/>
  <c r="F454" i="1"/>
  <c r="C516" i="1"/>
  <c r="D516" i="1"/>
  <c r="F659" i="1"/>
  <c r="C227" i="1"/>
  <c r="C406" i="1"/>
  <c r="D406" i="1"/>
  <c r="F9" i="1" l="1"/>
  <c r="D9" i="1"/>
  <c r="C9" i="1"/>
  <c r="D8" i="1" l="1"/>
  <c r="F8" i="1"/>
  <c r="C8" i="1"/>
</calcChain>
</file>

<file path=xl/sharedStrings.xml><?xml version="1.0" encoding="utf-8"?>
<sst xmlns="http://schemas.openxmlformats.org/spreadsheetml/2006/main" count="750" uniqueCount="253">
  <si>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</si>
  <si>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</si>
  <si>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</si>
  <si>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</si>
  <si>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</si>
  <si>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</si>
  <si>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</si>
  <si>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</si>
  <si>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</si>
  <si>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</si>
  <si>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</si>
  <si>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</si>
  <si>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</si>
  <si>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</si>
  <si>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</si>
  <si>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</si>
  <si>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</si>
  <si>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</si>
  <si>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</si>
  <si>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</si>
  <si>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</si>
  <si>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</si>
  <si>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</si>
  <si>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</si>
  <si>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</si>
  <si>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</si>
  <si>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</si>
  <si>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</si>
  <si>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</si>
  <si>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</si>
  <si>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</si>
  <si>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</si>
  <si>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</si>
  <si>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</si>
  <si>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</si>
  <si>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</si>
  <si>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</si>
  <si>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</si>
  <si>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</si>
  <si>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</si>
  <si>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</si>
  <si>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</si>
  <si>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</si>
  <si>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</si>
  <si>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</si>
  <si>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</si>
  <si>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para el Desarrollo de Capacidades del Sector Rural, A.C.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</si>
  <si>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</si>
  <si>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</si>
  <si>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</si>
  <si>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</si>
  <si>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</si>
  <si>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</si>
  <si>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</si>
  <si>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</si>
  <si>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Pesca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</si>
  <si>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</si>
  <si>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</si>
  <si>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</si>
  <si>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</si>
  <si>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</si>
  <si>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</si>
  <si>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</si>
  <si>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</si>
  <si>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</si>
  <si>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</si>
  <si>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</si>
  <si>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</si>
  <si>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</si>
  <si>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Manzanillo,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</si>
  <si>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</si>
  <si>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</si>
  <si>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</si>
  <si>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</si>
  <si>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</si>
  <si>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</si>
  <si>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</si>
  <si>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</si>
  <si>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</si>
  <si>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</si>
  <si>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</si>
  <si>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</si>
  <si>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</si>
  <si>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</si>
  <si>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</si>
  <si>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</si>
  <si>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</si>
  <si>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Pedagógica Nacional</t>
  </si>
  <si>
    <t>Universidad Nacional Autónoma de México</t>
  </si>
  <si>
    <t>Instituto Politécnico Nacional</t>
  </si>
  <si>
    <t>XE-IPN Canal 11</t>
  </si>
  <si>
    <t>Instituto Nacional de Bellas Artes y Literatura</t>
  </si>
  <si>
    <t>Radio Educación</t>
  </si>
  <si>
    <t>Instituto Nacional del Derecho de Autor</t>
  </si>
  <si>
    <t>Universidad Abierta y a Distancia de México</t>
  </si>
  <si>
    <t>Centro de Capacitación Cinematográfica, A.C.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</si>
  <si>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</si>
  <si>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</si>
  <si>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</si>
  <si>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</si>
  <si>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</si>
  <si>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</si>
  <si>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</si>
  <si>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</si>
  <si>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</si>
  <si>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</si>
  <si>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</si>
  <si>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</si>
  <si>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</si>
  <si>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</si>
  <si>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</si>
  <si>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</si>
  <si>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Radio</t>
  </si>
  <si>
    <t>Patronato de Obras e Instalaciones del Instituto Politécnico Nacional</t>
  </si>
  <si>
    <t>Centro de Estudios Avanzados del Instituto Politécnico Nacional</t>
  </si>
  <si>
    <t>Tecnológico Nacional de México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</si>
  <si>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</si>
  <si>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</si>
  <si>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</si>
  <si>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</si>
  <si>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</si>
  <si>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</si>
  <si>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</si>
  <si>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</si>
  <si>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</si>
  <si>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</si>
  <si>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</si>
  <si>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</si>
  <si>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</si>
  <si>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</si>
  <si>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</si>
  <si>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</si>
  <si>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</si>
  <si>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</si>
  <si>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</si>
  <si>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</si>
  <si>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</si>
  <si>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</si>
  <si>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</si>
  <si>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</si>
  <si>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</si>
  <si>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</si>
  <si>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</si>
  <si>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</si>
  <si>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</si>
  <si>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Registro Agrario Nacional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</si>
  <si>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</si>
  <si>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</si>
  <si>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</si>
  <si>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</si>
  <si>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</si>
  <si>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</si>
  <si>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Medio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</si>
  <si>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</si>
  <si>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</si>
  <si>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</si>
  <si>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</si>
  <si>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</si>
  <si>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</si>
  <si>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</si>
  <si>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</si>
  <si>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</si>
  <si>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</si>
  <si>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</si>
  <si>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</si>
  <si>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</si>
  <si>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</si>
  <si>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</si>
  <si>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Instituto Nacional de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</si>
  <si>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</si>
  <si>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</si>
  <si>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</si>
  <si>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</si>
  <si>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</si>
  <si>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</si>
  <si>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</si>
  <si>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</si>
  <si>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Instituto Nacional de la Económia Social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</si>
  <si>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</si>
  <si>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</si>
  <si>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</si>
  <si>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</si>
  <si>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</si>
  <si>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</si>
  <si>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</si>
  <si>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</si>
  <si>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</si>
  <si>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</si>
  <si>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</si>
  <si>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</si>
  <si>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</si>
  <si>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</si>
  <si>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</si>
  <si>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</si>
  <si>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</si>
  <si>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</si>
  <si>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</si>
  <si>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</si>
  <si>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</si>
  <si>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 Tamayo",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</si>
  <si>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</si>
  <si>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</si>
  <si>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</si>
  <si>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</si>
  <si>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</si>
  <si>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</si>
  <si>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</si>
  <si>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</si>
  <si>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</si>
  <si>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</si>
  <si>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</si>
  <si>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</si>
  <si>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</si>
  <si>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</si>
  <si>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</si>
  <si>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Centro de Investigación y Desarrollo Tecnológico en Electroquímica, S.C.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</si>
  <si>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</si>
  <si>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</si>
  <si>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</si>
  <si>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</si>
  <si>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</si>
  <si>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</si>
  <si>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</si>
  <si>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</si>
  <si>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</si>
  <si>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</si>
  <si>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</si>
  <si>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Notimex, Agencia de Noticias del Estado Mexicano</t>
  </si>
  <si>
    <t>Sistema Público de Radiodifusión del Estado Mexicano</t>
  </si>
  <si>
    <t>50 Instituto Mexicano del Seguro Social</t>
  </si>
  <si>
    <t>51 Instituto de Seguridad y Servicios Sociales de los Trabajadores del Estado</t>
  </si>
  <si>
    <t>52  Petróleos Mexicanos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</si>
  <si>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</si>
  <si>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</si>
  <si>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</si>
  <si>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</si>
  <si>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</si>
  <si>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</si>
  <si>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</si>
  <si>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t>53  Comisión Federal de Electricidad</t>
  </si>
  <si>
    <t>Fuente: Dependencias y entidades de la Administración Pública Federal.</t>
  </si>
  <si>
    <t>Primer Trimestre de 2017</t>
  </si>
  <si>
    <t>ENERO-MARZO DE 2017</t>
  </si>
  <si>
    <t>Enero-marzo</t>
  </si>
  <si>
    <t>MONTO EROGADO SOBRE CONTRATOS PLURIANUALES DE OBRA, ADQUISICIONES Y ARRENDAMIENTOS O SERVICIOS
Enero-marzo de 2017
(Miles de pesos)</t>
  </si>
  <si>
    <t>Instituto Nacional de Electricidad y Energías Limpias</t>
  </si>
  <si>
    <t>Instituto Nacional de Rehabilitación Luis Guillermo Ibarra Ibarra</t>
  </si>
  <si>
    <t>48 Cultura</t>
  </si>
  <si>
    <t>Instituto Nacional deAntropología e Historia</t>
  </si>
  <si>
    <t>Instituto Nacional del Estudios Históricos de las Revoluciones de México</t>
  </si>
  <si>
    <t>Televisión Metropolitana S.A. de C.V.</t>
  </si>
  <si>
    <r>
      <rPr>
        <b/>
        <sz val="14"/>
        <rFont val="Soberana Titular"/>
        <family val="3"/>
      </rPr>
      <t xml:space="preserve">III. </t>
    </r>
    <r>
      <rPr>
        <b/>
        <sz val="14"/>
        <color rgb="FF000000"/>
        <rFont val="Soberana Titular"/>
        <family val="3"/>
      </rPr>
      <t>MONTO EROGADO SOBRE CONTRATOS PLURIANUALES DE OBRA, ADQUISICIONES Y ARRENDAMIENTOS O SERVICIOS</t>
    </r>
  </si>
  <si>
    <t>Monto anual autorizado o modificado
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</si>
</sst>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sz val="8"/>
      <name val="Arial Unicode MS"/>
      <family val="2"/>
    </font>
    <font>
      <b/>
      <sz val="8"/>
      <color rgb="FF808080"/>
      <name val="Arial Unicode MS"/>
      <family val="2"/>
    </font>
    <font>
      <b/>
      <sz val="8"/>
      <name val="Arial Unicode MS"/>
      <family val="2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sz val="10"/>
      <name val="Arial"/>
      <family val="2"/>
    </font>
    <font>
      <b/>
      <sz val="11"/>
      <name val="Soberana Sans"/>
      <family val="3"/>
    </font>
    <font>
      <sz val="10"/>
      <name val="Soberana Sans"/>
      <family val="3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sz val="8"/>
      <name val="Soberana Sans"/>
      <family val="3"/>
    </font>
    <font>
      <sz val="8"/>
      <color theme="1"/>
      <name val="Soberana Sans"/>
      <family val="3"/>
    </font>
    <font>
      <sz val="11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vertical="top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left" vertical="top"/>
    </xf>
    <xf numFmtId="49" fontId="12" fillId="4" borderId="0" xfId="0" applyNumberFormat="1" applyFont="1" applyFill="1" applyBorder="1" applyAlignment="1">
      <alignment vertical="top" wrapText="1"/>
    </xf>
    <xf numFmtId="164" fontId="12" fillId="4" borderId="0" xfId="1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vertical="top" wrapText="1"/>
    </xf>
    <xf numFmtId="164" fontId="12" fillId="0" borderId="0" xfId="1" applyNumberFormat="1" applyFont="1" applyFill="1" applyBorder="1" applyAlignment="1">
      <alignment horizontal="right" vertical="top"/>
    </xf>
    <xf numFmtId="165" fontId="13" fillId="0" borderId="0" xfId="0" applyNumberFormat="1" applyFont="1" applyFill="1" applyBorder="1" applyAlignment="1">
      <alignment horizontal="left" vertical="top" indent="2"/>
    </xf>
    <xf numFmtId="49" fontId="13" fillId="0" borderId="0" xfId="0" applyNumberFormat="1" applyFont="1" applyFill="1" applyBorder="1" applyAlignment="1">
      <alignment horizontal="left" vertical="top" wrapText="1" indent="3"/>
    </xf>
    <xf numFmtId="164" fontId="13" fillId="0" borderId="0" xfId="1" applyNumberFormat="1" applyFont="1" applyFill="1" applyBorder="1" applyAlignment="1">
      <alignment horizontal="right" vertical="top"/>
    </xf>
    <xf numFmtId="3" fontId="14" fillId="0" borderId="0" xfId="0" applyNumberFormat="1" applyFont="1" applyFill="1" applyBorder="1" applyAlignment="1" applyProtection="1">
      <alignment horizontal="right" wrapText="1"/>
      <protection locked="0"/>
    </xf>
    <xf numFmtId="3" fontId="14" fillId="0" borderId="0" xfId="0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 applyAlignment="1">
      <alignment horizontal="right" vertical="top"/>
    </xf>
    <xf numFmtId="164" fontId="12" fillId="5" borderId="0" xfId="1" applyNumberFormat="1" applyFont="1" applyFill="1" applyBorder="1" applyAlignment="1">
      <alignment horizontal="right" vertical="top"/>
    </xf>
    <xf numFmtId="0" fontId="0" fillId="0" borderId="0" xfId="0" applyFill="1" applyBorder="1"/>
    <xf numFmtId="164" fontId="13" fillId="0" borderId="0" xfId="1" applyNumberFormat="1" applyFont="1" applyFill="1" applyBorder="1" applyAlignment="1">
      <alignment horizontal="right" vertical="top" wrapText="1"/>
    </xf>
    <xf numFmtId="164" fontId="14" fillId="0" borderId="0" xfId="1" applyNumberFormat="1" applyFont="1" applyFill="1" applyBorder="1" applyAlignment="1">
      <alignment horizontal="right" vertical="top" wrapText="1"/>
    </xf>
    <xf numFmtId="164" fontId="14" fillId="0" borderId="0" xfId="1" applyNumberFormat="1" applyFont="1" applyFill="1" applyBorder="1" applyAlignment="1" applyProtection="1">
      <alignment horizontal="right" vertical="top" wrapText="1"/>
      <protection locked="0"/>
    </xf>
    <xf numFmtId="3" fontId="13" fillId="0" borderId="0" xfId="0" applyNumberFormat="1" applyFont="1" applyFill="1" applyBorder="1" applyAlignment="1">
      <alignment vertical="top" wrapText="1"/>
    </xf>
    <xf numFmtId="1" fontId="13" fillId="0" borderId="0" xfId="0" applyNumberFormat="1" applyFont="1" applyFill="1" applyBorder="1" applyAlignment="1">
      <alignment horizontal="left" vertical="top" indent="2"/>
    </xf>
    <xf numFmtId="1" fontId="12" fillId="0" borderId="0" xfId="0" applyNumberFormat="1" applyFont="1" applyFill="1" applyBorder="1" applyAlignment="1">
      <alignment horizontal="left" vertical="top"/>
    </xf>
    <xf numFmtId="1" fontId="12" fillId="4" borderId="0" xfId="0" applyNumberFormat="1" applyFont="1" applyFill="1" applyBorder="1" applyAlignment="1">
      <alignment horizontal="left" vertical="top"/>
    </xf>
    <xf numFmtId="164" fontId="13" fillId="0" borderId="0" xfId="1" applyNumberFormat="1" applyFont="1" applyBorder="1" applyAlignment="1">
      <alignment horizontal="right" vertical="top"/>
    </xf>
    <xf numFmtId="164" fontId="13" fillId="0" borderId="0" xfId="1" applyNumberFormat="1" applyFont="1" applyFill="1" applyBorder="1" applyAlignment="1" applyProtection="1">
      <alignment horizontal="right" vertical="top"/>
      <protection locked="0"/>
    </xf>
    <xf numFmtId="164" fontId="15" fillId="0" borderId="0" xfId="1" applyNumberFormat="1" applyFont="1" applyBorder="1" applyAlignment="1">
      <alignment horizontal="right" vertical="top"/>
    </xf>
    <xf numFmtId="1" fontId="12" fillId="5" borderId="0" xfId="0" applyNumberFormat="1" applyFont="1" applyFill="1" applyBorder="1" applyAlignment="1">
      <alignment horizontal="left" vertical="top"/>
    </xf>
    <xf numFmtId="49" fontId="12" fillId="5" borderId="0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164" fontId="14" fillId="0" borderId="0" xfId="1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" fontId="12" fillId="5" borderId="0" xfId="0" applyNumberFormat="1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left" vertical="center" wrapText="1"/>
    </xf>
    <xf numFmtId="3" fontId="11" fillId="3" borderId="0" xfId="3" applyNumberFormat="1" applyFont="1" applyFill="1" applyBorder="1" applyAlignment="1">
      <alignment horizontal="center" vertical="center" wrapText="1"/>
    </xf>
    <xf numFmtId="3" fontId="11" fillId="3" borderId="1" xfId="3" applyNumberFormat="1" applyFont="1" applyFill="1" applyBorder="1" applyAlignment="1">
      <alignment horizontal="center" vertical="center" wrapText="1"/>
    </xf>
    <xf numFmtId="164" fontId="11" fillId="3" borderId="0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left" vertical="top" indent="2"/>
    </xf>
    <xf numFmtId="49" fontId="13" fillId="0" borderId="1" xfId="0" applyNumberFormat="1" applyFont="1" applyFill="1" applyBorder="1" applyAlignment="1">
      <alignment horizontal="left" vertical="top" wrapText="1" indent="3"/>
    </xf>
    <xf numFmtId="164" fontId="13" fillId="0" borderId="1" xfId="1" applyNumberFormat="1" applyFont="1" applyFill="1" applyBorder="1" applyAlignment="1">
      <alignment horizontal="right" vertical="top"/>
    </xf>
    <xf numFmtId="165" fontId="12" fillId="0" borderId="1" xfId="0" applyNumberFormat="1" applyFont="1" applyFill="1" applyBorder="1" applyAlignment="1">
      <alignment horizontal="left" vertical="top"/>
    </xf>
    <xf numFmtId="49" fontId="12" fillId="0" borderId="1" xfId="0" applyNumberFormat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horizontal="right" vertical="top"/>
    </xf>
    <xf numFmtId="1" fontId="13" fillId="0" borderId="1" xfId="0" applyNumberFormat="1" applyFont="1" applyFill="1" applyBorder="1" applyAlignment="1">
      <alignment horizontal="left" vertical="top" indent="2"/>
    </xf>
    <xf numFmtId="1" fontId="12" fillId="0" borderId="1" xfId="0" applyNumberFormat="1" applyFont="1" applyFill="1" applyBorder="1" applyAlignment="1">
      <alignment horizontal="left" vertical="top"/>
    </xf>
    <xf numFmtId="164" fontId="16" fillId="0" borderId="1" xfId="1" applyNumberFormat="1" applyFont="1" applyBorder="1" applyAlignment="1">
      <alignment horizontal="right" vertical="top"/>
    </xf>
    <xf numFmtId="1" fontId="13" fillId="0" borderId="2" xfId="0" applyNumberFormat="1" applyFont="1" applyFill="1" applyBorder="1" applyAlignment="1">
      <alignment horizontal="left" vertical="top" indent="2"/>
    </xf>
    <xf numFmtId="49" fontId="13" fillId="0" borderId="2" xfId="0" applyNumberFormat="1" applyFont="1" applyFill="1" applyBorder="1" applyAlignment="1">
      <alignment horizontal="left" vertical="top" wrapText="1" indent="3"/>
    </xf>
    <xf numFmtId="164" fontId="13" fillId="0" borderId="2" xfId="1" applyNumberFormat="1" applyFont="1" applyFill="1" applyBorder="1" applyAlignment="1">
      <alignment horizontal="right" vertical="top"/>
    </xf>
  </cellXfs>
  <cellStyles count="6">
    <cellStyle name="Millares" xfId="1" builtinId="3"/>
    <cellStyle name="Millares 3" xfId="5"/>
    <cellStyle name="Normal" xfId="0" builtinId="0"/>
    <cellStyle name="Normal 11" xfId="3"/>
    <cellStyle name="Normal 2 10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9"/>
  <sheetViews>
    <sheetView showGridLines="0" tabSelected="1" zoomScale="115" zoomScaleNormal="115" zoomScaleSheetLayoutView="115" workbookViewId="0">
      <selection sqref="A1:C1"/>
    </sheetView>
  </sheetViews>
  <sheetFormatPr baseColWidth="10" defaultRowHeight="15" x14ac:dyDescent="0.25"/>
  <cols>
    <col min="1" max="1" width="7.85546875" style="4" customWidth="1"/>
    <col min="2" max="2" width="64.140625" style="4" customWidth="1"/>
    <col min="3" max="4" width="20.28515625" style="4" customWidth="1"/>
    <col min="5" max="5" width="2.28515625" style="4" customWidth="1"/>
    <col min="6" max="6" width="20.28515625" style="4" customWidth="1"/>
    <col min="7" max="16384" width="11.42578125" style="22"/>
  </cols>
  <sheetData>
    <row r="1" spans="1:6" ht="55.5" customHeight="1" x14ac:dyDescent="0.25">
      <c r="A1" s="38" t="s">
        <v>0</v>
      </c>
      <c r="B1" s="38"/>
      <c r="C1" s="38"/>
      <c r="D1" s="1" t="s">
        <v>241</v>
      </c>
      <c r="E1" s="2"/>
      <c r="F1" s="3"/>
    </row>
    <row r="2" spans="1:6" ht="18.75" x14ac:dyDescent="0.25">
      <c r="A2" s="5"/>
      <c r="B2" s="5"/>
      <c r="C2" s="6"/>
      <c r="D2" s="3"/>
      <c r="E2" s="2"/>
      <c r="F2" s="3"/>
    </row>
    <row r="3" spans="1:6" ht="42" customHeight="1" x14ac:dyDescent="0.3">
      <c r="A3" s="39" t="s">
        <v>251</v>
      </c>
      <c r="B3" s="39"/>
      <c r="C3" s="39"/>
      <c r="D3" s="39"/>
      <c r="E3" s="39"/>
      <c r="F3" s="39"/>
    </row>
    <row r="4" spans="1:6" ht="15.75" customHeight="1" x14ac:dyDescent="0.25">
      <c r="A4" s="40" t="s">
        <v>242</v>
      </c>
      <c r="B4" s="40"/>
      <c r="C4" s="40"/>
      <c r="D4" s="40"/>
      <c r="E4" s="40"/>
      <c r="F4" s="40"/>
    </row>
    <row r="5" spans="1:6" ht="66.75" customHeight="1" x14ac:dyDescent="0.25">
      <c r="A5" s="42" t="s">
        <v>244</v>
      </c>
      <c r="B5" s="42"/>
      <c r="C5" s="42"/>
      <c r="D5" s="42"/>
      <c r="E5" s="42"/>
      <c r="F5" s="42"/>
    </row>
    <row r="6" spans="1:6" ht="21" customHeight="1" x14ac:dyDescent="0.25">
      <c r="A6" s="43" t="s">
        <v>1</v>
      </c>
      <c r="B6" s="43"/>
      <c r="C6" s="45" t="s">
        <v>252</v>
      </c>
      <c r="D6" s="47" t="s">
        <v>243</v>
      </c>
      <c r="E6" s="47"/>
      <c r="F6" s="47"/>
    </row>
    <row r="7" spans="1:6" ht="32.25" customHeight="1" x14ac:dyDescent="0.25">
      <c r="A7" s="44"/>
      <c r="B7" s="44"/>
      <c r="C7" s="46"/>
      <c r="D7" s="7" t="s">
        <v>2</v>
      </c>
      <c r="E7" s="8"/>
      <c r="F7" s="7" t="s">
        <v>3</v>
      </c>
    </row>
    <row r="8" spans="1:6" x14ac:dyDescent="0.25">
      <c r="A8" s="9" t="s">
        <v>4</v>
      </c>
      <c r="B8" s="10"/>
      <c r="C8" s="11">
        <f>+C15+C9+C12</f>
        <v>366600.80001000001</v>
      </c>
      <c r="D8" s="11">
        <f t="shared" ref="D8:F8" si="0">+D15+D9+D12</f>
        <v>159681.08462479999</v>
      </c>
      <c r="E8" s="11"/>
      <c r="F8" s="11">
        <f t="shared" si="0"/>
        <v>130946.1101648</v>
      </c>
    </row>
    <row r="9" spans="1:6" x14ac:dyDescent="0.25">
      <c r="A9" s="12"/>
      <c r="B9" s="13" t="s">
        <v>5</v>
      </c>
      <c r="C9" s="14">
        <f>+C10+C11</f>
        <v>143755.74800999998</v>
      </c>
      <c r="D9" s="14">
        <f t="shared" ref="D9" si="1">+D10+D11</f>
        <v>104485.02862479998</v>
      </c>
      <c r="E9" s="14"/>
      <c r="F9" s="14">
        <f t="shared" ref="F9" si="2">+F10+F11</f>
        <v>94760.202164799994</v>
      </c>
    </row>
    <row r="10" spans="1:6" x14ac:dyDescent="0.25">
      <c r="A10" s="15"/>
      <c r="B10" s="16" t="s">
        <v>6</v>
      </c>
      <c r="C10" s="17">
        <v>143755.74800999998</v>
      </c>
      <c r="D10" s="17">
        <v>104485.02862479998</v>
      </c>
      <c r="E10" s="17"/>
      <c r="F10" s="17">
        <v>94760.202164799994</v>
      </c>
    </row>
    <row r="11" spans="1:6" x14ac:dyDescent="0.25">
      <c r="A11" s="15"/>
      <c r="B11" s="16" t="s">
        <v>7</v>
      </c>
      <c r="C11" s="17">
        <v>0</v>
      </c>
      <c r="D11" s="17">
        <v>0</v>
      </c>
      <c r="E11" s="17"/>
      <c r="F11" s="17">
        <v>0</v>
      </c>
    </row>
    <row r="12" spans="1:6" x14ac:dyDescent="0.25">
      <c r="A12" s="12"/>
      <c r="B12" s="13" t="s">
        <v>8</v>
      </c>
      <c r="C12" s="14">
        <f>(+C13+C14)</f>
        <v>138514.35200000001</v>
      </c>
      <c r="D12" s="14">
        <f>(+D13+D14)</f>
        <v>20630.687000000002</v>
      </c>
      <c r="E12" s="14"/>
      <c r="F12" s="14">
        <f>(+F13+F14)</f>
        <v>20630.687000000002</v>
      </c>
    </row>
    <row r="13" spans="1:6" x14ac:dyDescent="0.25">
      <c r="A13" s="15"/>
      <c r="B13" s="16" t="s">
        <v>6</v>
      </c>
      <c r="C13" s="17">
        <v>138514.35200000001</v>
      </c>
      <c r="D13" s="17">
        <v>20630.687000000002</v>
      </c>
      <c r="E13" s="17"/>
      <c r="F13" s="17">
        <v>20630.687000000002</v>
      </c>
    </row>
    <row r="14" spans="1:6" x14ac:dyDescent="0.25">
      <c r="A14" s="15"/>
      <c r="B14" s="16" t="s">
        <v>7</v>
      </c>
      <c r="C14" s="17">
        <v>0</v>
      </c>
      <c r="D14" s="17">
        <v>0</v>
      </c>
      <c r="E14" s="17"/>
      <c r="F14" s="17">
        <v>0</v>
      </c>
    </row>
    <row r="15" spans="1:6" x14ac:dyDescent="0.25">
      <c r="A15" s="12"/>
      <c r="B15" s="13" t="s">
        <v>9</v>
      </c>
      <c r="C15" s="14">
        <f>(+C16+C17)</f>
        <v>84330.700000000012</v>
      </c>
      <c r="D15" s="14">
        <f>(+D16+D17)</f>
        <v>34565.368999999999</v>
      </c>
      <c r="E15" s="14"/>
      <c r="F15" s="14">
        <f>(+F16+F17)</f>
        <v>15555.221000000001</v>
      </c>
    </row>
    <row r="16" spans="1:6" x14ac:dyDescent="0.25">
      <c r="A16" s="15"/>
      <c r="B16" s="16" t="s">
        <v>6</v>
      </c>
      <c r="C16" s="17">
        <v>63161.035000000003</v>
      </c>
      <c r="D16" s="17">
        <v>23624.923999999999</v>
      </c>
      <c r="E16" s="17"/>
      <c r="F16" s="18">
        <v>14454.209000000001</v>
      </c>
    </row>
    <row r="17" spans="1:6" x14ac:dyDescent="0.25">
      <c r="A17" s="15"/>
      <c r="B17" s="16" t="s">
        <v>7</v>
      </c>
      <c r="C17" s="17">
        <v>21169.665000000001</v>
      </c>
      <c r="D17" s="17">
        <v>10940.445</v>
      </c>
      <c r="E17" s="17"/>
      <c r="F17" s="19">
        <v>1101.0119999999999</v>
      </c>
    </row>
    <row r="18" spans="1:6" x14ac:dyDescent="0.25">
      <c r="A18" s="9" t="s">
        <v>10</v>
      </c>
      <c r="B18" s="10"/>
      <c r="C18" s="11">
        <f>(+C19)</f>
        <v>206195.98228999999</v>
      </c>
      <c r="D18" s="11">
        <f>(+D19)</f>
        <v>21790</v>
      </c>
      <c r="E18" s="11"/>
      <c r="F18" s="11">
        <f>(+F19)</f>
        <v>21786.203289999998</v>
      </c>
    </row>
    <row r="19" spans="1:6" x14ac:dyDescent="0.25">
      <c r="A19" s="12"/>
      <c r="B19" s="13" t="s">
        <v>11</v>
      </c>
      <c r="C19" s="14">
        <f>(+C20+C21)</f>
        <v>206195.98228999999</v>
      </c>
      <c r="D19" s="14">
        <f>(+D20+D21)</f>
        <v>21790</v>
      </c>
      <c r="E19" s="14"/>
      <c r="F19" s="14">
        <f>(+F20+F21)</f>
        <v>21786.203289999998</v>
      </c>
    </row>
    <row r="20" spans="1:6" x14ac:dyDescent="0.25">
      <c r="A20" s="15"/>
      <c r="B20" s="16" t="s">
        <v>6</v>
      </c>
      <c r="C20" s="17">
        <v>206195.98228999999</v>
      </c>
      <c r="D20" s="17">
        <v>21790</v>
      </c>
      <c r="E20" s="17"/>
      <c r="F20" s="17">
        <v>21786.203289999998</v>
      </c>
    </row>
    <row r="21" spans="1:6" x14ac:dyDescent="0.25">
      <c r="A21" s="15"/>
      <c r="B21" s="16" t="s">
        <v>7</v>
      </c>
      <c r="C21" s="17">
        <v>0</v>
      </c>
      <c r="D21" s="17">
        <v>0</v>
      </c>
      <c r="E21" s="17"/>
      <c r="F21" s="17">
        <v>0</v>
      </c>
    </row>
    <row r="22" spans="1:6" x14ac:dyDescent="0.25">
      <c r="A22" s="9" t="s">
        <v>12</v>
      </c>
      <c r="B22" s="10"/>
      <c r="C22" s="11">
        <f>(+C29+C26+C23)</f>
        <v>3507099.1142899999</v>
      </c>
      <c r="D22" s="11">
        <f>(+D29+D26+D23)</f>
        <v>3059830.3386100004</v>
      </c>
      <c r="E22" s="11"/>
      <c r="F22" s="11">
        <f>(+F29+F26+F23)</f>
        <v>339430.62120000005</v>
      </c>
    </row>
    <row r="23" spans="1:6" x14ac:dyDescent="0.25">
      <c r="A23" s="12"/>
      <c r="B23" s="13" t="s">
        <v>13</v>
      </c>
      <c r="C23" s="14">
        <f>(+C24+C25)</f>
        <v>390869.35094999999</v>
      </c>
      <c r="D23" s="14">
        <f>(+D24+D25)</f>
        <v>103938.65927</v>
      </c>
      <c r="E23" s="14"/>
      <c r="F23" s="14">
        <f>(+F24+F25)</f>
        <v>40132.83509</v>
      </c>
    </row>
    <row r="24" spans="1:6" x14ac:dyDescent="0.25">
      <c r="A24" s="15"/>
      <c r="B24" s="16" t="s">
        <v>6</v>
      </c>
      <c r="C24" s="17">
        <v>158662.44699999999</v>
      </c>
      <c r="D24" s="17">
        <v>37878.707999999999</v>
      </c>
      <c r="E24" s="17"/>
      <c r="F24" s="17">
        <v>36662.067999999999</v>
      </c>
    </row>
    <row r="25" spans="1:6" x14ac:dyDescent="0.25">
      <c r="A25" s="15"/>
      <c r="B25" s="16" t="s">
        <v>7</v>
      </c>
      <c r="C25" s="17">
        <v>232206.90394999998</v>
      </c>
      <c r="D25" s="17">
        <v>66059.951270000005</v>
      </c>
      <c r="E25" s="17"/>
      <c r="F25" s="17">
        <v>3470.7670899999998</v>
      </c>
    </row>
    <row r="26" spans="1:6" x14ac:dyDescent="0.25">
      <c r="A26" s="12"/>
      <c r="B26" s="13" t="s">
        <v>14</v>
      </c>
      <c r="C26" s="14">
        <f>(+C27+C28)</f>
        <v>3043644.9613399999</v>
      </c>
      <c r="D26" s="14">
        <f>(+D27+D28)</f>
        <v>2887345.4353400003</v>
      </c>
      <c r="E26" s="14"/>
      <c r="F26" s="14">
        <f>(+F27+F28)</f>
        <v>288701.27711000002</v>
      </c>
    </row>
    <row r="27" spans="1:6" x14ac:dyDescent="0.25">
      <c r="A27" s="15"/>
      <c r="B27" s="16" t="s">
        <v>6</v>
      </c>
      <c r="C27" s="17">
        <v>1212376.1369</v>
      </c>
      <c r="D27" s="17">
        <v>1056076.6109</v>
      </c>
      <c r="E27" s="17"/>
      <c r="F27" s="17">
        <v>64675.433380000002</v>
      </c>
    </row>
    <row r="28" spans="1:6" x14ac:dyDescent="0.25">
      <c r="A28" s="15"/>
      <c r="B28" s="16" t="s">
        <v>7</v>
      </c>
      <c r="C28" s="17">
        <v>1831268.8244400001</v>
      </c>
      <c r="D28" s="17">
        <v>1831268.8244400001</v>
      </c>
      <c r="E28" s="17"/>
      <c r="F28" s="17">
        <v>224025.84372999999</v>
      </c>
    </row>
    <row r="29" spans="1:6" x14ac:dyDescent="0.25">
      <c r="A29" s="12"/>
      <c r="B29" s="13" t="s">
        <v>15</v>
      </c>
      <c r="C29" s="14">
        <f>(+C30+C31)</f>
        <v>72584.801999999996</v>
      </c>
      <c r="D29" s="14">
        <f>(+D30+D31)</f>
        <v>68546.244000000006</v>
      </c>
      <c r="E29" s="14"/>
      <c r="F29" s="14">
        <f>(+F30+F31)</f>
        <v>10596.509</v>
      </c>
    </row>
    <row r="30" spans="1:6" x14ac:dyDescent="0.25">
      <c r="A30" s="15"/>
      <c r="B30" s="16" t="s">
        <v>6</v>
      </c>
      <c r="C30" s="17">
        <v>72584.801999999996</v>
      </c>
      <c r="D30" s="17">
        <v>68546.244000000006</v>
      </c>
      <c r="E30" s="17"/>
      <c r="F30" s="17">
        <v>10596.509</v>
      </c>
    </row>
    <row r="31" spans="1:6" x14ac:dyDescent="0.25">
      <c r="A31" s="15"/>
      <c r="B31" s="16" t="s">
        <v>7</v>
      </c>
      <c r="C31" s="17">
        <v>0</v>
      </c>
      <c r="D31" s="17">
        <v>0</v>
      </c>
      <c r="E31" s="17"/>
      <c r="F31" s="17">
        <v>0</v>
      </c>
    </row>
    <row r="32" spans="1:6" x14ac:dyDescent="0.25">
      <c r="A32" s="9" t="s">
        <v>16</v>
      </c>
      <c r="B32" s="10"/>
      <c r="C32" s="11">
        <f>(+C33+C36+C39+C42)</f>
        <v>13145103.9</v>
      </c>
      <c r="D32" s="11">
        <f>(+D33+D36+D39+D42)</f>
        <v>2598645.2119200001</v>
      </c>
      <c r="E32" s="11"/>
      <c r="F32" s="11">
        <f>(+F33+F36+F39+F42)</f>
        <v>2483982.2261200002</v>
      </c>
    </row>
    <row r="33" spans="1:6" x14ac:dyDescent="0.25">
      <c r="A33" s="12"/>
      <c r="B33" s="13" t="s">
        <v>11</v>
      </c>
      <c r="C33" s="14">
        <f>(+C34+C35)</f>
        <v>13120494.199999999</v>
      </c>
      <c r="D33" s="14">
        <f>(+D34+D35)</f>
        <v>2594968.4863700001</v>
      </c>
      <c r="E33" s="14"/>
      <c r="F33" s="14">
        <f>(+F34+F35)</f>
        <v>2480926.7622000002</v>
      </c>
    </row>
    <row r="34" spans="1:6" x14ac:dyDescent="0.25">
      <c r="A34" s="15"/>
      <c r="B34" s="16" t="s">
        <v>6</v>
      </c>
      <c r="C34" s="17">
        <v>13120494.199999999</v>
      </c>
      <c r="D34" s="17">
        <v>2594968.4863700001</v>
      </c>
      <c r="E34" s="17"/>
      <c r="F34" s="17">
        <v>2480926.7622000002</v>
      </c>
    </row>
    <row r="35" spans="1:6" x14ac:dyDescent="0.25">
      <c r="A35" s="15"/>
      <c r="B35" s="16" t="s">
        <v>7</v>
      </c>
      <c r="C35" s="17">
        <v>0</v>
      </c>
      <c r="D35" s="17">
        <v>0</v>
      </c>
      <c r="E35" s="17"/>
      <c r="F35" s="17">
        <v>0</v>
      </c>
    </row>
    <row r="36" spans="1:6" x14ac:dyDescent="0.25">
      <c r="A36" s="12"/>
      <c r="B36" s="13" t="s">
        <v>17</v>
      </c>
      <c r="C36" s="14">
        <f>(+C37+C38)</f>
        <v>3709.9</v>
      </c>
      <c r="D36" s="14">
        <f>(+D37+D38)</f>
        <v>425.17439000000002</v>
      </c>
      <c r="E36" s="14"/>
      <c r="F36" s="14">
        <f>(+F37+F38)</f>
        <v>371.49376000000001</v>
      </c>
    </row>
    <row r="37" spans="1:6" x14ac:dyDescent="0.25">
      <c r="A37" s="15"/>
      <c r="B37" s="16" t="s">
        <v>6</v>
      </c>
      <c r="C37" s="17">
        <v>3709.9</v>
      </c>
      <c r="D37" s="17">
        <v>425.17439000000002</v>
      </c>
      <c r="E37" s="17"/>
      <c r="F37" s="17">
        <v>371.49376000000001</v>
      </c>
    </row>
    <row r="38" spans="1:6" x14ac:dyDescent="0.25">
      <c r="A38" s="15"/>
      <c r="B38" s="16" t="s">
        <v>7</v>
      </c>
      <c r="C38" s="17">
        <v>0</v>
      </c>
      <c r="D38" s="17">
        <v>0</v>
      </c>
      <c r="E38" s="17"/>
      <c r="F38" s="17">
        <v>0</v>
      </c>
    </row>
    <row r="39" spans="1:6" x14ac:dyDescent="0.25">
      <c r="A39" s="12"/>
      <c r="B39" s="13" t="s">
        <v>18</v>
      </c>
      <c r="C39" s="14">
        <f>(+C40+C41)</f>
        <v>14442.3</v>
      </c>
      <c r="D39" s="14">
        <f>(+D40+D41)</f>
        <v>1842.07016</v>
      </c>
      <c r="E39" s="14"/>
      <c r="F39" s="14">
        <f>(+F40+F41)</f>
        <v>1842.07016</v>
      </c>
    </row>
    <row r="40" spans="1:6" x14ac:dyDescent="0.25">
      <c r="A40" s="15"/>
      <c r="B40" s="16" t="s">
        <v>6</v>
      </c>
      <c r="C40" s="17">
        <v>14442.3</v>
      </c>
      <c r="D40" s="17">
        <v>1842.07016</v>
      </c>
      <c r="E40" s="17"/>
      <c r="F40" s="17">
        <v>1842.07016</v>
      </c>
    </row>
    <row r="41" spans="1:6" x14ac:dyDescent="0.25">
      <c r="A41" s="15"/>
      <c r="B41" s="16" t="s">
        <v>7</v>
      </c>
      <c r="C41" s="17">
        <v>0</v>
      </c>
      <c r="D41" s="17">
        <v>0</v>
      </c>
      <c r="E41" s="17"/>
      <c r="F41" s="17">
        <v>0</v>
      </c>
    </row>
    <row r="42" spans="1:6" x14ac:dyDescent="0.25">
      <c r="A42" s="12"/>
      <c r="B42" s="13" t="s">
        <v>19</v>
      </c>
      <c r="C42" s="14">
        <f>(+C43+C44)</f>
        <v>6457.5</v>
      </c>
      <c r="D42" s="14">
        <f>(+D43+D44)</f>
        <v>1409.481</v>
      </c>
      <c r="E42" s="14"/>
      <c r="F42" s="14">
        <f>(+F43+F44)</f>
        <v>841.9</v>
      </c>
    </row>
    <row r="43" spans="1:6" x14ac:dyDescent="0.25">
      <c r="A43" s="15"/>
      <c r="B43" s="16" t="s">
        <v>6</v>
      </c>
      <c r="C43" s="17">
        <v>6457.5</v>
      </c>
      <c r="D43" s="17">
        <v>1409.481</v>
      </c>
      <c r="E43" s="17"/>
      <c r="F43" s="17">
        <v>841.9</v>
      </c>
    </row>
    <row r="44" spans="1:6" x14ac:dyDescent="0.25">
      <c r="A44" s="15"/>
      <c r="B44" s="16" t="s">
        <v>7</v>
      </c>
      <c r="C44" s="17">
        <v>0</v>
      </c>
      <c r="D44" s="17">
        <v>0</v>
      </c>
      <c r="E44" s="17"/>
      <c r="F44" s="17">
        <v>0</v>
      </c>
    </row>
    <row r="45" spans="1:6" x14ac:dyDescent="0.25">
      <c r="A45" s="9" t="s">
        <v>20</v>
      </c>
      <c r="B45" s="10"/>
      <c r="C45" s="11">
        <f>(+C46)</f>
        <v>1467682.72004</v>
      </c>
      <c r="D45" s="11">
        <f>(+D46)</f>
        <v>887607.00797290076</v>
      </c>
      <c r="E45" s="11"/>
      <c r="F45" s="11">
        <f>(+F46)</f>
        <v>887607.00797290076</v>
      </c>
    </row>
    <row r="46" spans="1:6" x14ac:dyDescent="0.25">
      <c r="A46" s="12"/>
      <c r="B46" s="13" t="s">
        <v>11</v>
      </c>
      <c r="C46" s="14">
        <f>(+C47+C48)</f>
        <v>1467682.72004</v>
      </c>
      <c r="D46" s="14">
        <f>(+D47+D48)</f>
        <v>887607.00797290076</v>
      </c>
      <c r="E46" s="14"/>
      <c r="F46" s="14">
        <f>(+F47+F48)</f>
        <v>887607.00797290076</v>
      </c>
    </row>
    <row r="47" spans="1:6" x14ac:dyDescent="0.25">
      <c r="A47" s="15"/>
      <c r="B47" s="16" t="s">
        <v>6</v>
      </c>
      <c r="C47" s="17">
        <v>1367682.72004</v>
      </c>
      <c r="D47" s="17">
        <v>827432.19154290075</v>
      </c>
      <c r="E47" s="17"/>
      <c r="F47" s="17">
        <v>827432.19154290075</v>
      </c>
    </row>
    <row r="48" spans="1:6" x14ac:dyDescent="0.25">
      <c r="A48" s="15"/>
      <c r="B48" s="16" t="s">
        <v>7</v>
      </c>
      <c r="C48" s="17">
        <v>100000</v>
      </c>
      <c r="D48" s="17">
        <v>60174.816430000006</v>
      </c>
      <c r="E48" s="17"/>
      <c r="F48" s="17">
        <v>60174.816430000006</v>
      </c>
    </row>
    <row r="49" spans="1:6" x14ac:dyDescent="0.25">
      <c r="A49" s="9" t="s">
        <v>21</v>
      </c>
      <c r="B49" s="10"/>
      <c r="C49" s="11">
        <f>+C50+C53+C56+C59+C62+C65+C68+C71+C74+C77+C80+C83+C86+C89+C92+C95+C98+C101</f>
        <v>6721357.1561335996</v>
      </c>
      <c r="D49" s="11">
        <f t="shared" ref="D49:F49" si="3">+D50+D53+D56+D59+D62+D65+D68+D71+D74+D77+D80+D83+D86+D89+D92+D95+D98+D101</f>
        <v>2098784.8792845709</v>
      </c>
      <c r="E49" s="11"/>
      <c r="F49" s="11">
        <f t="shared" si="3"/>
        <v>847824.71137999976</v>
      </c>
    </row>
    <row r="50" spans="1:6" x14ac:dyDescent="0.25">
      <c r="A50" s="12"/>
      <c r="B50" s="13" t="s">
        <v>11</v>
      </c>
      <c r="C50" s="14">
        <f>(+C51+C52)</f>
        <v>2127760.9811100001</v>
      </c>
      <c r="D50" s="14">
        <f>(+D51+D52)</f>
        <v>830668.08187999995</v>
      </c>
      <c r="E50" s="14"/>
      <c r="F50" s="14">
        <f>(+F51+F52)</f>
        <v>158544.30404000002</v>
      </c>
    </row>
    <row r="51" spans="1:6" x14ac:dyDescent="0.25">
      <c r="A51" s="15"/>
      <c r="B51" s="16" t="s">
        <v>6</v>
      </c>
      <c r="C51" s="17">
        <v>0</v>
      </c>
      <c r="D51" s="17">
        <v>0</v>
      </c>
      <c r="E51" s="17"/>
      <c r="F51" s="17">
        <v>0</v>
      </c>
    </row>
    <row r="52" spans="1:6" x14ac:dyDescent="0.25">
      <c r="A52" s="15"/>
      <c r="B52" s="16" t="s">
        <v>7</v>
      </c>
      <c r="C52" s="17">
        <v>2127760.9811100001</v>
      </c>
      <c r="D52" s="17">
        <v>830668.08187999995</v>
      </c>
      <c r="E52" s="17"/>
      <c r="F52" s="17">
        <v>158544.30404000002</v>
      </c>
    </row>
    <row r="53" spans="1:6" x14ac:dyDescent="0.25">
      <c r="A53" s="12"/>
      <c r="B53" s="13" t="s">
        <v>22</v>
      </c>
      <c r="C53" s="14">
        <f>(+C54+C55)</f>
        <v>96346.108469999992</v>
      </c>
      <c r="D53" s="14">
        <f>(+D54+D55)</f>
        <v>24743.652390000003</v>
      </c>
      <c r="E53" s="14"/>
      <c r="F53" s="14">
        <f>(+F54+F55)</f>
        <v>23483.652390000003</v>
      </c>
    </row>
    <row r="54" spans="1:6" x14ac:dyDescent="0.25">
      <c r="A54" s="15"/>
      <c r="B54" s="16" t="s">
        <v>6</v>
      </c>
      <c r="C54" s="17">
        <v>91027.175269999992</v>
      </c>
      <c r="D54" s="17">
        <v>20083.304390000001</v>
      </c>
      <c r="E54" s="17"/>
      <c r="F54" s="17">
        <v>18823.304390000001</v>
      </c>
    </row>
    <row r="55" spans="1:6" x14ac:dyDescent="0.25">
      <c r="A55" s="15"/>
      <c r="B55" s="16" t="s">
        <v>7</v>
      </c>
      <c r="C55" s="17">
        <v>5318.9332000000004</v>
      </c>
      <c r="D55" s="17">
        <v>4660.348</v>
      </c>
      <c r="E55" s="17"/>
      <c r="F55" s="17">
        <v>4660.348</v>
      </c>
    </row>
    <row r="56" spans="1:6" ht="22.5" x14ac:dyDescent="0.25">
      <c r="A56" s="12"/>
      <c r="B56" s="13" t="s">
        <v>23</v>
      </c>
      <c r="C56" s="14">
        <f>(+C57+C58)</f>
        <v>15893.1</v>
      </c>
      <c r="D56" s="14">
        <f>(+D57+D58)</f>
        <v>3628.047</v>
      </c>
      <c r="E56" s="14"/>
      <c r="F56" s="14">
        <f>(+F57+F58)</f>
        <v>3388.585</v>
      </c>
    </row>
    <row r="57" spans="1:6" x14ac:dyDescent="0.25">
      <c r="A57" s="15"/>
      <c r="B57" s="16" t="s">
        <v>6</v>
      </c>
      <c r="C57" s="17">
        <v>15893.1</v>
      </c>
      <c r="D57" s="17">
        <v>3628.047</v>
      </c>
      <c r="E57" s="17"/>
      <c r="F57" s="17">
        <v>3388.585</v>
      </c>
    </row>
    <row r="58" spans="1:6" x14ac:dyDescent="0.25">
      <c r="A58" s="15"/>
      <c r="B58" s="16" t="s">
        <v>7</v>
      </c>
      <c r="C58" s="17">
        <v>0</v>
      </c>
      <c r="D58" s="17">
        <v>0</v>
      </c>
      <c r="E58" s="17"/>
      <c r="F58" s="17">
        <v>0</v>
      </c>
    </row>
    <row r="59" spans="1:6" x14ac:dyDescent="0.25">
      <c r="A59" s="12"/>
      <c r="B59" s="13" t="s">
        <v>24</v>
      </c>
      <c r="C59" s="14">
        <f>(+C60+C61)</f>
        <v>391439.6</v>
      </c>
      <c r="D59" s="14">
        <f>(+D60+D61)</f>
        <v>97859.9</v>
      </c>
      <c r="E59" s="14"/>
      <c r="F59" s="14">
        <f>(+F60+F61)</f>
        <v>28970.033579999999</v>
      </c>
    </row>
    <row r="60" spans="1:6" x14ac:dyDescent="0.25">
      <c r="A60" s="15"/>
      <c r="B60" s="16" t="s">
        <v>6</v>
      </c>
      <c r="C60" s="17">
        <v>391439.6</v>
      </c>
      <c r="D60" s="17">
        <v>97859.9</v>
      </c>
      <c r="E60" s="17"/>
      <c r="F60" s="17">
        <v>28970.033579999999</v>
      </c>
    </row>
    <row r="61" spans="1:6" x14ac:dyDescent="0.25">
      <c r="A61" s="48"/>
      <c r="B61" s="49" t="s">
        <v>7</v>
      </c>
      <c r="C61" s="50">
        <v>0</v>
      </c>
      <c r="D61" s="50">
        <v>0</v>
      </c>
      <c r="E61" s="50"/>
      <c r="F61" s="50">
        <v>0</v>
      </c>
    </row>
    <row r="62" spans="1:6" x14ac:dyDescent="0.25">
      <c r="A62" s="12"/>
      <c r="B62" s="13" t="s">
        <v>25</v>
      </c>
      <c r="C62" s="14">
        <f>(+C63+C64)</f>
        <v>96622.62</v>
      </c>
      <c r="D62" s="14">
        <f>(+D63+D64)</f>
        <v>33367.603000000003</v>
      </c>
      <c r="E62" s="14"/>
      <c r="F62" s="14">
        <f>(+F63+F64)</f>
        <v>14903.912</v>
      </c>
    </row>
    <row r="63" spans="1:6" x14ac:dyDescent="0.25">
      <c r="A63" s="15"/>
      <c r="B63" s="16" t="s">
        <v>6</v>
      </c>
      <c r="C63" s="20">
        <v>96622.62</v>
      </c>
      <c r="D63" s="20">
        <v>33367.603000000003</v>
      </c>
      <c r="E63" s="20"/>
      <c r="F63" s="20">
        <v>14903.912</v>
      </c>
    </row>
    <row r="64" spans="1:6" x14ac:dyDescent="0.25">
      <c r="A64" s="15"/>
      <c r="B64" s="16" t="s">
        <v>7</v>
      </c>
      <c r="C64" s="20">
        <v>0</v>
      </c>
      <c r="D64" s="20">
        <v>0</v>
      </c>
      <c r="E64" s="20"/>
      <c r="F64" s="20">
        <v>0</v>
      </c>
    </row>
    <row r="65" spans="1:6" x14ac:dyDescent="0.25">
      <c r="A65" s="12"/>
      <c r="B65" s="13" t="s">
        <v>26</v>
      </c>
      <c r="C65" s="14">
        <f>(+C66+C67)</f>
        <v>53927.906000000003</v>
      </c>
      <c r="D65" s="14">
        <f>(+D66+D67)</f>
        <v>6960.4459999999999</v>
      </c>
      <c r="E65" s="14"/>
      <c r="F65" s="14">
        <f>(+F66+F67)</f>
        <v>1399.895</v>
      </c>
    </row>
    <row r="66" spans="1:6" x14ac:dyDescent="0.25">
      <c r="A66" s="15"/>
      <c r="B66" s="16" t="s">
        <v>6</v>
      </c>
      <c r="C66" s="17">
        <v>53927.906000000003</v>
      </c>
      <c r="D66" s="17">
        <v>6960.4459999999999</v>
      </c>
      <c r="E66" s="17"/>
      <c r="F66" s="17">
        <v>1399.895</v>
      </c>
    </row>
    <row r="67" spans="1:6" x14ac:dyDescent="0.25">
      <c r="A67" s="15"/>
      <c r="B67" s="16" t="s">
        <v>7</v>
      </c>
      <c r="C67" s="17">
        <v>0</v>
      </c>
      <c r="D67" s="17">
        <v>0</v>
      </c>
      <c r="E67" s="17"/>
      <c r="F67" s="17">
        <v>0</v>
      </c>
    </row>
    <row r="68" spans="1:6" x14ac:dyDescent="0.25">
      <c r="A68" s="12"/>
      <c r="B68" s="13" t="s">
        <v>27</v>
      </c>
      <c r="C68" s="14">
        <f>(+C69+C70)</f>
        <v>274233.90000000002</v>
      </c>
      <c r="D68" s="14">
        <f>(+D69+D70)</f>
        <v>68558.486000000004</v>
      </c>
      <c r="E68" s="14"/>
      <c r="F68" s="14">
        <f>(+F69+F70)</f>
        <v>24860.084999999999</v>
      </c>
    </row>
    <row r="69" spans="1:6" x14ac:dyDescent="0.25">
      <c r="A69" s="15"/>
      <c r="B69" s="16" t="s">
        <v>6</v>
      </c>
      <c r="C69" s="17">
        <v>274233.90000000002</v>
      </c>
      <c r="D69" s="17">
        <v>68558.486000000004</v>
      </c>
      <c r="E69" s="17"/>
      <c r="F69" s="17">
        <v>24860.084999999999</v>
      </c>
    </row>
    <row r="70" spans="1:6" x14ac:dyDescent="0.25">
      <c r="A70" s="15"/>
      <c r="B70" s="16" t="s">
        <v>7</v>
      </c>
      <c r="C70" s="17">
        <v>0</v>
      </c>
      <c r="D70" s="17">
        <v>0</v>
      </c>
      <c r="E70" s="17"/>
      <c r="F70" s="17">
        <v>0</v>
      </c>
    </row>
    <row r="71" spans="1:6" x14ac:dyDescent="0.25">
      <c r="A71" s="12"/>
      <c r="B71" s="13" t="s">
        <v>28</v>
      </c>
      <c r="C71" s="14">
        <f>(+C72+C73)</f>
        <v>966859.5978300001</v>
      </c>
      <c r="D71" s="14">
        <f>(+D72+D73)</f>
        <v>321521.86568666663</v>
      </c>
      <c r="E71" s="14"/>
      <c r="F71" s="14">
        <f>(+F72+F73)</f>
        <v>86732.485480000018</v>
      </c>
    </row>
    <row r="72" spans="1:6" x14ac:dyDescent="0.25">
      <c r="A72" s="15"/>
      <c r="B72" s="16" t="s">
        <v>6</v>
      </c>
      <c r="C72" s="17">
        <v>966859.5978300001</v>
      </c>
      <c r="D72" s="17">
        <v>321521.86568666663</v>
      </c>
      <c r="E72" s="17"/>
      <c r="F72" s="17">
        <v>86732.485480000018</v>
      </c>
    </row>
    <row r="73" spans="1:6" x14ac:dyDescent="0.25">
      <c r="A73" s="15"/>
      <c r="B73" s="16" t="s">
        <v>7</v>
      </c>
      <c r="C73" s="17">
        <v>0</v>
      </c>
      <c r="D73" s="17">
        <v>0</v>
      </c>
      <c r="E73" s="17"/>
      <c r="F73" s="17">
        <v>0</v>
      </c>
    </row>
    <row r="74" spans="1:6" x14ac:dyDescent="0.25">
      <c r="A74" s="12"/>
      <c r="B74" s="13" t="s">
        <v>29</v>
      </c>
      <c r="C74" s="14">
        <f>(+C75+C76)</f>
        <v>101586.181</v>
      </c>
      <c r="D74" s="14">
        <f>(+D75+D76)</f>
        <v>29807.966</v>
      </c>
      <c r="E74" s="14"/>
      <c r="F74" s="14">
        <f>(+F75+F76)</f>
        <v>13834.906999999999</v>
      </c>
    </row>
    <row r="75" spans="1:6" x14ac:dyDescent="0.25">
      <c r="A75" s="15"/>
      <c r="B75" s="16" t="s">
        <v>6</v>
      </c>
      <c r="C75" s="17">
        <v>101586.181</v>
      </c>
      <c r="D75" s="17">
        <v>29807.966</v>
      </c>
      <c r="E75" s="17"/>
      <c r="F75" s="17">
        <v>13834.906999999999</v>
      </c>
    </row>
    <row r="76" spans="1:6" x14ac:dyDescent="0.25">
      <c r="A76" s="15"/>
      <c r="B76" s="16" t="s">
        <v>7</v>
      </c>
      <c r="C76" s="17">
        <v>0</v>
      </c>
      <c r="D76" s="17">
        <v>0</v>
      </c>
      <c r="E76" s="17"/>
      <c r="F76" s="17">
        <v>0</v>
      </c>
    </row>
    <row r="77" spans="1:6" x14ac:dyDescent="0.25">
      <c r="A77" s="12"/>
      <c r="B77" s="13" t="s">
        <v>30</v>
      </c>
      <c r="C77" s="14">
        <f>(+C78+C79)</f>
        <v>601569.93314999994</v>
      </c>
      <c r="D77" s="14">
        <f>(+D78+D79)</f>
        <v>148076.32014790404</v>
      </c>
      <c r="E77" s="14"/>
      <c r="F77" s="14">
        <f>(+F78+F79)</f>
        <v>98924.919269999999</v>
      </c>
    </row>
    <row r="78" spans="1:6" x14ac:dyDescent="0.25">
      <c r="A78" s="15"/>
      <c r="B78" s="16" t="s">
        <v>6</v>
      </c>
      <c r="C78" s="17">
        <v>601569.93314999994</v>
      </c>
      <c r="D78" s="17">
        <v>148076.32014790404</v>
      </c>
      <c r="E78" s="17"/>
      <c r="F78" s="17">
        <v>98924.919269999999</v>
      </c>
    </row>
    <row r="79" spans="1:6" x14ac:dyDescent="0.25">
      <c r="A79" s="15"/>
      <c r="B79" s="16" t="s">
        <v>7</v>
      </c>
      <c r="C79" s="17">
        <v>0</v>
      </c>
      <c r="D79" s="17">
        <v>0</v>
      </c>
      <c r="E79" s="17"/>
      <c r="F79" s="17">
        <v>0</v>
      </c>
    </row>
    <row r="80" spans="1:6" x14ac:dyDescent="0.25">
      <c r="A80" s="12"/>
      <c r="B80" s="13" t="s">
        <v>31</v>
      </c>
      <c r="C80" s="14">
        <f>(+C81+C82)</f>
        <v>325258.07566000003</v>
      </c>
      <c r="D80" s="14">
        <f>(+D81+D82)</f>
        <v>99024.920740000001</v>
      </c>
      <c r="E80" s="14"/>
      <c r="F80" s="14">
        <f>(+F81+F82)</f>
        <v>88535.239179999975</v>
      </c>
    </row>
    <row r="81" spans="1:6" x14ac:dyDescent="0.25">
      <c r="A81" s="15"/>
      <c r="B81" s="16" t="s">
        <v>6</v>
      </c>
      <c r="C81" s="17">
        <v>325258.07566000003</v>
      </c>
      <c r="D81" s="17">
        <v>99024.920740000001</v>
      </c>
      <c r="E81" s="17"/>
      <c r="F81" s="17">
        <v>88535.239179999975</v>
      </c>
    </row>
    <row r="82" spans="1:6" x14ac:dyDescent="0.25">
      <c r="A82" s="15"/>
      <c r="B82" s="16" t="s">
        <v>7</v>
      </c>
      <c r="C82" s="17">
        <v>0</v>
      </c>
      <c r="D82" s="17">
        <v>0</v>
      </c>
      <c r="E82" s="17"/>
      <c r="F82" s="17">
        <v>0</v>
      </c>
    </row>
    <row r="83" spans="1:6" x14ac:dyDescent="0.25">
      <c r="A83" s="12"/>
      <c r="B83" s="13" t="s">
        <v>32</v>
      </c>
      <c r="C83" s="14">
        <f>(+C84+C85)</f>
        <v>1405942.004</v>
      </c>
      <c r="D83" s="14">
        <f>(+D84+D85)</f>
        <v>351485.50099999999</v>
      </c>
      <c r="E83" s="14"/>
      <c r="F83" s="14">
        <f>(+F84+F85)</f>
        <v>237075.75099999999</v>
      </c>
    </row>
    <row r="84" spans="1:6" x14ac:dyDescent="0.25">
      <c r="A84" s="15"/>
      <c r="B84" s="16" t="s">
        <v>6</v>
      </c>
      <c r="C84" s="17">
        <v>1358342.004</v>
      </c>
      <c r="D84" s="17">
        <v>339585.50099999999</v>
      </c>
      <c r="E84" s="17"/>
      <c r="F84" s="17">
        <v>237075.75099999999</v>
      </c>
    </row>
    <row r="85" spans="1:6" x14ac:dyDescent="0.25">
      <c r="A85" s="15"/>
      <c r="B85" s="16" t="s">
        <v>7</v>
      </c>
      <c r="C85" s="17">
        <v>47600</v>
      </c>
      <c r="D85" s="17">
        <v>11900</v>
      </c>
      <c r="E85" s="17"/>
      <c r="F85" s="17">
        <v>0</v>
      </c>
    </row>
    <row r="86" spans="1:6" x14ac:dyDescent="0.25">
      <c r="A86" s="12"/>
      <c r="B86" s="13" t="s">
        <v>33</v>
      </c>
      <c r="C86" s="14">
        <f>(+C87+C88)</f>
        <v>85424.2</v>
      </c>
      <c r="D86" s="14">
        <f>(+D87+D88)</f>
        <v>21356.047999999999</v>
      </c>
      <c r="E86" s="14"/>
      <c r="F86" s="14">
        <f>(+F87+F88)</f>
        <v>9779.2279999999992</v>
      </c>
    </row>
    <row r="87" spans="1:6" x14ac:dyDescent="0.25">
      <c r="A87" s="15"/>
      <c r="B87" s="16" t="s">
        <v>6</v>
      </c>
      <c r="C87" s="17">
        <v>85424.2</v>
      </c>
      <c r="D87" s="17">
        <v>21356.047999999999</v>
      </c>
      <c r="E87" s="17"/>
      <c r="F87" s="17">
        <v>9779.2279999999992</v>
      </c>
    </row>
    <row r="88" spans="1:6" x14ac:dyDescent="0.25">
      <c r="A88" s="15"/>
      <c r="B88" s="16" t="s">
        <v>7</v>
      </c>
      <c r="C88" s="17">
        <v>0</v>
      </c>
      <c r="D88" s="17">
        <v>0</v>
      </c>
      <c r="E88" s="17"/>
      <c r="F88" s="17">
        <v>0</v>
      </c>
    </row>
    <row r="89" spans="1:6" ht="22.5" x14ac:dyDescent="0.25">
      <c r="A89" s="12"/>
      <c r="B89" s="13" t="s">
        <v>34</v>
      </c>
      <c r="C89" s="14">
        <f>(+C90+C91)</f>
        <v>36492.491000000002</v>
      </c>
      <c r="D89" s="14">
        <f>(+D90+D91)</f>
        <v>13201.314</v>
      </c>
      <c r="E89" s="14"/>
      <c r="F89" s="14">
        <f>(+F90+F91)</f>
        <v>12240.668</v>
      </c>
    </row>
    <row r="90" spans="1:6" x14ac:dyDescent="0.25">
      <c r="A90" s="15"/>
      <c r="B90" s="16" t="s">
        <v>6</v>
      </c>
      <c r="C90" s="17">
        <v>36492.491000000002</v>
      </c>
      <c r="D90" s="17">
        <v>13201.314</v>
      </c>
      <c r="E90" s="17"/>
      <c r="F90" s="17">
        <v>12240.668</v>
      </c>
    </row>
    <row r="91" spans="1:6" x14ac:dyDescent="0.25">
      <c r="A91" s="15"/>
      <c r="B91" s="16" t="s">
        <v>7</v>
      </c>
      <c r="C91" s="17">
        <v>0</v>
      </c>
      <c r="D91" s="17">
        <v>0</v>
      </c>
      <c r="E91" s="17"/>
      <c r="F91" s="17">
        <v>0</v>
      </c>
    </row>
    <row r="92" spans="1:6" x14ac:dyDescent="0.25">
      <c r="A92" s="12"/>
      <c r="B92" s="13" t="s">
        <v>35</v>
      </c>
      <c r="C92" s="14">
        <f>(+C93+C94)</f>
        <v>10491.4529136</v>
      </c>
      <c r="D92" s="14">
        <f>(+D93+D94)</f>
        <v>1720.06844</v>
      </c>
      <c r="E92" s="14"/>
      <c r="F92" s="14">
        <f>(+F93+F94)</f>
        <v>1720.06844</v>
      </c>
    </row>
    <row r="93" spans="1:6" x14ac:dyDescent="0.25">
      <c r="A93" s="15"/>
      <c r="B93" s="16" t="s">
        <v>6</v>
      </c>
      <c r="C93" s="17">
        <v>10491.4529136</v>
      </c>
      <c r="D93" s="17">
        <v>1720.06844</v>
      </c>
      <c r="E93" s="17"/>
      <c r="F93" s="17">
        <v>1720.06844</v>
      </c>
    </row>
    <row r="94" spans="1:6" x14ac:dyDescent="0.25">
      <c r="A94" s="15"/>
      <c r="B94" s="16" t="s">
        <v>7</v>
      </c>
      <c r="C94" s="17">
        <v>0</v>
      </c>
      <c r="D94" s="17">
        <v>0</v>
      </c>
      <c r="E94" s="17"/>
      <c r="F94" s="17">
        <v>0</v>
      </c>
    </row>
    <row r="95" spans="1:6" x14ac:dyDescent="0.25">
      <c r="A95" s="12"/>
      <c r="B95" s="13" t="s">
        <v>36</v>
      </c>
      <c r="C95" s="14">
        <f>(+C96+C97)</f>
        <v>21563.744999999999</v>
      </c>
      <c r="D95" s="14">
        <f>(+D96+D97)</f>
        <v>7800.7759999999998</v>
      </c>
      <c r="E95" s="14"/>
      <c r="F95" s="14">
        <f>(+F96+F97)</f>
        <v>7233.1210000000001</v>
      </c>
    </row>
    <row r="96" spans="1:6" x14ac:dyDescent="0.25">
      <c r="A96" s="15"/>
      <c r="B96" s="16" t="s">
        <v>6</v>
      </c>
      <c r="C96" s="17">
        <v>21563.744999999999</v>
      </c>
      <c r="D96" s="17">
        <v>7800.7759999999998</v>
      </c>
      <c r="E96" s="17"/>
      <c r="F96" s="17">
        <v>7233.1210000000001</v>
      </c>
    </row>
    <row r="97" spans="1:6" x14ac:dyDescent="0.25">
      <c r="A97" s="15"/>
      <c r="B97" s="16" t="s">
        <v>7</v>
      </c>
      <c r="C97" s="17">
        <v>0</v>
      </c>
      <c r="D97" s="17">
        <v>0</v>
      </c>
      <c r="E97" s="17"/>
      <c r="F97" s="17">
        <v>0</v>
      </c>
    </row>
    <row r="98" spans="1:6" x14ac:dyDescent="0.25">
      <c r="A98" s="12"/>
      <c r="B98" s="13" t="s">
        <v>37</v>
      </c>
      <c r="C98" s="14">
        <f>(+C99+C100)</f>
        <v>3317.498</v>
      </c>
      <c r="D98" s="14">
        <f>(+D99+D100)</f>
        <v>1200.1199999999999</v>
      </c>
      <c r="E98" s="14"/>
      <c r="F98" s="14">
        <f>(+F99+F100)</f>
        <v>1112.788</v>
      </c>
    </row>
    <row r="99" spans="1:6" x14ac:dyDescent="0.25">
      <c r="A99" s="15"/>
      <c r="B99" s="16" t="s">
        <v>6</v>
      </c>
      <c r="C99" s="17">
        <v>3317.498</v>
      </c>
      <c r="D99" s="17">
        <v>1200.1199999999999</v>
      </c>
      <c r="E99" s="17"/>
      <c r="F99" s="17">
        <v>1112.788</v>
      </c>
    </row>
    <row r="100" spans="1:6" x14ac:dyDescent="0.25">
      <c r="A100" s="15"/>
      <c r="B100" s="16" t="s">
        <v>7</v>
      </c>
      <c r="C100" s="17">
        <v>0</v>
      </c>
      <c r="D100" s="17">
        <v>0</v>
      </c>
      <c r="E100" s="17"/>
      <c r="F100" s="17">
        <v>0</v>
      </c>
    </row>
    <row r="101" spans="1:6" x14ac:dyDescent="0.25">
      <c r="A101" s="12"/>
      <c r="B101" s="13" t="s">
        <v>38</v>
      </c>
      <c r="C101" s="14">
        <f>(+C102+C103)</f>
        <v>106627.762</v>
      </c>
      <c r="D101" s="14">
        <f>(+D102+D103)</f>
        <v>37803.762999999999</v>
      </c>
      <c r="E101" s="14"/>
      <c r="F101" s="14">
        <f>(+F102+F103)</f>
        <v>35085.069000000003</v>
      </c>
    </row>
    <row r="102" spans="1:6" x14ac:dyDescent="0.25">
      <c r="A102" s="15"/>
      <c r="B102" s="16" t="s">
        <v>6</v>
      </c>
      <c r="C102" s="17">
        <v>106627.762</v>
      </c>
      <c r="D102" s="17">
        <v>37803.762999999999</v>
      </c>
      <c r="E102" s="17"/>
      <c r="F102" s="17">
        <v>35085.069000000003</v>
      </c>
    </row>
    <row r="103" spans="1:6" x14ac:dyDescent="0.25">
      <c r="A103" s="15"/>
      <c r="B103" s="16" t="s">
        <v>7</v>
      </c>
      <c r="C103" s="17">
        <v>0</v>
      </c>
      <c r="D103" s="17">
        <v>0</v>
      </c>
      <c r="E103" s="17"/>
      <c r="F103" s="17">
        <v>0</v>
      </c>
    </row>
    <row r="104" spans="1:6" x14ac:dyDescent="0.25">
      <c r="A104" s="9" t="s">
        <v>39</v>
      </c>
      <c r="B104" s="10"/>
      <c r="C104" s="11">
        <f>(+C105+C108)</f>
        <v>8504494.8997000009</v>
      </c>
      <c r="D104" s="11">
        <f>(+D105+D108)</f>
        <v>2357949.9011700004</v>
      </c>
      <c r="E104" s="11"/>
      <c r="F104" s="11">
        <f>(+F105+F108)</f>
        <v>2362283.5281700003</v>
      </c>
    </row>
    <row r="105" spans="1:6" x14ac:dyDescent="0.25">
      <c r="A105" s="12"/>
      <c r="B105" s="13" t="s">
        <v>11</v>
      </c>
      <c r="C105" s="14">
        <f>(+C106+C107)</f>
        <v>8259511.5997000001</v>
      </c>
      <c r="D105" s="14">
        <f>(+D106+D107)</f>
        <v>2201949.7251700005</v>
      </c>
      <c r="E105" s="14"/>
      <c r="F105" s="14">
        <f>(+F106+F107)</f>
        <v>2201949.7251700005</v>
      </c>
    </row>
    <row r="106" spans="1:6" x14ac:dyDescent="0.25">
      <c r="A106" s="15"/>
      <c r="B106" s="16" t="s">
        <v>6</v>
      </c>
      <c r="C106" s="17">
        <v>3408844.0996999997</v>
      </c>
      <c r="D106" s="17">
        <v>425222.01094000007</v>
      </c>
      <c r="E106" s="17"/>
      <c r="F106" s="17">
        <v>425222.01094000007</v>
      </c>
    </row>
    <row r="107" spans="1:6" x14ac:dyDescent="0.25">
      <c r="A107" s="15"/>
      <c r="B107" s="16" t="s">
        <v>7</v>
      </c>
      <c r="C107" s="17">
        <v>4850667.5</v>
      </c>
      <c r="D107" s="17">
        <v>1776727.7142300005</v>
      </c>
      <c r="E107" s="17"/>
      <c r="F107" s="17">
        <v>1776727.7142300005</v>
      </c>
    </row>
    <row r="108" spans="1:6" x14ac:dyDescent="0.25">
      <c r="A108" s="12"/>
      <c r="B108" s="13" t="s">
        <v>40</v>
      </c>
      <c r="C108" s="14">
        <f>(+C109+C110)</f>
        <v>244983.30000000002</v>
      </c>
      <c r="D108" s="14">
        <f>(+D109+D110)</f>
        <v>156000.17599999998</v>
      </c>
      <c r="E108" s="14"/>
      <c r="F108" s="14">
        <f>(+F109+F110)</f>
        <v>160333.80300000001</v>
      </c>
    </row>
    <row r="109" spans="1:6" x14ac:dyDescent="0.25">
      <c r="A109" s="15"/>
      <c r="B109" s="16" t="s">
        <v>6</v>
      </c>
      <c r="C109" s="17">
        <v>25757.7</v>
      </c>
      <c r="D109" s="17">
        <v>3450.8649999999998</v>
      </c>
      <c r="E109" s="17"/>
      <c r="F109" s="17">
        <v>2322.7060000000001</v>
      </c>
    </row>
    <row r="110" spans="1:6" x14ac:dyDescent="0.25">
      <c r="A110" s="15"/>
      <c r="B110" s="16" t="s">
        <v>7</v>
      </c>
      <c r="C110" s="17">
        <v>219225.60000000001</v>
      </c>
      <c r="D110" s="17">
        <v>152549.31099999999</v>
      </c>
      <c r="E110" s="17"/>
      <c r="F110" s="17">
        <v>158011.09700000001</v>
      </c>
    </row>
    <row r="111" spans="1:6" x14ac:dyDescent="0.25">
      <c r="A111" s="9" t="s">
        <v>41</v>
      </c>
      <c r="B111" s="10"/>
      <c r="C111" s="21">
        <f>+C112+C115+C118+C121+C124+C127+C130+C133+C136+C139+C142+C145+C148+C151+C154</f>
        <v>512689.71389000001</v>
      </c>
      <c r="D111" s="21">
        <f t="shared" ref="D111:F111" si="4">+D112+D115+D118+D121+D124+D127+D130+D133+D136+D139+D142+D145+D148+D151+D154</f>
        <v>200009.92504094157</v>
      </c>
      <c r="E111" s="21"/>
      <c r="F111" s="21">
        <f t="shared" si="4"/>
        <v>123651.78469999997</v>
      </c>
    </row>
    <row r="112" spans="1:6" x14ac:dyDescent="0.25">
      <c r="A112" s="12"/>
      <c r="B112" s="13" t="s">
        <v>11</v>
      </c>
      <c r="C112" s="14">
        <f>(+C113+C114)</f>
        <v>202044.01608999999</v>
      </c>
      <c r="D112" s="14">
        <f>(+D113+D114)</f>
        <v>48807.980200941558</v>
      </c>
      <c r="E112" s="14"/>
      <c r="F112" s="14">
        <f>(+F113+F114)</f>
        <v>25405.329289999998</v>
      </c>
    </row>
    <row r="113" spans="1:6" x14ac:dyDescent="0.25">
      <c r="A113" s="15"/>
      <c r="B113" s="16" t="s">
        <v>6</v>
      </c>
      <c r="C113" s="17">
        <v>202044.01608999999</v>
      </c>
      <c r="D113" s="17">
        <v>48807.980200941558</v>
      </c>
      <c r="E113" s="17"/>
      <c r="F113" s="17">
        <v>25405.329289999998</v>
      </c>
    </row>
    <row r="114" spans="1:6" x14ac:dyDescent="0.25">
      <c r="A114" s="15"/>
      <c r="B114" s="16" t="s">
        <v>7</v>
      </c>
      <c r="C114" s="17">
        <v>0</v>
      </c>
      <c r="D114" s="17">
        <v>0</v>
      </c>
      <c r="E114" s="17"/>
      <c r="F114" s="17">
        <v>0</v>
      </c>
    </row>
    <row r="115" spans="1:6" x14ac:dyDescent="0.25">
      <c r="A115" s="51"/>
      <c r="B115" s="52" t="s">
        <v>42</v>
      </c>
      <c r="C115" s="53">
        <f>(+C116+C117)</f>
        <v>0.38009999999999999</v>
      </c>
      <c r="D115" s="53">
        <f>(+D116+D117)</f>
        <v>7.5879999999999989E-2</v>
      </c>
      <c r="E115" s="53"/>
      <c r="F115" s="53">
        <f>(+F116+F117)</f>
        <v>1.3800000000000002E-2</v>
      </c>
    </row>
    <row r="116" spans="1:6" x14ac:dyDescent="0.25">
      <c r="A116" s="15"/>
      <c r="B116" s="16" t="s">
        <v>6</v>
      </c>
      <c r="C116" s="17">
        <v>0.29220000000000002</v>
      </c>
      <c r="D116" s="17">
        <v>7.5879999999999989E-2</v>
      </c>
      <c r="E116" s="17"/>
      <c r="F116" s="17">
        <v>1.3800000000000002E-2</v>
      </c>
    </row>
    <row r="117" spans="1:6" x14ac:dyDescent="0.25">
      <c r="A117" s="15"/>
      <c r="B117" s="16" t="s">
        <v>7</v>
      </c>
      <c r="C117" s="17">
        <v>8.7900000000000006E-2</v>
      </c>
      <c r="D117" s="17">
        <v>0</v>
      </c>
      <c r="E117" s="17"/>
      <c r="F117" s="17">
        <v>0</v>
      </c>
    </row>
    <row r="118" spans="1:6" x14ac:dyDescent="0.25">
      <c r="A118" s="12"/>
      <c r="B118" s="13" t="s">
        <v>43</v>
      </c>
      <c r="C118" s="14">
        <f>(+C119+C120)</f>
        <v>4385.2555499999999</v>
      </c>
      <c r="D118" s="14">
        <f>(+D119+D120)</f>
        <v>482.48506999999995</v>
      </c>
      <c r="E118" s="14"/>
      <c r="F118" s="14">
        <f>(+F119+F120)</f>
        <v>482.48506000000003</v>
      </c>
    </row>
    <row r="119" spans="1:6" x14ac:dyDescent="0.25">
      <c r="A119" s="15"/>
      <c r="B119" s="16" t="s">
        <v>6</v>
      </c>
      <c r="C119" s="17">
        <v>4385.2555499999999</v>
      </c>
      <c r="D119" s="17">
        <v>482.48506999999995</v>
      </c>
      <c r="E119" s="17"/>
      <c r="F119" s="17">
        <v>482.48506000000003</v>
      </c>
    </row>
    <row r="120" spans="1:6" x14ac:dyDescent="0.25">
      <c r="A120" s="15"/>
      <c r="B120" s="16" t="s">
        <v>7</v>
      </c>
      <c r="C120" s="17">
        <v>0</v>
      </c>
      <c r="D120" s="17">
        <v>0</v>
      </c>
      <c r="E120" s="17"/>
      <c r="F120" s="17">
        <v>0</v>
      </c>
    </row>
    <row r="121" spans="1:6" ht="22.5" x14ac:dyDescent="0.25">
      <c r="A121" s="12"/>
      <c r="B121" s="13" t="s">
        <v>44</v>
      </c>
      <c r="C121" s="14">
        <f>(+C122+C123)</f>
        <v>28998.308000000001</v>
      </c>
      <c r="D121" s="14">
        <f>(+D122+D123)</f>
        <v>5351.2330000000002</v>
      </c>
      <c r="E121" s="14"/>
      <c r="F121" s="14">
        <f>(+F122+F123)</f>
        <v>2641.5789500000001</v>
      </c>
    </row>
    <row r="122" spans="1:6" x14ac:dyDescent="0.25">
      <c r="A122" s="15"/>
      <c r="B122" s="16" t="s">
        <v>6</v>
      </c>
      <c r="C122" s="17">
        <v>28998.308000000001</v>
      </c>
      <c r="D122" s="17">
        <v>5351.2330000000002</v>
      </c>
      <c r="E122" s="17"/>
      <c r="F122" s="17">
        <v>2641.5789500000001</v>
      </c>
    </row>
    <row r="123" spans="1:6" x14ac:dyDescent="0.25">
      <c r="A123" s="15"/>
      <c r="B123" s="16" t="s">
        <v>7</v>
      </c>
      <c r="C123" s="17">
        <v>0</v>
      </c>
      <c r="D123" s="17">
        <v>0</v>
      </c>
      <c r="E123" s="17"/>
      <c r="F123" s="17">
        <v>0</v>
      </c>
    </row>
    <row r="124" spans="1:6" x14ac:dyDescent="0.25">
      <c r="A124" s="12"/>
      <c r="B124" s="13" t="s">
        <v>45</v>
      </c>
      <c r="C124" s="14">
        <f>(+C125+C126)</f>
        <v>818.7</v>
      </c>
      <c r="D124" s="14">
        <f>(+D125+D126)</f>
        <v>29.567</v>
      </c>
      <c r="E124" s="14"/>
      <c r="F124" s="14">
        <f>(+F125+F126)</f>
        <v>29.567</v>
      </c>
    </row>
    <row r="125" spans="1:6" x14ac:dyDescent="0.25">
      <c r="A125" s="15"/>
      <c r="B125" s="16" t="s">
        <v>6</v>
      </c>
      <c r="C125" s="17">
        <v>818.7</v>
      </c>
      <c r="D125" s="17">
        <v>29.567</v>
      </c>
      <c r="E125" s="17"/>
      <c r="F125" s="17">
        <v>29.567</v>
      </c>
    </row>
    <row r="126" spans="1:6" x14ac:dyDescent="0.25">
      <c r="A126" s="15"/>
      <c r="B126" s="16" t="s">
        <v>7</v>
      </c>
      <c r="C126" s="17">
        <v>0</v>
      </c>
      <c r="D126" s="17">
        <v>0</v>
      </c>
      <c r="E126" s="17"/>
      <c r="F126" s="17">
        <v>0</v>
      </c>
    </row>
    <row r="127" spans="1:6" x14ac:dyDescent="0.25">
      <c r="A127" s="12"/>
      <c r="B127" s="13" t="s">
        <v>46</v>
      </c>
      <c r="C127" s="14">
        <f>(+C128+C129)</f>
        <v>4270.68</v>
      </c>
      <c r="D127" s="14">
        <f>(+D128+D129)</f>
        <v>2094.9780000000001</v>
      </c>
      <c r="E127" s="14"/>
      <c r="F127" s="14">
        <f>(+F128+F129)</f>
        <v>287.58300000000003</v>
      </c>
    </row>
    <row r="128" spans="1:6" x14ac:dyDescent="0.25">
      <c r="A128" s="15"/>
      <c r="B128" s="16" t="s">
        <v>6</v>
      </c>
      <c r="C128" s="17">
        <v>4270.68</v>
      </c>
      <c r="D128" s="17">
        <v>2094.9780000000001</v>
      </c>
      <c r="E128" s="17"/>
      <c r="F128" s="17">
        <v>287.58300000000003</v>
      </c>
    </row>
    <row r="129" spans="1:6" x14ac:dyDescent="0.25">
      <c r="A129" s="15"/>
      <c r="B129" s="16" t="s">
        <v>7</v>
      </c>
      <c r="C129" s="17">
        <v>0</v>
      </c>
      <c r="D129" s="17">
        <v>0</v>
      </c>
      <c r="E129" s="17"/>
      <c r="F129" s="17">
        <v>0</v>
      </c>
    </row>
    <row r="130" spans="1:6" x14ac:dyDescent="0.25">
      <c r="A130" s="12"/>
      <c r="B130" s="13" t="s">
        <v>47</v>
      </c>
      <c r="C130" s="14">
        <f>(+C131+C132)</f>
        <v>10255.10376</v>
      </c>
      <c r="D130" s="14">
        <f>(+D131+D132)</f>
        <v>2818.44308</v>
      </c>
      <c r="E130" s="14"/>
      <c r="F130" s="14">
        <f>(+F131+F132)</f>
        <v>469.74567999999999</v>
      </c>
    </row>
    <row r="131" spans="1:6" x14ac:dyDescent="0.25">
      <c r="A131" s="15"/>
      <c r="B131" s="16" t="s">
        <v>6</v>
      </c>
      <c r="C131" s="17">
        <v>10255.10376</v>
      </c>
      <c r="D131" s="17">
        <v>2818.44308</v>
      </c>
      <c r="E131" s="17"/>
      <c r="F131" s="17">
        <v>469.74567999999999</v>
      </c>
    </row>
    <row r="132" spans="1:6" x14ac:dyDescent="0.25">
      <c r="A132" s="15"/>
      <c r="B132" s="16" t="s">
        <v>7</v>
      </c>
      <c r="C132" s="17">
        <v>0</v>
      </c>
      <c r="D132" s="17">
        <v>0</v>
      </c>
      <c r="E132" s="17"/>
      <c r="F132" s="17">
        <v>0</v>
      </c>
    </row>
    <row r="133" spans="1:6" x14ac:dyDescent="0.25">
      <c r="A133" s="12"/>
      <c r="B133" s="13" t="s">
        <v>48</v>
      </c>
      <c r="C133" s="14">
        <f>(+C134+C135)</f>
        <v>194.3</v>
      </c>
      <c r="D133" s="14">
        <f>(+D134+D135)</f>
        <v>62.117309999999996</v>
      </c>
      <c r="E133" s="14"/>
      <c r="F133" s="14">
        <f>(+F134+F135)</f>
        <v>34.390619999999998</v>
      </c>
    </row>
    <row r="134" spans="1:6" x14ac:dyDescent="0.25">
      <c r="A134" s="15"/>
      <c r="B134" s="16" t="s">
        <v>6</v>
      </c>
      <c r="C134" s="17">
        <v>194.3</v>
      </c>
      <c r="D134" s="17">
        <v>62.117309999999996</v>
      </c>
      <c r="E134" s="17"/>
      <c r="F134" s="17">
        <v>34.390619999999998</v>
      </c>
    </row>
    <row r="135" spans="1:6" x14ac:dyDescent="0.25">
      <c r="A135" s="15"/>
      <c r="B135" s="16" t="s">
        <v>7</v>
      </c>
      <c r="C135" s="17">
        <v>0</v>
      </c>
      <c r="D135" s="17">
        <v>0</v>
      </c>
      <c r="E135" s="17"/>
      <c r="F135" s="17">
        <v>0</v>
      </c>
    </row>
    <row r="136" spans="1:6" x14ac:dyDescent="0.25">
      <c r="A136" s="12"/>
      <c r="B136" s="13" t="s">
        <v>49</v>
      </c>
      <c r="C136" s="14">
        <f>(+C137+C138)</f>
        <v>1991.6341100000002</v>
      </c>
      <c r="D136" s="14">
        <f>(+D137+D138)</f>
        <v>1253.6631</v>
      </c>
      <c r="E136" s="14"/>
      <c r="F136" s="14">
        <f>(+F137+F138)</f>
        <v>314.60907000000003</v>
      </c>
    </row>
    <row r="137" spans="1:6" x14ac:dyDescent="0.25">
      <c r="A137" s="15"/>
      <c r="B137" s="16" t="s">
        <v>6</v>
      </c>
      <c r="C137" s="17">
        <v>1991.6341100000002</v>
      </c>
      <c r="D137" s="17">
        <v>1253.6631</v>
      </c>
      <c r="E137" s="17"/>
      <c r="F137" s="17">
        <v>314.60907000000003</v>
      </c>
    </row>
    <row r="138" spans="1:6" x14ac:dyDescent="0.25">
      <c r="A138" s="15"/>
      <c r="B138" s="16" t="s">
        <v>7</v>
      </c>
      <c r="C138" s="17">
        <v>0</v>
      </c>
      <c r="D138" s="17">
        <v>0</v>
      </c>
      <c r="E138" s="17"/>
      <c r="F138" s="17">
        <v>0</v>
      </c>
    </row>
    <row r="139" spans="1:6" x14ac:dyDescent="0.25">
      <c r="A139" s="12"/>
      <c r="B139" s="13" t="s">
        <v>50</v>
      </c>
      <c r="C139" s="14">
        <f>(+C140+C141)</f>
        <v>4815.3052600000001</v>
      </c>
      <c r="D139" s="14">
        <f>(+D140+D141)</f>
        <v>4815.3050000000003</v>
      </c>
      <c r="E139" s="14"/>
      <c r="F139" s="14">
        <f>(+F140+F141)</f>
        <v>3508.2959999999998</v>
      </c>
    </row>
    <row r="140" spans="1:6" x14ac:dyDescent="0.25">
      <c r="A140" s="15"/>
      <c r="B140" s="16" t="s">
        <v>6</v>
      </c>
      <c r="C140" s="23">
        <v>4815.3052600000001</v>
      </c>
      <c r="D140" s="23">
        <v>4815.3050000000003</v>
      </c>
      <c r="E140" s="24"/>
      <c r="F140" s="24">
        <v>3508.2959999999998</v>
      </c>
    </row>
    <row r="141" spans="1:6" x14ac:dyDescent="0.25">
      <c r="A141" s="15"/>
      <c r="B141" s="16" t="s">
        <v>7</v>
      </c>
      <c r="C141" s="17">
        <v>0</v>
      </c>
      <c r="D141" s="17">
        <v>0</v>
      </c>
      <c r="E141" s="17"/>
      <c r="F141" s="17">
        <v>0</v>
      </c>
    </row>
    <row r="142" spans="1:6" x14ac:dyDescent="0.25">
      <c r="A142" s="12"/>
      <c r="B142" s="13" t="s">
        <v>51</v>
      </c>
      <c r="C142" s="14">
        <f>(+C143+C144)</f>
        <v>3783.1540800000002</v>
      </c>
      <c r="D142" s="14">
        <f>(+D143+D144)</f>
        <v>1173.6972800000001</v>
      </c>
      <c r="E142" s="14"/>
      <c r="F142" s="14">
        <f>(+F143+F144)</f>
        <v>934.38292000000001</v>
      </c>
    </row>
    <row r="143" spans="1:6" x14ac:dyDescent="0.25">
      <c r="A143" s="15"/>
      <c r="B143" s="16" t="s">
        <v>6</v>
      </c>
      <c r="C143" s="23">
        <v>3783.1540800000002</v>
      </c>
      <c r="D143" s="23">
        <v>1173.6972800000001</v>
      </c>
      <c r="E143" s="24"/>
      <c r="F143" s="24">
        <v>934.38292000000001</v>
      </c>
    </row>
    <row r="144" spans="1:6" x14ac:dyDescent="0.25">
      <c r="A144" s="15"/>
      <c r="B144" s="16" t="s">
        <v>7</v>
      </c>
      <c r="C144" s="17">
        <v>0</v>
      </c>
      <c r="D144" s="17">
        <v>0</v>
      </c>
      <c r="E144" s="17"/>
      <c r="F144" s="17">
        <v>0</v>
      </c>
    </row>
    <row r="145" spans="1:6" x14ac:dyDescent="0.25">
      <c r="A145" s="12"/>
      <c r="B145" s="13" t="s">
        <v>52</v>
      </c>
      <c r="C145" s="14">
        <f>(+C146+C147)</f>
        <v>17011.514999999999</v>
      </c>
      <c r="D145" s="14">
        <f>(+D146+D147)</f>
        <v>41738.510999999999</v>
      </c>
      <c r="E145" s="14"/>
      <c r="F145" s="14">
        <f>(+F146+F147)</f>
        <v>27373.465</v>
      </c>
    </row>
    <row r="146" spans="1:6" x14ac:dyDescent="0.25">
      <c r="A146" s="15"/>
      <c r="B146" s="16" t="s">
        <v>6</v>
      </c>
      <c r="C146" s="23">
        <v>17011.514999999999</v>
      </c>
      <c r="D146" s="23">
        <v>41738.510999999999</v>
      </c>
      <c r="E146" s="24"/>
      <c r="F146" s="24">
        <v>27373.465</v>
      </c>
    </row>
    <row r="147" spans="1:6" x14ac:dyDescent="0.25">
      <c r="A147" s="15"/>
      <c r="B147" s="16" t="s">
        <v>7</v>
      </c>
      <c r="C147" s="17">
        <v>0</v>
      </c>
      <c r="D147" s="17">
        <v>0</v>
      </c>
      <c r="E147" s="17"/>
      <c r="F147" s="17">
        <v>0</v>
      </c>
    </row>
    <row r="148" spans="1:6" x14ac:dyDescent="0.25">
      <c r="A148" s="12"/>
      <c r="B148" s="13" t="s">
        <v>53</v>
      </c>
      <c r="C148" s="14">
        <f>(+C149+C150)</f>
        <v>91148.340849999993</v>
      </c>
      <c r="D148" s="14">
        <f>(+D149+D150)</f>
        <v>55967.551750000006</v>
      </c>
      <c r="E148" s="14"/>
      <c r="F148" s="14">
        <f>(+F149+F150)</f>
        <v>40677.889219999997</v>
      </c>
    </row>
    <row r="149" spans="1:6" x14ac:dyDescent="0.25">
      <c r="A149" s="15"/>
      <c r="B149" s="16" t="s">
        <v>6</v>
      </c>
      <c r="C149" s="23">
        <v>91148.340849999993</v>
      </c>
      <c r="D149" s="23">
        <v>55967.551750000006</v>
      </c>
      <c r="E149" s="24"/>
      <c r="F149" s="24">
        <v>40677.889219999997</v>
      </c>
    </row>
    <row r="150" spans="1:6" x14ac:dyDescent="0.25">
      <c r="A150" s="15"/>
      <c r="B150" s="16" t="s">
        <v>7</v>
      </c>
      <c r="C150" s="17">
        <v>0</v>
      </c>
      <c r="D150" s="17">
        <v>0</v>
      </c>
      <c r="E150" s="17"/>
      <c r="F150" s="17">
        <v>0</v>
      </c>
    </row>
    <row r="151" spans="1:6" x14ac:dyDescent="0.25">
      <c r="A151" s="12"/>
      <c r="B151" s="13" t="s">
        <v>54</v>
      </c>
      <c r="C151" s="14">
        <f>(+C152+C153)</f>
        <v>3163.5639999999999</v>
      </c>
      <c r="D151" s="14">
        <f>(+D152+D153)</f>
        <v>461.95299999999997</v>
      </c>
      <c r="E151" s="14"/>
      <c r="F151" s="14">
        <f>(+F152+F153)</f>
        <v>773.38599999999997</v>
      </c>
    </row>
    <row r="152" spans="1:6" x14ac:dyDescent="0.25">
      <c r="A152" s="15"/>
      <c r="B152" s="16" t="s">
        <v>6</v>
      </c>
      <c r="C152" s="25">
        <v>3163.5639999999999</v>
      </c>
      <c r="D152" s="25">
        <v>461.95299999999997</v>
      </c>
      <c r="E152" s="25"/>
      <c r="F152" s="25">
        <v>773.38599999999997</v>
      </c>
    </row>
    <row r="153" spans="1:6" x14ac:dyDescent="0.25">
      <c r="A153" s="15"/>
      <c r="B153" s="16" t="s">
        <v>7</v>
      </c>
      <c r="C153" s="25">
        <v>0</v>
      </c>
      <c r="D153" s="25">
        <v>0</v>
      </c>
      <c r="E153" s="25"/>
      <c r="F153" s="25">
        <v>0</v>
      </c>
    </row>
    <row r="154" spans="1:6" x14ac:dyDescent="0.25">
      <c r="A154" s="12"/>
      <c r="B154" s="13" t="s">
        <v>55</v>
      </c>
      <c r="C154" s="14">
        <f>(+C155+C156)</f>
        <v>139809.45709000001</v>
      </c>
      <c r="D154" s="14">
        <f>(+D155+D156)</f>
        <v>34952.364369999996</v>
      </c>
      <c r="E154" s="14"/>
      <c r="F154" s="14">
        <f>(+F155+F156)</f>
        <v>20719.06309</v>
      </c>
    </row>
    <row r="155" spans="1:6" x14ac:dyDescent="0.25">
      <c r="A155" s="15"/>
      <c r="B155" s="16" t="s">
        <v>6</v>
      </c>
      <c r="C155" s="25">
        <v>139809.45709000001</v>
      </c>
      <c r="D155" s="25">
        <v>34952.364369999996</v>
      </c>
      <c r="E155" s="25"/>
      <c r="F155" s="25">
        <v>20719.06309</v>
      </c>
    </row>
    <row r="156" spans="1:6" x14ac:dyDescent="0.25">
      <c r="A156" s="15"/>
      <c r="B156" s="16" t="s">
        <v>7</v>
      </c>
      <c r="C156" s="25">
        <v>0</v>
      </c>
      <c r="D156" s="25">
        <v>0</v>
      </c>
      <c r="E156" s="25"/>
      <c r="F156" s="25">
        <v>0</v>
      </c>
    </row>
    <row r="157" spans="1:6" x14ac:dyDescent="0.25">
      <c r="A157" s="9" t="s">
        <v>56</v>
      </c>
      <c r="B157" s="10"/>
      <c r="C157" s="11">
        <f>(+C158+C161+C164+C167+C170+C173+C176+C179+C182+C185+C188+C191+C194+C197+C200+C203+C206+C209+C212+C215+C218+C224+C221)</f>
        <v>25628208.1732</v>
      </c>
      <c r="D157" s="11">
        <f t="shared" ref="D157:F157" si="5">(+D158+D161+D164+D167+D170+D173+D176+D179+D182+D185+D188+D191+D194+D197+D200+D203+D206+D209+D212+D215+D218+D224+D221)</f>
        <v>7178121.4400599999</v>
      </c>
      <c r="E157" s="11"/>
      <c r="F157" s="11">
        <f t="shared" si="5"/>
        <v>7066116.0893499991</v>
      </c>
    </row>
    <row r="158" spans="1:6" x14ac:dyDescent="0.25">
      <c r="A158" s="12"/>
      <c r="B158" s="13" t="s">
        <v>11</v>
      </c>
      <c r="C158" s="14">
        <f>(+C159+C160)</f>
        <v>21967688.395199999</v>
      </c>
      <c r="D158" s="14">
        <f>(+D159+D160)</f>
        <v>6169595.7103199987</v>
      </c>
      <c r="E158" s="14"/>
      <c r="F158" s="14">
        <f>(+F159+F160)</f>
        <v>6164366.484339999</v>
      </c>
    </row>
    <row r="159" spans="1:6" x14ac:dyDescent="0.25">
      <c r="A159" s="15"/>
      <c r="B159" s="16" t="s">
        <v>6</v>
      </c>
      <c r="C159" s="17">
        <v>131645.74496000001</v>
      </c>
      <c r="D159" s="17">
        <v>26850.151430000002</v>
      </c>
      <c r="E159" s="17"/>
      <c r="F159" s="17">
        <v>22289.874929999998</v>
      </c>
    </row>
    <row r="160" spans="1:6" x14ac:dyDescent="0.25">
      <c r="A160" s="15"/>
      <c r="B160" s="16" t="s">
        <v>7</v>
      </c>
      <c r="C160" s="17">
        <v>21836042.65024</v>
      </c>
      <c r="D160" s="17">
        <v>6142745.5588899991</v>
      </c>
      <c r="E160" s="17"/>
      <c r="F160" s="17">
        <v>6142076.6094099991</v>
      </c>
    </row>
    <row r="161" spans="1:6" x14ac:dyDescent="0.25">
      <c r="A161" s="12"/>
      <c r="B161" s="13" t="s">
        <v>57</v>
      </c>
      <c r="C161" s="14">
        <f>(+C162+C163)</f>
        <v>353299.6</v>
      </c>
      <c r="D161" s="14">
        <f>(+D162+D163)</f>
        <v>7676.7929999999997</v>
      </c>
      <c r="E161" s="14"/>
      <c r="F161" s="14">
        <f>(+F162+F163)</f>
        <v>7676.7929999999997</v>
      </c>
    </row>
    <row r="162" spans="1:6" x14ac:dyDescent="0.25">
      <c r="A162" s="15"/>
      <c r="B162" s="16" t="s">
        <v>6</v>
      </c>
      <c r="C162" s="17">
        <v>308799.59999999998</v>
      </c>
      <c r="D162" s="17">
        <v>7676.7929999999997</v>
      </c>
      <c r="E162" s="17"/>
      <c r="F162" s="17">
        <v>7676.7929999999997</v>
      </c>
    </row>
    <row r="163" spans="1:6" x14ac:dyDescent="0.25">
      <c r="A163" s="15"/>
      <c r="B163" s="16" t="s">
        <v>7</v>
      </c>
      <c r="C163" s="17">
        <v>44500</v>
      </c>
      <c r="D163" s="17">
        <v>0</v>
      </c>
      <c r="E163" s="17"/>
      <c r="F163" s="17">
        <v>0</v>
      </c>
    </row>
    <row r="164" spans="1:6" x14ac:dyDescent="0.25">
      <c r="A164" s="12"/>
      <c r="B164" s="13" t="s">
        <v>58</v>
      </c>
      <c r="C164" s="14">
        <f>(+C165+C166)</f>
        <v>28792.5</v>
      </c>
      <c r="D164" s="14">
        <f>(+D165+D166)</f>
        <v>4431.5487199999998</v>
      </c>
      <c r="E164" s="14"/>
      <c r="F164" s="14">
        <f>(+F165+F166)</f>
        <v>4423.2259899999999</v>
      </c>
    </row>
    <row r="165" spans="1:6" x14ac:dyDescent="0.25">
      <c r="A165" s="15"/>
      <c r="B165" s="16" t="s">
        <v>6</v>
      </c>
      <c r="C165" s="17">
        <v>28792.5</v>
      </c>
      <c r="D165" s="17">
        <v>4431.5487199999998</v>
      </c>
      <c r="E165" s="17"/>
      <c r="F165" s="17">
        <v>4423.2259899999999</v>
      </c>
    </row>
    <row r="166" spans="1:6" x14ac:dyDescent="0.25">
      <c r="A166" s="15"/>
      <c r="B166" s="16" t="s">
        <v>7</v>
      </c>
      <c r="C166" s="17">
        <v>0</v>
      </c>
      <c r="D166" s="17">
        <v>0</v>
      </c>
      <c r="E166" s="17"/>
      <c r="F166" s="17">
        <v>0</v>
      </c>
    </row>
    <row r="167" spans="1:6" x14ac:dyDescent="0.25">
      <c r="A167" s="12"/>
      <c r="B167" s="13" t="s">
        <v>59</v>
      </c>
      <c r="C167" s="14">
        <f>(+C168+C169)</f>
        <v>183215.5</v>
      </c>
      <c r="D167" s="14">
        <f>(+D168+D169)</f>
        <v>49729.457999999999</v>
      </c>
      <c r="E167" s="14"/>
      <c r="F167" s="14">
        <f>(+F168+F169)</f>
        <v>27958.142</v>
      </c>
    </row>
    <row r="168" spans="1:6" x14ac:dyDescent="0.25">
      <c r="A168" s="15"/>
      <c r="B168" s="16" t="s">
        <v>6</v>
      </c>
      <c r="C168" s="17">
        <v>183215.5</v>
      </c>
      <c r="D168" s="17">
        <v>49729.457999999999</v>
      </c>
      <c r="E168" s="17"/>
      <c r="F168" s="17">
        <v>27958.142</v>
      </c>
    </row>
    <row r="169" spans="1:6" x14ac:dyDescent="0.25">
      <c r="A169" s="48"/>
      <c r="B169" s="49" t="s">
        <v>7</v>
      </c>
      <c r="C169" s="50">
        <v>0</v>
      </c>
      <c r="D169" s="50">
        <v>0</v>
      </c>
      <c r="E169" s="50"/>
      <c r="F169" s="50">
        <v>0</v>
      </c>
    </row>
    <row r="170" spans="1:6" x14ac:dyDescent="0.25">
      <c r="A170" s="12"/>
      <c r="B170" s="13" t="s">
        <v>60</v>
      </c>
      <c r="C170" s="14">
        <f>(+C171+C172)</f>
        <v>367</v>
      </c>
      <c r="D170" s="14">
        <f>(+D171+D172)</f>
        <v>87.585999999999999</v>
      </c>
      <c r="E170" s="14"/>
      <c r="F170" s="14">
        <f>(+F171+F172)</f>
        <v>87.585999999999999</v>
      </c>
    </row>
    <row r="171" spans="1:6" x14ac:dyDescent="0.25">
      <c r="A171" s="15"/>
      <c r="B171" s="16" t="s">
        <v>6</v>
      </c>
      <c r="C171" s="17">
        <v>367</v>
      </c>
      <c r="D171" s="17">
        <v>87.585999999999999</v>
      </c>
      <c r="E171" s="17"/>
      <c r="F171" s="17">
        <v>87.585999999999999</v>
      </c>
    </row>
    <row r="172" spans="1:6" x14ac:dyDescent="0.25">
      <c r="A172" s="15"/>
      <c r="B172" s="16" t="s">
        <v>7</v>
      </c>
      <c r="C172" s="17">
        <v>0</v>
      </c>
      <c r="D172" s="17">
        <v>0</v>
      </c>
      <c r="E172" s="17"/>
      <c r="F172" s="17">
        <v>0</v>
      </c>
    </row>
    <row r="173" spans="1:6" x14ac:dyDescent="0.25">
      <c r="A173" s="12"/>
      <c r="B173" s="13" t="s">
        <v>61</v>
      </c>
      <c r="C173" s="14">
        <f>(+C174+C175)</f>
        <v>15763.7</v>
      </c>
      <c r="D173" s="14">
        <f>(+D174+D175)</f>
        <v>4333.6629999999996</v>
      </c>
      <c r="E173" s="14"/>
      <c r="F173" s="14">
        <f>(+F174+F175)</f>
        <v>3634.0230000000001</v>
      </c>
    </row>
    <row r="174" spans="1:6" x14ac:dyDescent="0.25">
      <c r="A174" s="15"/>
      <c r="B174" s="16" t="s">
        <v>6</v>
      </c>
      <c r="C174" s="17">
        <v>15763.7</v>
      </c>
      <c r="D174" s="17">
        <v>4333.6629999999996</v>
      </c>
      <c r="E174" s="17"/>
      <c r="F174" s="17">
        <v>3634.0230000000001</v>
      </c>
    </row>
    <row r="175" spans="1:6" x14ac:dyDescent="0.25">
      <c r="A175" s="15"/>
      <c r="B175" s="16" t="s">
        <v>7</v>
      </c>
      <c r="C175" s="17">
        <v>0</v>
      </c>
      <c r="D175" s="17">
        <v>0</v>
      </c>
      <c r="E175" s="17"/>
      <c r="F175" s="17">
        <v>0</v>
      </c>
    </row>
    <row r="176" spans="1:6" x14ac:dyDescent="0.25">
      <c r="A176" s="12"/>
      <c r="B176" s="13" t="s">
        <v>62</v>
      </c>
      <c r="C176" s="14">
        <f>(+C177+C178)</f>
        <v>267.89999999999998</v>
      </c>
      <c r="D176" s="14">
        <f>(+D177+D178)</f>
        <v>223.70699999999999</v>
      </c>
      <c r="E176" s="14"/>
      <c r="F176" s="14">
        <f>(+F177+F178)</f>
        <v>179.56200000000001</v>
      </c>
    </row>
    <row r="177" spans="1:6" x14ac:dyDescent="0.25">
      <c r="A177" s="15"/>
      <c r="B177" s="16" t="s">
        <v>6</v>
      </c>
      <c r="C177" s="17">
        <v>267.89999999999998</v>
      </c>
      <c r="D177" s="17">
        <v>223.70699999999999</v>
      </c>
      <c r="E177" s="17"/>
      <c r="F177" s="17">
        <v>179.56200000000001</v>
      </c>
    </row>
    <row r="178" spans="1:6" x14ac:dyDescent="0.25">
      <c r="A178" s="15"/>
      <c r="B178" s="16" t="s">
        <v>7</v>
      </c>
      <c r="C178" s="17">
        <v>0</v>
      </c>
      <c r="D178" s="17">
        <v>0</v>
      </c>
      <c r="E178" s="17"/>
      <c r="F178" s="17">
        <v>0</v>
      </c>
    </row>
    <row r="179" spans="1:6" x14ac:dyDescent="0.25">
      <c r="A179" s="12"/>
      <c r="B179" s="13" t="s">
        <v>63</v>
      </c>
      <c r="C179" s="14">
        <f>(+C180+C181)</f>
        <v>119712.2</v>
      </c>
      <c r="D179" s="14">
        <f>(+D180+D181)</f>
        <v>3748.4740000000002</v>
      </c>
      <c r="E179" s="14"/>
      <c r="F179" s="14">
        <f>(+F180+F181)</f>
        <v>2415.9259999999999</v>
      </c>
    </row>
    <row r="180" spans="1:6" x14ac:dyDescent="0.25">
      <c r="A180" s="15"/>
      <c r="B180" s="16" t="s">
        <v>6</v>
      </c>
      <c r="C180" s="17">
        <v>19712.2</v>
      </c>
      <c r="D180" s="17">
        <v>3748.4740000000002</v>
      </c>
      <c r="E180" s="17"/>
      <c r="F180" s="17">
        <v>2415.9259999999999</v>
      </c>
    </row>
    <row r="181" spans="1:6" x14ac:dyDescent="0.25">
      <c r="A181" s="15"/>
      <c r="B181" s="16" t="s">
        <v>7</v>
      </c>
      <c r="C181" s="17">
        <v>100000</v>
      </c>
      <c r="D181" s="17">
        <v>0</v>
      </c>
      <c r="E181" s="17"/>
      <c r="F181" s="17">
        <v>0</v>
      </c>
    </row>
    <row r="182" spans="1:6" x14ac:dyDescent="0.25">
      <c r="A182" s="12"/>
      <c r="B182" s="13" t="s">
        <v>64</v>
      </c>
      <c r="C182" s="14">
        <f>(+C183+C184)</f>
        <v>37976.800000000003</v>
      </c>
      <c r="D182" s="14">
        <f>(+D183+D184)</f>
        <v>13485.789000000001</v>
      </c>
      <c r="E182" s="14"/>
      <c r="F182" s="14">
        <f>(+F183+F184)</f>
        <v>2236.2559999999999</v>
      </c>
    </row>
    <row r="183" spans="1:6" x14ac:dyDescent="0.25">
      <c r="A183" s="15"/>
      <c r="B183" s="16" t="s">
        <v>6</v>
      </c>
      <c r="C183" s="17">
        <v>24703.4</v>
      </c>
      <c r="D183" s="17">
        <v>6212.3620000000001</v>
      </c>
      <c r="E183" s="17"/>
      <c r="F183" s="17">
        <v>1884.3009999999999</v>
      </c>
    </row>
    <row r="184" spans="1:6" x14ac:dyDescent="0.25">
      <c r="A184" s="15"/>
      <c r="B184" s="16" t="s">
        <v>7</v>
      </c>
      <c r="C184" s="17">
        <v>13273.4</v>
      </c>
      <c r="D184" s="17">
        <v>7273.4269999999997</v>
      </c>
      <c r="E184" s="17"/>
      <c r="F184" s="17">
        <v>351.95499999999998</v>
      </c>
    </row>
    <row r="185" spans="1:6" x14ac:dyDescent="0.25">
      <c r="A185" s="12"/>
      <c r="B185" s="13" t="s">
        <v>65</v>
      </c>
      <c r="C185" s="14">
        <f>(+C186+C187)</f>
        <v>20442.7</v>
      </c>
      <c r="D185" s="14">
        <f>(+D186+D187)</f>
        <v>5050.0519999999997</v>
      </c>
      <c r="E185" s="14"/>
      <c r="F185" s="14">
        <f>(+F186+F187)</f>
        <v>4844.5820000000003</v>
      </c>
    </row>
    <row r="186" spans="1:6" x14ac:dyDescent="0.25">
      <c r="A186" s="15"/>
      <c r="B186" s="16" t="s">
        <v>6</v>
      </c>
      <c r="C186" s="17">
        <v>20442.7</v>
      </c>
      <c r="D186" s="17">
        <v>5050.0519999999997</v>
      </c>
      <c r="E186" s="17"/>
      <c r="F186" s="17">
        <v>4844.5820000000003</v>
      </c>
    </row>
    <row r="187" spans="1:6" x14ac:dyDescent="0.25">
      <c r="A187" s="15"/>
      <c r="B187" s="16" t="s">
        <v>7</v>
      </c>
      <c r="C187" s="17">
        <v>0</v>
      </c>
      <c r="D187" s="17">
        <v>0</v>
      </c>
      <c r="E187" s="17"/>
      <c r="F187" s="17">
        <v>0</v>
      </c>
    </row>
    <row r="188" spans="1:6" x14ac:dyDescent="0.25">
      <c r="A188" s="12"/>
      <c r="B188" s="13" t="s">
        <v>66</v>
      </c>
      <c r="C188" s="14">
        <f>(+C189+C190)</f>
        <v>15122.5</v>
      </c>
      <c r="D188" s="14">
        <f>(+D189+D190)</f>
        <v>4713.4229999999998</v>
      </c>
      <c r="E188" s="14"/>
      <c r="F188" s="14">
        <f>(+F189+F190)</f>
        <v>3387.5419999999999</v>
      </c>
    </row>
    <row r="189" spans="1:6" x14ac:dyDescent="0.25">
      <c r="A189" s="15"/>
      <c r="B189" s="16" t="s">
        <v>6</v>
      </c>
      <c r="C189" s="26">
        <v>15122.5</v>
      </c>
      <c r="D189" s="26">
        <v>4713.4229999999998</v>
      </c>
      <c r="E189" s="26"/>
      <c r="F189" s="26">
        <v>3387.5419999999999</v>
      </c>
    </row>
    <row r="190" spans="1:6" x14ac:dyDescent="0.25">
      <c r="A190" s="15"/>
      <c r="B190" s="16" t="s">
        <v>7</v>
      </c>
      <c r="C190" s="26">
        <v>0</v>
      </c>
      <c r="D190" s="26">
        <v>0</v>
      </c>
      <c r="E190" s="26"/>
      <c r="F190" s="26">
        <v>0</v>
      </c>
    </row>
    <row r="191" spans="1:6" x14ac:dyDescent="0.25">
      <c r="A191" s="12"/>
      <c r="B191" s="13" t="s">
        <v>67</v>
      </c>
      <c r="C191" s="14">
        <f>(+C192+C193)</f>
        <v>94203.700000000012</v>
      </c>
      <c r="D191" s="14">
        <f>(+D192+D193)</f>
        <v>23503.387999999999</v>
      </c>
      <c r="E191" s="14"/>
      <c r="F191" s="14">
        <f>(+F192+F193)</f>
        <v>9788.6919999999991</v>
      </c>
    </row>
    <row r="192" spans="1:6" x14ac:dyDescent="0.25">
      <c r="A192" s="15"/>
      <c r="B192" s="16" t="s">
        <v>6</v>
      </c>
      <c r="C192" s="26">
        <v>82469.100000000006</v>
      </c>
      <c r="D192" s="26">
        <v>20569.991999999998</v>
      </c>
      <c r="E192" s="26"/>
      <c r="F192" s="26">
        <v>9788.6919999999991</v>
      </c>
    </row>
    <row r="193" spans="1:6" x14ac:dyDescent="0.25">
      <c r="A193" s="15"/>
      <c r="B193" s="16" t="s">
        <v>7</v>
      </c>
      <c r="C193" s="26">
        <v>11734.6</v>
      </c>
      <c r="D193" s="26">
        <v>2933.3960000000002</v>
      </c>
      <c r="E193" s="26"/>
      <c r="F193" s="26">
        <v>0</v>
      </c>
    </row>
    <row r="194" spans="1:6" x14ac:dyDescent="0.25">
      <c r="A194" s="12"/>
      <c r="B194" s="13" t="s">
        <v>68</v>
      </c>
      <c r="C194" s="14">
        <f>(+C195+C196)</f>
        <v>42439.9</v>
      </c>
      <c r="D194" s="14">
        <f>(+D195+D196)</f>
        <v>7925.0330199999999</v>
      </c>
      <c r="E194" s="14"/>
      <c r="F194" s="14">
        <f>(+F195+F196)</f>
        <v>7925.0330199999999</v>
      </c>
    </row>
    <row r="195" spans="1:6" x14ac:dyDescent="0.25">
      <c r="A195" s="15"/>
      <c r="B195" s="16" t="s">
        <v>6</v>
      </c>
      <c r="C195" s="17">
        <v>42439.9</v>
      </c>
      <c r="D195" s="17">
        <v>7925.0330199999999</v>
      </c>
      <c r="E195" s="17"/>
      <c r="F195" s="17">
        <v>7925.0330199999999</v>
      </c>
    </row>
    <row r="196" spans="1:6" x14ac:dyDescent="0.25">
      <c r="A196" s="15"/>
      <c r="B196" s="16" t="s">
        <v>7</v>
      </c>
      <c r="C196" s="17">
        <v>0</v>
      </c>
      <c r="D196" s="17">
        <v>0</v>
      </c>
      <c r="E196" s="17"/>
      <c r="F196" s="17">
        <v>0</v>
      </c>
    </row>
    <row r="197" spans="1:6" x14ac:dyDescent="0.25">
      <c r="A197" s="12"/>
      <c r="B197" s="13" t="s">
        <v>69</v>
      </c>
      <c r="C197" s="14">
        <f>(+C198+C199)</f>
        <v>314.3</v>
      </c>
      <c r="D197" s="14">
        <f>(+D198+D199)</f>
        <v>101.616</v>
      </c>
      <c r="E197" s="14"/>
      <c r="F197" s="14">
        <f>(+F198+F199)</f>
        <v>0</v>
      </c>
    </row>
    <row r="198" spans="1:6" x14ac:dyDescent="0.25">
      <c r="A198" s="15"/>
      <c r="B198" s="16" t="s">
        <v>6</v>
      </c>
      <c r="C198" s="17">
        <v>314.3</v>
      </c>
      <c r="D198" s="17">
        <v>101.616</v>
      </c>
      <c r="E198" s="17"/>
      <c r="F198" s="17">
        <v>0</v>
      </c>
    </row>
    <row r="199" spans="1:6" x14ac:dyDescent="0.25">
      <c r="A199" s="15"/>
      <c r="B199" s="16" t="s">
        <v>7</v>
      </c>
      <c r="C199" s="17">
        <v>0</v>
      </c>
      <c r="D199" s="17">
        <v>0</v>
      </c>
      <c r="E199" s="17"/>
      <c r="F199" s="17">
        <v>0</v>
      </c>
    </row>
    <row r="200" spans="1:6" x14ac:dyDescent="0.25">
      <c r="A200" s="12"/>
      <c r="B200" s="13" t="s">
        <v>70</v>
      </c>
      <c r="C200" s="14">
        <f>(+C201+C202)</f>
        <v>2865</v>
      </c>
      <c r="D200" s="14">
        <f>(+D201+D202)</f>
        <v>2517.6170000000002</v>
      </c>
      <c r="E200" s="14"/>
      <c r="F200" s="14">
        <f>(+F201+F202)</f>
        <v>1532</v>
      </c>
    </row>
    <row r="201" spans="1:6" x14ac:dyDescent="0.25">
      <c r="A201" s="15"/>
      <c r="B201" s="16" t="s">
        <v>6</v>
      </c>
      <c r="C201" s="17">
        <v>2865</v>
      </c>
      <c r="D201" s="17">
        <v>2517.6170000000002</v>
      </c>
      <c r="E201" s="17"/>
      <c r="F201" s="17">
        <v>1532</v>
      </c>
    </row>
    <row r="202" spans="1:6" x14ac:dyDescent="0.25">
      <c r="A202" s="15"/>
      <c r="B202" s="16" t="s">
        <v>7</v>
      </c>
      <c r="C202" s="17">
        <v>0</v>
      </c>
      <c r="D202" s="17">
        <v>0</v>
      </c>
      <c r="E202" s="17"/>
      <c r="F202" s="17">
        <v>0</v>
      </c>
    </row>
    <row r="203" spans="1:6" x14ac:dyDescent="0.25">
      <c r="A203" s="12"/>
      <c r="B203" s="13" t="s">
        <v>71</v>
      </c>
      <c r="C203" s="14">
        <f>(+C204+C205)</f>
        <v>613380</v>
      </c>
      <c r="D203" s="14">
        <f>(+D204+D205)</f>
        <v>392939.14299999998</v>
      </c>
      <c r="E203" s="14"/>
      <c r="F203" s="14">
        <f>(+F204+F205)</f>
        <v>390338.13199999998</v>
      </c>
    </row>
    <row r="204" spans="1:6" x14ac:dyDescent="0.25">
      <c r="A204" s="15"/>
      <c r="B204" s="16" t="s">
        <v>6</v>
      </c>
      <c r="C204" s="17">
        <v>67196.100000000006</v>
      </c>
      <c r="D204" s="17">
        <v>16547.149000000001</v>
      </c>
      <c r="E204" s="17"/>
      <c r="F204" s="17">
        <v>13946.138000000001</v>
      </c>
    </row>
    <row r="205" spans="1:6" x14ac:dyDescent="0.25">
      <c r="A205" s="15"/>
      <c r="B205" s="16" t="s">
        <v>7</v>
      </c>
      <c r="C205" s="17">
        <v>546183.9</v>
      </c>
      <c r="D205" s="17">
        <v>376391.99400000001</v>
      </c>
      <c r="E205" s="17"/>
      <c r="F205" s="17">
        <v>376391.99400000001</v>
      </c>
    </row>
    <row r="206" spans="1:6" x14ac:dyDescent="0.25">
      <c r="A206" s="12"/>
      <c r="B206" s="13" t="s">
        <v>72</v>
      </c>
      <c r="C206" s="14">
        <f>(+C207+C208)</f>
        <v>7522.3</v>
      </c>
      <c r="D206" s="14">
        <f>(+D207+D208)</f>
        <v>1890.7560000000001</v>
      </c>
      <c r="E206" s="14"/>
      <c r="F206" s="14">
        <f>(+F207+F208)</f>
        <v>1495.682</v>
      </c>
    </row>
    <row r="207" spans="1:6" x14ac:dyDescent="0.25">
      <c r="A207" s="15"/>
      <c r="B207" s="16" t="s">
        <v>6</v>
      </c>
      <c r="C207" s="17">
        <v>7522.3</v>
      </c>
      <c r="D207" s="17">
        <v>1890.7560000000001</v>
      </c>
      <c r="E207" s="17"/>
      <c r="F207" s="17">
        <v>1495.682</v>
      </c>
    </row>
    <row r="208" spans="1:6" x14ac:dyDescent="0.25">
      <c r="A208" s="15"/>
      <c r="B208" s="16" t="s">
        <v>7</v>
      </c>
      <c r="C208" s="17">
        <v>0</v>
      </c>
      <c r="D208" s="17">
        <v>0</v>
      </c>
      <c r="E208" s="17"/>
      <c r="F208" s="17">
        <v>0</v>
      </c>
    </row>
    <row r="209" spans="1:6" x14ac:dyDescent="0.25">
      <c r="A209" s="12"/>
      <c r="B209" s="13" t="s">
        <v>73</v>
      </c>
      <c r="C209" s="14">
        <f>(+C210+C211)</f>
        <v>88883</v>
      </c>
      <c r="D209" s="14">
        <f>(+D210+D211)</f>
        <v>33193.881000000001</v>
      </c>
      <c r="E209" s="14"/>
      <c r="F209" s="14">
        <f>(+F210+F211)</f>
        <v>22479.52</v>
      </c>
    </row>
    <row r="210" spans="1:6" x14ac:dyDescent="0.25">
      <c r="A210" s="15"/>
      <c r="B210" s="16" t="s">
        <v>6</v>
      </c>
      <c r="C210" s="25">
        <v>88883</v>
      </c>
      <c r="D210" s="25">
        <v>33193.881000000001</v>
      </c>
      <c r="E210" s="25"/>
      <c r="F210" s="25">
        <v>22479.52</v>
      </c>
    </row>
    <row r="211" spans="1:6" x14ac:dyDescent="0.25">
      <c r="A211" s="15"/>
      <c r="B211" s="16" t="s">
        <v>7</v>
      </c>
      <c r="C211" s="25">
        <v>0</v>
      </c>
      <c r="D211" s="25">
        <v>0</v>
      </c>
      <c r="E211" s="25"/>
      <c r="F211" s="25">
        <v>0</v>
      </c>
    </row>
    <row r="212" spans="1:6" x14ac:dyDescent="0.25">
      <c r="A212" s="12"/>
      <c r="B212" s="13" t="s">
        <v>74</v>
      </c>
      <c r="C212" s="14">
        <f>(+C213+C214)</f>
        <v>85104.28</v>
      </c>
      <c r="D212" s="14">
        <f>(+D213+D214)</f>
        <v>18935.091</v>
      </c>
      <c r="E212" s="14"/>
      <c r="F212" s="14">
        <f>(+F213+F214)</f>
        <v>18933.48</v>
      </c>
    </row>
    <row r="213" spans="1:6" x14ac:dyDescent="0.25">
      <c r="A213" s="15"/>
      <c r="B213" s="16" t="s">
        <v>6</v>
      </c>
      <c r="C213" s="23">
        <v>30187.276999999998</v>
      </c>
      <c r="D213" s="23">
        <v>13214.091</v>
      </c>
      <c r="E213" s="23"/>
      <c r="F213" s="23">
        <v>13213.153</v>
      </c>
    </row>
    <row r="214" spans="1:6" x14ac:dyDescent="0.25">
      <c r="A214" s="15"/>
      <c r="B214" s="16" t="s">
        <v>7</v>
      </c>
      <c r="C214" s="23">
        <v>54917.002999999997</v>
      </c>
      <c r="D214" s="23">
        <v>5721</v>
      </c>
      <c r="E214" s="23"/>
      <c r="F214" s="23">
        <v>5720.3270000000002</v>
      </c>
    </row>
    <row r="215" spans="1:6" x14ac:dyDescent="0.25">
      <c r="A215" s="12"/>
      <c r="B215" s="13" t="s">
        <v>75</v>
      </c>
      <c r="C215" s="14">
        <f>(+C216+C217)</f>
        <v>301264.098</v>
      </c>
      <c r="D215" s="14">
        <f>(+D216+D217)</f>
        <v>9120.9079999999994</v>
      </c>
      <c r="E215" s="14"/>
      <c r="F215" s="14">
        <f>(+F216+F217)</f>
        <v>9120.9079999999994</v>
      </c>
    </row>
    <row r="216" spans="1:6" x14ac:dyDescent="0.25">
      <c r="A216" s="15"/>
      <c r="B216" s="16" t="s">
        <v>6</v>
      </c>
      <c r="C216" s="23">
        <v>111353.944</v>
      </c>
      <c r="D216" s="23">
        <v>3807.7550000000001</v>
      </c>
      <c r="E216" s="23"/>
      <c r="F216" s="23">
        <v>3807.7550000000001</v>
      </c>
    </row>
    <row r="217" spans="1:6" x14ac:dyDescent="0.25">
      <c r="A217" s="15"/>
      <c r="B217" s="16" t="s">
        <v>7</v>
      </c>
      <c r="C217" s="23">
        <v>189910.15400000001</v>
      </c>
      <c r="D217" s="23">
        <v>5313.1530000000002</v>
      </c>
      <c r="E217" s="23"/>
      <c r="F217" s="23">
        <v>5313.1530000000002</v>
      </c>
    </row>
    <row r="218" spans="1:6" x14ac:dyDescent="0.25">
      <c r="A218" s="12"/>
      <c r="B218" s="13" t="s">
        <v>76</v>
      </c>
      <c r="C218" s="14">
        <f>(+C219+C220)</f>
        <v>101095.3</v>
      </c>
      <c r="D218" s="14">
        <f>(+D219+D220)</f>
        <v>37889.089999999997</v>
      </c>
      <c r="E218" s="14"/>
      <c r="F218" s="14">
        <f>(+F219+F220)</f>
        <v>37889.089999999997</v>
      </c>
    </row>
    <row r="219" spans="1:6" x14ac:dyDescent="0.25">
      <c r="A219" s="15"/>
      <c r="B219" s="16" t="s">
        <v>6</v>
      </c>
      <c r="C219" s="25">
        <v>101095.3</v>
      </c>
      <c r="D219" s="25">
        <v>37889.089999999997</v>
      </c>
      <c r="E219" s="25"/>
      <c r="F219" s="25">
        <v>37889.089999999997</v>
      </c>
    </row>
    <row r="220" spans="1:6" x14ac:dyDescent="0.25">
      <c r="A220" s="15"/>
      <c r="B220" s="16" t="s">
        <v>7</v>
      </c>
      <c r="C220" s="25">
        <v>0</v>
      </c>
      <c r="D220" s="25">
        <v>0</v>
      </c>
      <c r="E220" s="25"/>
      <c r="F220" s="25">
        <v>0</v>
      </c>
    </row>
    <row r="221" spans="1:6" x14ac:dyDescent="0.25">
      <c r="A221" s="12"/>
      <c r="B221" s="13" t="s">
        <v>77</v>
      </c>
      <c r="C221" s="14">
        <f>(+C222+C223)</f>
        <v>1548114.5</v>
      </c>
      <c r="D221" s="14">
        <f>(+D222+D223)</f>
        <v>387028.62</v>
      </c>
      <c r="E221" s="14"/>
      <c r="F221" s="14">
        <f>(+F222+F223)</f>
        <v>345403.43</v>
      </c>
    </row>
    <row r="222" spans="1:6" x14ac:dyDescent="0.25">
      <c r="A222" s="15"/>
      <c r="B222" s="16" t="s">
        <v>6</v>
      </c>
      <c r="C222" s="25">
        <v>1523891.7</v>
      </c>
      <c r="D222" s="25">
        <v>380972.929</v>
      </c>
      <c r="E222" s="25"/>
      <c r="F222" s="25">
        <v>345403.43</v>
      </c>
    </row>
    <row r="223" spans="1:6" x14ac:dyDescent="0.25">
      <c r="A223" s="15"/>
      <c r="B223" s="16" t="s">
        <v>7</v>
      </c>
      <c r="C223" s="23">
        <v>24222.799999999999</v>
      </c>
      <c r="D223" s="23">
        <v>6055.6909999999998</v>
      </c>
      <c r="E223" s="23"/>
      <c r="F223" s="23">
        <v>0</v>
      </c>
    </row>
    <row r="224" spans="1:6" x14ac:dyDescent="0.25">
      <c r="A224" s="51"/>
      <c r="B224" s="52" t="s">
        <v>78</v>
      </c>
      <c r="C224" s="53">
        <f>(+C225+C226)</f>
        <v>373</v>
      </c>
      <c r="D224" s="53">
        <f>(+D225+D226)</f>
        <v>9.2999999999999999E-2</v>
      </c>
      <c r="E224" s="53"/>
      <c r="F224" s="53">
        <f>(+F225+F226)</f>
        <v>0</v>
      </c>
    </row>
    <row r="225" spans="1:6" x14ac:dyDescent="0.25">
      <c r="A225" s="15"/>
      <c r="B225" s="16" t="s">
        <v>6</v>
      </c>
      <c r="C225" s="25">
        <v>373</v>
      </c>
      <c r="D225" s="25">
        <v>9.2999999999999999E-2</v>
      </c>
      <c r="E225" s="25"/>
      <c r="F225" s="25">
        <v>0</v>
      </c>
    </row>
    <row r="226" spans="1:6" x14ac:dyDescent="0.25">
      <c r="A226" s="15"/>
      <c r="B226" s="16" t="s">
        <v>7</v>
      </c>
      <c r="C226" s="23">
        <v>0</v>
      </c>
      <c r="D226" s="23">
        <v>0</v>
      </c>
      <c r="E226" s="23"/>
      <c r="F226" s="23">
        <v>0</v>
      </c>
    </row>
    <row r="227" spans="1:6" x14ac:dyDescent="0.25">
      <c r="A227" s="9" t="s">
        <v>79</v>
      </c>
      <c r="B227" s="10"/>
      <c r="C227" s="11">
        <f>(+C228+C231+C234+C237+C240+C243+C246)</f>
        <v>1174170.3568799999</v>
      </c>
      <c r="D227" s="11">
        <f t="shared" ref="D227:F227" si="6">(+D228+D231+D234+D237+D240+D243+D246)</f>
        <v>238600.4855281818</v>
      </c>
      <c r="E227" s="11"/>
      <c r="F227" s="11">
        <f t="shared" si="6"/>
        <v>205655.89174500003</v>
      </c>
    </row>
    <row r="228" spans="1:6" x14ac:dyDescent="0.25">
      <c r="A228" s="12"/>
      <c r="B228" s="13" t="s">
        <v>11</v>
      </c>
      <c r="C228" s="14">
        <f>(+C229+C230)</f>
        <v>584475.4</v>
      </c>
      <c r="D228" s="14">
        <f>(+D229+D230)</f>
        <v>74957.909039999999</v>
      </c>
      <c r="E228" s="14"/>
      <c r="F228" s="14">
        <f>(+F229+F230)</f>
        <v>74957.909039999999</v>
      </c>
    </row>
    <row r="229" spans="1:6" x14ac:dyDescent="0.25">
      <c r="A229" s="15"/>
      <c r="B229" s="16" t="s">
        <v>6</v>
      </c>
      <c r="C229" s="17">
        <v>424571</v>
      </c>
      <c r="D229" s="17">
        <v>66452.693929999994</v>
      </c>
      <c r="E229" s="17"/>
      <c r="F229" s="17">
        <v>66452.693929999994</v>
      </c>
    </row>
    <row r="230" spans="1:6" x14ac:dyDescent="0.25">
      <c r="A230" s="15"/>
      <c r="B230" s="16" t="s">
        <v>7</v>
      </c>
      <c r="C230" s="17">
        <v>159904.4</v>
      </c>
      <c r="D230" s="17">
        <v>8505.2151099999992</v>
      </c>
      <c r="E230" s="17"/>
      <c r="F230" s="17">
        <v>8505.2151099999992</v>
      </c>
    </row>
    <row r="231" spans="1:6" x14ac:dyDescent="0.25">
      <c r="A231" s="12"/>
      <c r="B231" s="13" t="s">
        <v>80</v>
      </c>
      <c r="C231" s="14">
        <f>(+C232+C233)</f>
        <v>12669.4</v>
      </c>
      <c r="D231" s="14">
        <f>(+D232+D233)</f>
        <v>4359.8249999999998</v>
      </c>
      <c r="E231" s="14"/>
      <c r="F231" s="14">
        <f>(+F232+F233)</f>
        <v>4303.1710000000003</v>
      </c>
    </row>
    <row r="232" spans="1:6" x14ac:dyDescent="0.25">
      <c r="A232" s="15"/>
      <c r="B232" s="16" t="s">
        <v>6</v>
      </c>
      <c r="C232" s="17">
        <v>12669.4</v>
      </c>
      <c r="D232" s="17">
        <v>4359.8249999999998</v>
      </c>
      <c r="E232" s="17"/>
      <c r="F232" s="17">
        <v>4303.1710000000003</v>
      </c>
    </row>
    <row r="233" spans="1:6" x14ac:dyDescent="0.25">
      <c r="A233" s="15"/>
      <c r="B233" s="16" t="s">
        <v>7</v>
      </c>
      <c r="C233" s="17">
        <v>0</v>
      </c>
      <c r="D233" s="17">
        <v>0</v>
      </c>
      <c r="E233" s="17"/>
      <c r="F233" s="17">
        <v>0</v>
      </c>
    </row>
    <row r="234" spans="1:6" x14ac:dyDescent="0.25">
      <c r="A234" s="12"/>
      <c r="B234" s="13" t="s">
        <v>81</v>
      </c>
      <c r="C234" s="14">
        <f>(+C235+C236)</f>
        <v>5932.5</v>
      </c>
      <c r="D234" s="14">
        <f>(+D235+D236)</f>
        <v>1502.0197800000001</v>
      </c>
      <c r="E234" s="14"/>
      <c r="F234" s="14">
        <f>(+F235+F236)</f>
        <v>402.06841000000003</v>
      </c>
    </row>
    <row r="235" spans="1:6" x14ac:dyDescent="0.25">
      <c r="A235" s="15"/>
      <c r="B235" s="16" t="s">
        <v>6</v>
      </c>
      <c r="C235" s="17">
        <v>5932.5</v>
      </c>
      <c r="D235" s="17">
        <v>1502.0197800000001</v>
      </c>
      <c r="E235" s="17"/>
      <c r="F235" s="17">
        <v>402.06841000000003</v>
      </c>
    </row>
    <row r="236" spans="1:6" x14ac:dyDescent="0.25">
      <c r="A236" s="15"/>
      <c r="B236" s="16" t="s">
        <v>7</v>
      </c>
      <c r="C236" s="17">
        <v>0</v>
      </c>
      <c r="D236" s="17">
        <v>0</v>
      </c>
      <c r="E236" s="17"/>
      <c r="F236" s="17">
        <v>0</v>
      </c>
    </row>
    <row r="237" spans="1:6" x14ac:dyDescent="0.25">
      <c r="A237" s="12"/>
      <c r="B237" s="13" t="s">
        <v>82</v>
      </c>
      <c r="C237" s="14">
        <f>(+C238+C239)</f>
        <v>39614.6</v>
      </c>
      <c r="D237" s="14">
        <f>(+D238+D239)</f>
        <v>10670.342897499997</v>
      </c>
      <c r="E237" s="14"/>
      <c r="F237" s="14">
        <f>(+F238+F239)</f>
        <v>4112.3712249999999</v>
      </c>
    </row>
    <row r="238" spans="1:6" x14ac:dyDescent="0.25">
      <c r="A238" s="15"/>
      <c r="B238" s="16" t="s">
        <v>6</v>
      </c>
      <c r="C238" s="17">
        <v>39614.6</v>
      </c>
      <c r="D238" s="17">
        <v>10670.342897499997</v>
      </c>
      <c r="E238" s="17"/>
      <c r="F238" s="17">
        <v>4112.3712249999999</v>
      </c>
    </row>
    <row r="239" spans="1:6" x14ac:dyDescent="0.25">
      <c r="A239" s="15"/>
      <c r="B239" s="16" t="s">
        <v>7</v>
      </c>
      <c r="C239" s="17">
        <v>0</v>
      </c>
      <c r="D239" s="17">
        <v>0</v>
      </c>
      <c r="E239" s="17"/>
      <c r="F239" s="17">
        <v>0</v>
      </c>
    </row>
    <row r="240" spans="1:6" x14ac:dyDescent="0.25">
      <c r="A240" s="12"/>
      <c r="B240" s="13" t="s">
        <v>83</v>
      </c>
      <c r="C240" s="14">
        <f>(+C241+C242)</f>
        <v>57973.2</v>
      </c>
      <c r="D240" s="14">
        <f>(+D241+D242)</f>
        <v>19598.855830681816</v>
      </c>
      <c r="E240" s="14"/>
      <c r="F240" s="14">
        <f>(+F241+F242)</f>
        <v>7148.7045200000002</v>
      </c>
    </row>
    <row r="241" spans="1:6" x14ac:dyDescent="0.25">
      <c r="A241" s="15"/>
      <c r="B241" s="16" t="s">
        <v>6</v>
      </c>
      <c r="C241" s="17">
        <v>57973.2</v>
      </c>
      <c r="D241" s="17">
        <v>19598.855830681816</v>
      </c>
      <c r="E241" s="17"/>
      <c r="F241" s="17">
        <v>7148.7045200000002</v>
      </c>
    </row>
    <row r="242" spans="1:6" x14ac:dyDescent="0.25">
      <c r="A242" s="15"/>
      <c r="B242" s="16" t="s">
        <v>7</v>
      </c>
      <c r="C242" s="17">
        <v>0</v>
      </c>
      <c r="D242" s="17">
        <v>0</v>
      </c>
      <c r="E242" s="17"/>
      <c r="F242" s="17">
        <v>0</v>
      </c>
    </row>
    <row r="243" spans="1:6" x14ac:dyDescent="0.25">
      <c r="A243" s="12"/>
      <c r="B243" s="13" t="s">
        <v>84</v>
      </c>
      <c r="C243" s="14">
        <f>(+C244+C245)</f>
        <v>43203.5</v>
      </c>
      <c r="D243" s="14">
        <f>(+D244+D245)</f>
        <v>19956.093759999992</v>
      </c>
      <c r="E243" s="14"/>
      <c r="F243" s="14">
        <f>(+F244+F245)</f>
        <v>19956.093759999992</v>
      </c>
    </row>
    <row r="244" spans="1:6" x14ac:dyDescent="0.25">
      <c r="A244" s="15"/>
      <c r="B244" s="16" t="s">
        <v>6</v>
      </c>
      <c r="C244" s="17">
        <v>43203.5</v>
      </c>
      <c r="D244" s="17">
        <v>19956.093759999992</v>
      </c>
      <c r="E244" s="17"/>
      <c r="F244" s="17">
        <v>19956.093759999992</v>
      </c>
    </row>
    <row r="245" spans="1:6" x14ac:dyDescent="0.25">
      <c r="A245" s="15"/>
      <c r="B245" s="16" t="s">
        <v>7</v>
      </c>
      <c r="C245" s="17">
        <v>0</v>
      </c>
      <c r="D245" s="17">
        <v>0</v>
      </c>
      <c r="E245" s="17"/>
      <c r="F245" s="17">
        <v>0</v>
      </c>
    </row>
    <row r="246" spans="1:6" x14ac:dyDescent="0.25">
      <c r="A246" s="12"/>
      <c r="B246" s="13" t="s">
        <v>85</v>
      </c>
      <c r="C246" s="14">
        <f>(+C247+C248)</f>
        <v>430301.75688</v>
      </c>
      <c r="D246" s="14">
        <f>(+D247+D248)</f>
        <v>107555.43922</v>
      </c>
      <c r="E246" s="14"/>
      <c r="F246" s="14">
        <f>(+F247+F248)</f>
        <v>94775.573790000039</v>
      </c>
    </row>
    <row r="247" spans="1:6" x14ac:dyDescent="0.25">
      <c r="A247" s="15"/>
      <c r="B247" s="16" t="s">
        <v>6</v>
      </c>
      <c r="C247" s="17">
        <v>430301.75688</v>
      </c>
      <c r="D247" s="17">
        <v>107555.43922</v>
      </c>
      <c r="E247" s="17"/>
      <c r="F247" s="17">
        <v>94775.573790000039</v>
      </c>
    </row>
    <row r="248" spans="1:6" x14ac:dyDescent="0.25">
      <c r="A248" s="15"/>
      <c r="B248" s="16" t="s">
        <v>7</v>
      </c>
      <c r="C248" s="17">
        <v>0</v>
      </c>
      <c r="D248" s="17">
        <v>0</v>
      </c>
      <c r="E248" s="17"/>
      <c r="F248" s="17">
        <v>0</v>
      </c>
    </row>
    <row r="249" spans="1:6" x14ac:dyDescent="0.25">
      <c r="A249" s="9" t="s">
        <v>86</v>
      </c>
      <c r="B249" s="10"/>
      <c r="C249" s="11">
        <f>+C250+C253+C256+C259+C262+C265+C268+C271+C274+C277+C280+C283+C286+C289+C292+C295+C298+C301+C304+C307+C310+C313</f>
        <v>1708094.7419799999</v>
      </c>
      <c r="D249" s="11">
        <f t="shared" ref="D249:F249" si="7">+D250+D253+D256+D259+D262+D265+D268+D271+D274+D277+D280+D283+D286+D289+D292+D295+D298+D301+D304+D307+D310+D313</f>
        <v>1150714.2020181816</v>
      </c>
      <c r="E249" s="11"/>
      <c r="F249" s="11">
        <f t="shared" si="7"/>
        <v>563448.0936599999</v>
      </c>
    </row>
    <row r="250" spans="1:6" x14ac:dyDescent="0.25">
      <c r="A250" s="12"/>
      <c r="B250" s="13" t="s">
        <v>11</v>
      </c>
      <c r="C250" s="14">
        <f>(+C251+C252)</f>
        <v>988242.37783999974</v>
      </c>
      <c r="D250" s="14">
        <f>(+D251+D252)</f>
        <v>988242.37783999974</v>
      </c>
      <c r="E250" s="14"/>
      <c r="F250" s="14">
        <f>(+F251+F252)</f>
        <v>434051.25104999996</v>
      </c>
    </row>
    <row r="251" spans="1:6" x14ac:dyDescent="0.25">
      <c r="A251" s="15"/>
      <c r="B251" s="16" t="s">
        <v>6</v>
      </c>
      <c r="C251" s="17">
        <v>988242.37783999974</v>
      </c>
      <c r="D251" s="17">
        <v>988242.37783999974</v>
      </c>
      <c r="E251" s="17"/>
      <c r="F251" s="17">
        <v>434051.25104999996</v>
      </c>
    </row>
    <row r="252" spans="1:6" x14ac:dyDescent="0.25">
      <c r="A252" s="15"/>
      <c r="B252" s="16" t="s">
        <v>7</v>
      </c>
      <c r="C252" s="17">
        <v>0</v>
      </c>
      <c r="D252" s="17">
        <v>0</v>
      </c>
      <c r="E252" s="17"/>
      <c r="F252" s="17">
        <v>0</v>
      </c>
    </row>
    <row r="253" spans="1:6" x14ac:dyDescent="0.25">
      <c r="A253" s="12"/>
      <c r="B253" s="13" t="s">
        <v>87</v>
      </c>
      <c r="C253" s="14">
        <f>(+C254+C255)</f>
        <v>17437.25863</v>
      </c>
      <c r="D253" s="14">
        <f>(+D254+D255)</f>
        <v>3346.67598</v>
      </c>
      <c r="E253" s="14"/>
      <c r="F253" s="14">
        <f>(+F254+F255)</f>
        <v>3346.6769800000002</v>
      </c>
    </row>
    <row r="254" spans="1:6" x14ac:dyDescent="0.25">
      <c r="A254" s="15"/>
      <c r="B254" s="16" t="s">
        <v>6</v>
      </c>
      <c r="C254" s="17">
        <v>17437.25863</v>
      </c>
      <c r="D254" s="17">
        <v>3346.67598</v>
      </c>
      <c r="E254" s="17"/>
      <c r="F254" s="17">
        <v>3346.6769800000002</v>
      </c>
    </row>
    <row r="255" spans="1:6" x14ac:dyDescent="0.25">
      <c r="A255" s="15"/>
      <c r="B255" s="16" t="s">
        <v>7</v>
      </c>
      <c r="C255" s="17">
        <v>0</v>
      </c>
      <c r="D255" s="17">
        <v>0</v>
      </c>
      <c r="E255" s="17"/>
      <c r="F255" s="17">
        <v>0</v>
      </c>
    </row>
    <row r="256" spans="1:6" x14ac:dyDescent="0.25">
      <c r="A256" s="12"/>
      <c r="B256" s="13" t="s">
        <v>88</v>
      </c>
      <c r="C256" s="14">
        <f>(+C257+C258)</f>
        <v>8251.0679999999993</v>
      </c>
      <c r="D256" s="14">
        <f>(+D257+D258)</f>
        <v>2062.7669999999998</v>
      </c>
      <c r="E256" s="14"/>
      <c r="F256" s="14">
        <f>(+F257+F258)</f>
        <v>2062.7669999999998</v>
      </c>
    </row>
    <row r="257" spans="1:6" x14ac:dyDescent="0.25">
      <c r="A257" s="15"/>
      <c r="B257" s="16" t="s">
        <v>6</v>
      </c>
      <c r="C257" s="17">
        <v>8251.0679999999993</v>
      </c>
      <c r="D257" s="17">
        <v>2062.7669999999998</v>
      </c>
      <c r="E257" s="17"/>
      <c r="F257" s="17">
        <v>2062.7669999999998</v>
      </c>
    </row>
    <row r="258" spans="1:6" x14ac:dyDescent="0.25">
      <c r="A258" s="15"/>
      <c r="B258" s="16" t="s">
        <v>7</v>
      </c>
      <c r="C258" s="17">
        <v>0</v>
      </c>
      <c r="D258" s="17">
        <v>0</v>
      </c>
      <c r="E258" s="17"/>
      <c r="F258" s="17">
        <v>0</v>
      </c>
    </row>
    <row r="259" spans="1:6" x14ac:dyDescent="0.25">
      <c r="A259" s="12"/>
      <c r="B259" s="13" t="s">
        <v>89</v>
      </c>
      <c r="C259" s="14">
        <f>(+C260+C261)</f>
        <v>129952.48848</v>
      </c>
      <c r="D259" s="14">
        <f>(+D260+D261)</f>
        <v>37142.047490000004</v>
      </c>
      <c r="E259" s="14"/>
      <c r="F259" s="14">
        <f>(+F260+F261)</f>
        <v>24370.760399999999</v>
      </c>
    </row>
    <row r="260" spans="1:6" x14ac:dyDescent="0.25">
      <c r="A260" s="15"/>
      <c r="B260" s="16" t="s">
        <v>6</v>
      </c>
      <c r="C260" s="17">
        <v>129952.48848</v>
      </c>
      <c r="D260" s="17">
        <v>37142.047490000004</v>
      </c>
      <c r="E260" s="17"/>
      <c r="F260" s="17">
        <v>24370.760399999999</v>
      </c>
    </row>
    <row r="261" spans="1:6" x14ac:dyDescent="0.25">
      <c r="A261" s="15"/>
      <c r="B261" s="16" t="s">
        <v>7</v>
      </c>
      <c r="C261" s="17">
        <v>0</v>
      </c>
      <c r="D261" s="17">
        <v>0</v>
      </c>
      <c r="E261" s="17"/>
      <c r="F261" s="17">
        <v>0</v>
      </c>
    </row>
    <row r="262" spans="1:6" x14ac:dyDescent="0.25">
      <c r="A262" s="12"/>
      <c r="B262" s="13" t="s">
        <v>90</v>
      </c>
      <c r="C262" s="14">
        <f>(+C263+C264)</f>
        <v>31626.005920000003</v>
      </c>
      <c r="D262" s="14">
        <f>(+D263+D264)</f>
        <v>10347.653340000001</v>
      </c>
      <c r="E262" s="14"/>
      <c r="F262" s="14">
        <f>(+F263+F264)</f>
        <v>8808.2265500000012</v>
      </c>
    </row>
    <row r="263" spans="1:6" x14ac:dyDescent="0.25">
      <c r="A263" s="15"/>
      <c r="B263" s="16" t="s">
        <v>6</v>
      </c>
      <c r="C263" s="17">
        <v>31626.005920000003</v>
      </c>
      <c r="D263" s="17">
        <v>10347.653340000001</v>
      </c>
      <c r="E263" s="17"/>
      <c r="F263" s="17">
        <v>8808.2265500000012</v>
      </c>
    </row>
    <row r="264" spans="1:6" x14ac:dyDescent="0.25">
      <c r="A264" s="15"/>
      <c r="B264" s="16" t="s">
        <v>7</v>
      </c>
      <c r="C264" s="17">
        <v>0</v>
      </c>
      <c r="D264" s="17">
        <v>0</v>
      </c>
      <c r="E264" s="17"/>
      <c r="F264" s="17">
        <v>0</v>
      </c>
    </row>
    <row r="265" spans="1:6" x14ac:dyDescent="0.25">
      <c r="A265" s="12"/>
      <c r="B265" s="13" t="s">
        <v>94</v>
      </c>
      <c r="C265" s="14">
        <f>(+C266+C267)</f>
        <v>33071.599999999999</v>
      </c>
      <c r="D265" s="14">
        <f>(+D266+D267)</f>
        <v>3953.7592999999997</v>
      </c>
      <c r="E265" s="14"/>
      <c r="F265" s="14">
        <f>(+F266+F267)</f>
        <v>3953.7592999999997</v>
      </c>
    </row>
    <row r="266" spans="1:6" x14ac:dyDescent="0.25">
      <c r="A266" s="15"/>
      <c r="B266" s="16" t="s">
        <v>6</v>
      </c>
      <c r="C266" s="17">
        <v>33071.599999999999</v>
      </c>
      <c r="D266" s="17">
        <v>3953.7592999999997</v>
      </c>
      <c r="E266" s="17"/>
      <c r="F266" s="17">
        <v>3953.7592999999997</v>
      </c>
    </row>
    <row r="267" spans="1:6" x14ac:dyDescent="0.25">
      <c r="A267" s="15"/>
      <c r="B267" s="16" t="s">
        <v>7</v>
      </c>
      <c r="C267" s="17">
        <v>0</v>
      </c>
      <c r="D267" s="17">
        <v>0</v>
      </c>
      <c r="E267" s="17"/>
      <c r="F267" s="17">
        <v>0</v>
      </c>
    </row>
    <row r="268" spans="1:6" x14ac:dyDescent="0.25">
      <c r="A268" s="12"/>
      <c r="B268" s="13" t="s">
        <v>96</v>
      </c>
      <c r="C268" s="14">
        <f>(+C269+C270)</f>
        <v>6869.3419999999996</v>
      </c>
      <c r="D268" s="14">
        <f>(+D269+D270)</f>
        <v>1565.6343300000001</v>
      </c>
      <c r="E268" s="14"/>
      <c r="F268" s="14">
        <f>(+F269+F270)</f>
        <v>1043.75622</v>
      </c>
    </row>
    <row r="269" spans="1:6" x14ac:dyDescent="0.25">
      <c r="A269" s="15"/>
      <c r="B269" s="16" t="s">
        <v>6</v>
      </c>
      <c r="C269" s="17">
        <v>6869.3419999999996</v>
      </c>
      <c r="D269" s="17">
        <v>1565.6343300000001</v>
      </c>
      <c r="E269" s="17"/>
      <c r="F269" s="17">
        <v>1043.75622</v>
      </c>
    </row>
    <row r="270" spans="1:6" x14ac:dyDescent="0.25">
      <c r="A270" s="15"/>
      <c r="B270" s="16" t="s">
        <v>7</v>
      </c>
      <c r="C270" s="17">
        <v>0</v>
      </c>
      <c r="D270" s="17">
        <v>0</v>
      </c>
      <c r="E270" s="17"/>
      <c r="F270" s="17">
        <v>0</v>
      </c>
    </row>
    <row r="271" spans="1:6" x14ac:dyDescent="0.25">
      <c r="A271" s="12"/>
      <c r="B271" s="13" t="s">
        <v>97</v>
      </c>
      <c r="C271" s="14">
        <f>(+C272+C273)</f>
        <v>17967.532340000002</v>
      </c>
      <c r="D271" s="14">
        <f>(+D272+D273)</f>
        <v>3674.2934</v>
      </c>
      <c r="E271" s="14"/>
      <c r="F271" s="14">
        <f>(+F272+F273)</f>
        <v>3674.2934</v>
      </c>
    </row>
    <row r="272" spans="1:6" x14ac:dyDescent="0.25">
      <c r="A272" s="15"/>
      <c r="B272" s="16" t="s">
        <v>6</v>
      </c>
      <c r="C272" s="17">
        <v>17967.532340000002</v>
      </c>
      <c r="D272" s="17">
        <v>3674.2934</v>
      </c>
      <c r="E272" s="17"/>
      <c r="F272" s="17">
        <v>3674.2934</v>
      </c>
    </row>
    <row r="273" spans="1:6" x14ac:dyDescent="0.25">
      <c r="A273" s="15"/>
      <c r="B273" s="16" t="s">
        <v>7</v>
      </c>
      <c r="C273" s="17">
        <v>0</v>
      </c>
      <c r="D273" s="17">
        <v>0</v>
      </c>
      <c r="E273" s="17"/>
      <c r="F273" s="17">
        <v>0</v>
      </c>
    </row>
    <row r="274" spans="1:6" x14ac:dyDescent="0.25">
      <c r="A274" s="12"/>
      <c r="B274" s="13" t="s">
        <v>98</v>
      </c>
      <c r="C274" s="14">
        <f>(+C275+C276)</f>
        <v>90521.212320000006</v>
      </c>
      <c r="D274" s="14">
        <f>(+D275+D276)</f>
        <v>11882.46191</v>
      </c>
      <c r="E274" s="14"/>
      <c r="F274" s="14">
        <f>(+F275+F276)</f>
        <v>11882.46191</v>
      </c>
    </row>
    <row r="275" spans="1:6" x14ac:dyDescent="0.25">
      <c r="A275" s="15"/>
      <c r="B275" s="16" t="s">
        <v>6</v>
      </c>
      <c r="C275" s="17">
        <v>90521.212320000006</v>
      </c>
      <c r="D275" s="17">
        <v>11882.46191</v>
      </c>
      <c r="E275" s="17"/>
      <c r="F275" s="17">
        <v>11882.46191</v>
      </c>
    </row>
    <row r="276" spans="1:6" x14ac:dyDescent="0.25">
      <c r="A276" s="15"/>
      <c r="B276" s="16" t="s">
        <v>7</v>
      </c>
      <c r="C276" s="17">
        <v>0</v>
      </c>
      <c r="D276" s="17">
        <v>0</v>
      </c>
      <c r="E276" s="17"/>
      <c r="F276" s="17">
        <v>0</v>
      </c>
    </row>
    <row r="277" spans="1:6" ht="22.5" x14ac:dyDescent="0.25">
      <c r="A277" s="12"/>
      <c r="B277" s="13" t="s">
        <v>99</v>
      </c>
      <c r="C277" s="14">
        <f>(+C278+C279)</f>
        <v>233.833</v>
      </c>
      <c r="D277" s="14">
        <f>(+D278+D279)</f>
        <v>69.75</v>
      </c>
      <c r="E277" s="14"/>
      <c r="F277" s="14">
        <f>(+F278+F279)</f>
        <v>69.75</v>
      </c>
    </row>
    <row r="278" spans="1:6" x14ac:dyDescent="0.25">
      <c r="A278" s="54"/>
      <c r="B278" s="49" t="s">
        <v>6</v>
      </c>
      <c r="C278" s="50">
        <v>233.833</v>
      </c>
      <c r="D278" s="50">
        <v>69.75</v>
      </c>
      <c r="E278" s="50"/>
      <c r="F278" s="50">
        <v>69.75</v>
      </c>
    </row>
    <row r="279" spans="1:6" x14ac:dyDescent="0.25">
      <c r="A279" s="27"/>
      <c r="B279" s="16" t="s">
        <v>7</v>
      </c>
      <c r="C279" s="17">
        <v>0</v>
      </c>
      <c r="D279" s="17">
        <v>0</v>
      </c>
      <c r="E279" s="17"/>
      <c r="F279" s="17">
        <v>0</v>
      </c>
    </row>
    <row r="280" spans="1:6" x14ac:dyDescent="0.25">
      <c r="A280" s="28"/>
      <c r="B280" s="13" t="s">
        <v>100</v>
      </c>
      <c r="C280" s="14">
        <f>(+C281+C282)</f>
        <v>2638.2739999999999</v>
      </c>
      <c r="D280" s="14">
        <f>(+D281+D282)</f>
        <v>803.64</v>
      </c>
      <c r="E280" s="14"/>
      <c r="F280" s="14">
        <f>(+F281+F282)</f>
        <v>803.64</v>
      </c>
    </row>
    <row r="281" spans="1:6" x14ac:dyDescent="0.25">
      <c r="A281" s="27"/>
      <c r="B281" s="16" t="s">
        <v>6</v>
      </c>
      <c r="C281" s="17">
        <v>2638.2739999999999</v>
      </c>
      <c r="D281" s="17">
        <v>803.64</v>
      </c>
      <c r="E281" s="17"/>
      <c r="F281" s="17">
        <v>803.64</v>
      </c>
    </row>
    <row r="282" spans="1:6" x14ac:dyDescent="0.25">
      <c r="A282" s="27"/>
      <c r="B282" s="16" t="s">
        <v>7</v>
      </c>
      <c r="C282" s="17">
        <v>0</v>
      </c>
      <c r="D282" s="17">
        <v>0</v>
      </c>
      <c r="E282" s="17"/>
      <c r="F282" s="17">
        <v>0</v>
      </c>
    </row>
    <row r="283" spans="1:6" x14ac:dyDescent="0.25">
      <c r="A283" s="28"/>
      <c r="B283" s="13" t="s">
        <v>101</v>
      </c>
      <c r="C283" s="14">
        <f>(+C284+C285)</f>
        <v>70788.525999999998</v>
      </c>
      <c r="D283" s="14">
        <f>(+D284+D285)</f>
        <v>10522.263000000001</v>
      </c>
      <c r="E283" s="14"/>
      <c r="F283" s="14">
        <f>(+F284+F285)</f>
        <v>10522.263000000001</v>
      </c>
    </row>
    <row r="284" spans="1:6" x14ac:dyDescent="0.25">
      <c r="A284" s="27"/>
      <c r="B284" s="16" t="s">
        <v>6</v>
      </c>
      <c r="C284" s="17">
        <v>70788.525999999998</v>
      </c>
      <c r="D284" s="17">
        <v>10522.263000000001</v>
      </c>
      <c r="E284" s="17"/>
      <c r="F284" s="17">
        <v>10522.263000000001</v>
      </c>
    </row>
    <row r="285" spans="1:6" x14ac:dyDescent="0.25">
      <c r="A285" s="27"/>
      <c r="B285" s="16" t="s">
        <v>7</v>
      </c>
      <c r="C285" s="17">
        <v>0</v>
      </c>
      <c r="D285" s="17">
        <v>0</v>
      </c>
      <c r="E285" s="17"/>
      <c r="F285" s="17">
        <v>0</v>
      </c>
    </row>
    <row r="286" spans="1:6" x14ac:dyDescent="0.25">
      <c r="A286" s="28"/>
      <c r="B286" s="13" t="s">
        <v>102</v>
      </c>
      <c r="C286" s="14">
        <f>(+C287+C288)</f>
        <v>23503.465</v>
      </c>
      <c r="D286" s="14">
        <f>(+D287+D288)</f>
        <v>5875.866</v>
      </c>
      <c r="E286" s="14"/>
      <c r="F286" s="14">
        <f>(+F287+F288)</f>
        <v>5875.866</v>
      </c>
    </row>
    <row r="287" spans="1:6" x14ac:dyDescent="0.25">
      <c r="A287" s="27"/>
      <c r="B287" s="16" t="s">
        <v>6</v>
      </c>
      <c r="C287" s="17">
        <v>23503.465</v>
      </c>
      <c r="D287" s="17">
        <v>5875.866</v>
      </c>
      <c r="E287" s="17"/>
      <c r="F287" s="17">
        <v>5875.866</v>
      </c>
    </row>
    <row r="288" spans="1:6" x14ac:dyDescent="0.25">
      <c r="A288" s="27"/>
      <c r="B288" s="16" t="s">
        <v>7</v>
      </c>
      <c r="C288" s="17">
        <v>0</v>
      </c>
      <c r="D288" s="17">
        <v>0</v>
      </c>
      <c r="E288" s="17"/>
      <c r="F288" s="17">
        <v>0</v>
      </c>
    </row>
    <row r="289" spans="1:6" x14ac:dyDescent="0.25">
      <c r="A289" s="28"/>
      <c r="B289" s="13" t="s">
        <v>103</v>
      </c>
      <c r="C289" s="14">
        <f>(+C290+C291)</f>
        <v>16080.245000000001</v>
      </c>
      <c r="D289" s="14">
        <f>(+D290+D291)</f>
        <v>3686.5610000000001</v>
      </c>
      <c r="E289" s="14"/>
      <c r="F289" s="14">
        <f>(+F290+F291)</f>
        <v>3686.5610000000001</v>
      </c>
    </row>
    <row r="290" spans="1:6" x14ac:dyDescent="0.25">
      <c r="A290" s="27"/>
      <c r="B290" s="16" t="s">
        <v>6</v>
      </c>
      <c r="C290" s="17">
        <v>16080.245000000001</v>
      </c>
      <c r="D290" s="17">
        <v>3686.5610000000001</v>
      </c>
      <c r="E290" s="17"/>
      <c r="F290" s="17">
        <v>3686.5610000000001</v>
      </c>
    </row>
    <row r="291" spans="1:6" x14ac:dyDescent="0.25">
      <c r="A291" s="27"/>
      <c r="B291" s="16" t="s">
        <v>7</v>
      </c>
      <c r="C291" s="17">
        <v>0</v>
      </c>
      <c r="D291" s="17">
        <v>0</v>
      </c>
      <c r="E291" s="17"/>
      <c r="F291" s="17">
        <v>0</v>
      </c>
    </row>
    <row r="292" spans="1:6" ht="22.5" x14ac:dyDescent="0.25">
      <c r="A292" s="28"/>
      <c r="B292" s="13" t="s">
        <v>105</v>
      </c>
      <c r="C292" s="14">
        <f>(+C293+C294)</f>
        <v>17418.7117</v>
      </c>
      <c r="D292" s="14">
        <f>(+D293+D294)</f>
        <v>552.22832999999991</v>
      </c>
      <c r="E292" s="14"/>
      <c r="F292" s="14">
        <f>(+F293+F294)</f>
        <v>552.22799999999995</v>
      </c>
    </row>
    <row r="293" spans="1:6" x14ac:dyDescent="0.25">
      <c r="A293" s="27"/>
      <c r="B293" s="16" t="s">
        <v>6</v>
      </c>
      <c r="C293" s="17">
        <v>10008.711289999999</v>
      </c>
      <c r="D293" s="17">
        <v>552.22832999999991</v>
      </c>
      <c r="E293" s="17"/>
      <c r="F293" s="17">
        <v>552.22799999999995</v>
      </c>
    </row>
    <row r="294" spans="1:6" x14ac:dyDescent="0.25">
      <c r="A294" s="27"/>
      <c r="B294" s="16" t="s">
        <v>7</v>
      </c>
      <c r="C294" s="17">
        <v>7410.0004100000006</v>
      </c>
      <c r="D294" s="17">
        <v>0</v>
      </c>
      <c r="E294" s="17"/>
      <c r="F294" s="17">
        <v>0</v>
      </c>
    </row>
    <row r="295" spans="1:6" x14ac:dyDescent="0.25">
      <c r="A295" s="28"/>
      <c r="B295" s="13" t="s">
        <v>107</v>
      </c>
      <c r="C295" s="14">
        <f>(+C296+C297)</f>
        <v>5789.1459999999997</v>
      </c>
      <c r="D295" s="14">
        <f>(+D296+D297)</f>
        <v>1447.2864999999999</v>
      </c>
      <c r="E295" s="14"/>
      <c r="F295" s="14">
        <f>(+F296+F297)</f>
        <v>1204.519</v>
      </c>
    </row>
    <row r="296" spans="1:6" x14ac:dyDescent="0.25">
      <c r="A296" s="27"/>
      <c r="B296" s="16" t="s">
        <v>6</v>
      </c>
      <c r="C296" s="17">
        <v>5789.1459999999997</v>
      </c>
      <c r="D296" s="17">
        <v>1447.2864999999999</v>
      </c>
      <c r="E296" s="17"/>
      <c r="F296" s="17">
        <v>1204.519</v>
      </c>
    </row>
    <row r="297" spans="1:6" x14ac:dyDescent="0.25">
      <c r="A297" s="27"/>
      <c r="B297" s="16" t="s">
        <v>7</v>
      </c>
      <c r="C297" s="17">
        <v>0</v>
      </c>
      <c r="D297" s="17">
        <v>0</v>
      </c>
      <c r="E297" s="17"/>
      <c r="F297" s="17">
        <v>0</v>
      </c>
    </row>
    <row r="298" spans="1:6" x14ac:dyDescent="0.25">
      <c r="A298" s="28"/>
      <c r="B298" s="13" t="s">
        <v>108</v>
      </c>
      <c r="C298" s="14">
        <f>(+C299+C300)</f>
        <v>148398.53985999999</v>
      </c>
      <c r="D298" s="14">
        <f>(+D299+D300)</f>
        <v>46120.472348181815</v>
      </c>
      <c r="E298" s="14"/>
      <c r="F298" s="14">
        <f>(+F299+F300)</f>
        <v>31170.310089999995</v>
      </c>
    </row>
    <row r="299" spans="1:6" x14ac:dyDescent="0.25">
      <c r="A299" s="27"/>
      <c r="B299" s="16" t="s">
        <v>6</v>
      </c>
      <c r="C299" s="17">
        <v>148398.53985999999</v>
      </c>
      <c r="D299" s="17">
        <v>46120.472348181815</v>
      </c>
      <c r="E299" s="17"/>
      <c r="F299" s="17">
        <v>31170.310089999995</v>
      </c>
    </row>
    <row r="300" spans="1:6" x14ac:dyDescent="0.25">
      <c r="A300" s="27"/>
      <c r="B300" s="16" t="s">
        <v>7</v>
      </c>
      <c r="C300" s="17">
        <v>0</v>
      </c>
      <c r="D300" s="17">
        <v>0</v>
      </c>
      <c r="E300" s="17"/>
      <c r="F300" s="17">
        <v>0</v>
      </c>
    </row>
    <row r="301" spans="1:6" x14ac:dyDescent="0.25">
      <c r="A301" s="28"/>
      <c r="B301" s="13" t="s">
        <v>111</v>
      </c>
      <c r="C301" s="14">
        <f>(+C302+C303)</f>
        <v>8638.0127799999991</v>
      </c>
      <c r="D301" s="14">
        <f>(+D302+D303)</f>
        <v>342.97899999999998</v>
      </c>
      <c r="E301" s="14"/>
      <c r="F301" s="14">
        <f>(+F302+F303)</f>
        <v>304.89034000000004</v>
      </c>
    </row>
    <row r="302" spans="1:6" x14ac:dyDescent="0.25">
      <c r="A302" s="27"/>
      <c r="B302" s="16" t="s">
        <v>6</v>
      </c>
      <c r="C302" s="17">
        <v>8638.0127799999991</v>
      </c>
      <c r="D302" s="17">
        <v>342.97899999999998</v>
      </c>
      <c r="E302" s="17"/>
      <c r="F302" s="17">
        <v>304.89034000000004</v>
      </c>
    </row>
    <row r="303" spans="1:6" x14ac:dyDescent="0.25">
      <c r="A303" s="27"/>
      <c r="B303" s="16" t="s">
        <v>7</v>
      </c>
      <c r="C303" s="17">
        <v>0</v>
      </c>
      <c r="D303" s="17">
        <v>0</v>
      </c>
      <c r="E303" s="17"/>
      <c r="F303" s="17">
        <v>0</v>
      </c>
    </row>
    <row r="304" spans="1:6" x14ac:dyDescent="0.25">
      <c r="A304" s="28"/>
      <c r="B304" s="13" t="s">
        <v>112</v>
      </c>
      <c r="C304" s="14">
        <f>(+C305+C306)</f>
        <v>5772.9921599999998</v>
      </c>
      <c r="D304" s="14">
        <f>(+D305+D306)</f>
        <v>1978.1875199999999</v>
      </c>
      <c r="E304" s="14"/>
      <c r="F304" s="14">
        <f>(+F305+F306)</f>
        <v>1469.7040099999999</v>
      </c>
    </row>
    <row r="305" spans="1:6" x14ac:dyDescent="0.25">
      <c r="A305" s="27"/>
      <c r="B305" s="16" t="s">
        <v>6</v>
      </c>
      <c r="C305" s="17">
        <v>5772.9921599999998</v>
      </c>
      <c r="D305" s="17">
        <v>1978.1875199999999</v>
      </c>
      <c r="E305" s="17"/>
      <c r="F305" s="17">
        <v>1469.7040099999999</v>
      </c>
    </row>
    <row r="306" spans="1:6" x14ac:dyDescent="0.25">
      <c r="A306" s="27"/>
      <c r="B306" s="16" t="s">
        <v>7</v>
      </c>
      <c r="C306" s="17">
        <v>0</v>
      </c>
      <c r="D306" s="17">
        <v>0</v>
      </c>
      <c r="E306" s="17"/>
      <c r="F306" s="17">
        <v>0</v>
      </c>
    </row>
    <row r="307" spans="1:6" x14ac:dyDescent="0.25">
      <c r="A307" s="28"/>
      <c r="B307" s="13" t="s">
        <v>113</v>
      </c>
      <c r="C307" s="14">
        <f>(+C308+C309)</f>
        <v>331.69332000000003</v>
      </c>
      <c r="D307" s="14">
        <f>(+D308+D309)</f>
        <v>331.69332000000003</v>
      </c>
      <c r="E307" s="14"/>
      <c r="F307" s="14">
        <f>(+F308+F309)</f>
        <v>137.14500000000001</v>
      </c>
    </row>
    <row r="308" spans="1:6" x14ac:dyDescent="0.25">
      <c r="A308" s="27"/>
      <c r="B308" s="16" t="s">
        <v>6</v>
      </c>
      <c r="C308" s="17">
        <v>331.69332000000003</v>
      </c>
      <c r="D308" s="17">
        <v>331.69332000000003</v>
      </c>
      <c r="E308" s="17"/>
      <c r="F308" s="17">
        <v>137.14500000000001</v>
      </c>
    </row>
    <row r="309" spans="1:6" x14ac:dyDescent="0.25">
      <c r="A309" s="27"/>
      <c r="B309" s="16" t="s">
        <v>7</v>
      </c>
      <c r="C309" s="17">
        <v>0</v>
      </c>
      <c r="D309" s="17">
        <v>0</v>
      </c>
      <c r="E309" s="17"/>
      <c r="F309" s="17">
        <v>0</v>
      </c>
    </row>
    <row r="310" spans="1:6" x14ac:dyDescent="0.25">
      <c r="A310" s="28"/>
      <c r="B310" s="13" t="s">
        <v>114</v>
      </c>
      <c r="C310" s="14">
        <f>(+C311+C312)</f>
        <v>67062.417629999996</v>
      </c>
      <c r="D310" s="14">
        <f>(+D311+D312)</f>
        <v>16765.60441</v>
      </c>
      <c r="E310" s="14"/>
      <c r="F310" s="14">
        <f>(+F311+F312)</f>
        <v>14457.26441</v>
      </c>
    </row>
    <row r="311" spans="1:6" x14ac:dyDescent="0.25">
      <c r="A311" s="27"/>
      <c r="B311" s="16" t="s">
        <v>6</v>
      </c>
      <c r="C311" s="17">
        <v>67062.417629999996</v>
      </c>
      <c r="D311" s="17">
        <v>16765.60441</v>
      </c>
      <c r="E311" s="17"/>
      <c r="F311" s="17">
        <v>14457.26441</v>
      </c>
    </row>
    <row r="312" spans="1:6" x14ac:dyDescent="0.25">
      <c r="A312" s="27"/>
      <c r="B312" s="16" t="s">
        <v>7</v>
      </c>
      <c r="C312" s="17">
        <v>0</v>
      </c>
      <c r="D312" s="17">
        <v>0</v>
      </c>
      <c r="E312" s="17"/>
      <c r="F312" s="17">
        <v>0</v>
      </c>
    </row>
    <row r="313" spans="1:6" x14ac:dyDescent="0.25">
      <c r="A313" s="28"/>
      <c r="B313" s="13" t="s">
        <v>115</v>
      </c>
      <c r="C313" s="14">
        <f>(+C314+C315)</f>
        <v>17500</v>
      </c>
      <c r="D313" s="14">
        <f>(+D314+D315)</f>
        <v>0</v>
      </c>
      <c r="E313" s="14"/>
      <c r="F313" s="14">
        <f>(+F314+F315)</f>
        <v>0</v>
      </c>
    </row>
    <row r="314" spans="1:6" x14ac:dyDescent="0.25">
      <c r="A314" s="27"/>
      <c r="B314" s="16" t="s">
        <v>6</v>
      </c>
      <c r="C314" s="17">
        <v>17500</v>
      </c>
      <c r="D314" s="17">
        <v>0</v>
      </c>
      <c r="E314" s="17"/>
      <c r="F314" s="17">
        <v>0</v>
      </c>
    </row>
    <row r="315" spans="1:6" x14ac:dyDescent="0.25">
      <c r="A315" s="27"/>
      <c r="B315" s="16" t="s">
        <v>7</v>
      </c>
      <c r="C315" s="17">
        <v>0</v>
      </c>
      <c r="D315" s="17">
        <v>0</v>
      </c>
      <c r="E315" s="17"/>
      <c r="F315" s="17">
        <v>0</v>
      </c>
    </row>
    <row r="316" spans="1:6" x14ac:dyDescent="0.25">
      <c r="A316" s="29" t="s">
        <v>116</v>
      </c>
      <c r="B316" s="10"/>
      <c r="C316" s="11">
        <f>(+C317+C320+C323+C326+C329+C332+C335+C338+C341+C344+C347+C350+C353+C356+C359+C362+C365+C368+C371+C374+C377+C380+C383+C386+C389)</f>
        <v>6340311.9741399996</v>
      </c>
      <c r="D316" s="11">
        <f>(+D317+D320+D323+D326+D329+D332+D335+D338+D341+D344+D347+D350+D353+D356+D359+D362+D365+D368+D371+D374+D377+D380+D383+D386+D389)</f>
        <v>864426.29255251144</v>
      </c>
      <c r="E316" s="11"/>
      <c r="F316" s="11">
        <f>(+F317+F320+F323+F326+F329+F332+F335+F338+F341+F344+F347+F350+F353+F356+F359+F362+F365+F368+F371+F374+F377+F380+F383+F386+F389)</f>
        <v>804575.9793799998</v>
      </c>
    </row>
    <row r="317" spans="1:6" x14ac:dyDescent="0.25">
      <c r="A317" s="28"/>
      <c r="B317" s="13" t="s">
        <v>11</v>
      </c>
      <c r="C317" s="14">
        <f>(+C318+C319)</f>
        <v>2157821.7000000002</v>
      </c>
      <c r="D317" s="14">
        <f>(+D318+D319)</f>
        <v>53147.898070000003</v>
      </c>
      <c r="E317" s="14"/>
      <c r="F317" s="14">
        <f>(+F318+F319)</f>
        <v>30101.72105</v>
      </c>
    </row>
    <row r="318" spans="1:6" x14ac:dyDescent="0.25">
      <c r="A318" s="27"/>
      <c r="B318" s="16" t="s">
        <v>6</v>
      </c>
      <c r="C318" s="17">
        <v>2140821.7000000002</v>
      </c>
      <c r="D318" s="17">
        <v>46835.250070000002</v>
      </c>
      <c r="E318" s="17"/>
      <c r="F318" s="17">
        <v>23939.089179999999</v>
      </c>
    </row>
    <row r="319" spans="1:6" x14ac:dyDescent="0.25">
      <c r="A319" s="27"/>
      <c r="B319" s="16" t="s">
        <v>7</v>
      </c>
      <c r="C319" s="17">
        <v>17000</v>
      </c>
      <c r="D319" s="17">
        <v>6312.6480000000001</v>
      </c>
      <c r="E319" s="17"/>
      <c r="F319" s="17">
        <v>6162.6318700000002</v>
      </c>
    </row>
    <row r="320" spans="1:6" x14ac:dyDescent="0.25">
      <c r="A320" s="28"/>
      <c r="B320" s="13" t="s">
        <v>117</v>
      </c>
      <c r="C320" s="14">
        <f>(+C321+C322)</f>
        <v>1156.82728</v>
      </c>
      <c r="D320" s="14">
        <f>(+D321+D322)</f>
        <v>1041.1990000000001</v>
      </c>
      <c r="E320" s="14"/>
      <c r="F320" s="14">
        <f>(+F321+F322)</f>
        <v>1014.92749</v>
      </c>
    </row>
    <row r="321" spans="1:6" x14ac:dyDescent="0.25">
      <c r="A321" s="27"/>
      <c r="B321" s="16" t="s">
        <v>6</v>
      </c>
      <c r="C321" s="17">
        <v>1156.82728</v>
      </c>
      <c r="D321" s="17">
        <v>1041.1990000000001</v>
      </c>
      <c r="E321" s="17"/>
      <c r="F321" s="17">
        <v>1014.92749</v>
      </c>
    </row>
    <row r="322" spans="1:6" x14ac:dyDescent="0.25">
      <c r="A322" s="27"/>
      <c r="B322" s="16" t="s">
        <v>7</v>
      </c>
      <c r="C322" s="17">
        <v>0</v>
      </c>
      <c r="D322" s="17">
        <v>0</v>
      </c>
      <c r="E322" s="17"/>
      <c r="F322" s="17">
        <v>0</v>
      </c>
    </row>
    <row r="323" spans="1:6" x14ac:dyDescent="0.25">
      <c r="A323" s="28"/>
      <c r="B323" s="13" t="s">
        <v>118</v>
      </c>
      <c r="C323" s="14">
        <f>(+C324+C325)</f>
        <v>32832.1</v>
      </c>
      <c r="D323" s="14">
        <f>(+D324+D325)</f>
        <v>7888.0314500000004</v>
      </c>
      <c r="E323" s="14"/>
      <c r="F323" s="14">
        <f>(+F324+F325)</f>
        <v>5394.3338200000007</v>
      </c>
    </row>
    <row r="324" spans="1:6" x14ac:dyDescent="0.25">
      <c r="A324" s="27"/>
      <c r="B324" s="16" t="s">
        <v>6</v>
      </c>
      <c r="C324" s="17">
        <v>32832.1</v>
      </c>
      <c r="D324" s="17">
        <v>7888.0314500000004</v>
      </c>
      <c r="E324" s="17"/>
      <c r="F324" s="17">
        <v>5394.3338200000007</v>
      </c>
    </row>
    <row r="325" spans="1:6" x14ac:dyDescent="0.25">
      <c r="A325" s="27"/>
      <c r="B325" s="16" t="s">
        <v>7</v>
      </c>
      <c r="C325" s="17">
        <v>0</v>
      </c>
      <c r="D325" s="17">
        <v>0</v>
      </c>
      <c r="E325" s="17"/>
      <c r="F325" s="17">
        <v>0</v>
      </c>
    </row>
    <row r="326" spans="1:6" x14ac:dyDescent="0.25">
      <c r="A326" s="28"/>
      <c r="B326" s="13" t="s">
        <v>119</v>
      </c>
      <c r="C326" s="14">
        <f>(+C327+C328)</f>
        <v>7189.1813899999997</v>
      </c>
      <c r="D326" s="14">
        <f>(+D327+D328)</f>
        <v>1227.5604099999998</v>
      </c>
      <c r="E326" s="14"/>
      <c r="F326" s="14">
        <f>(+F327+F328)</f>
        <v>1227.5604099999998</v>
      </c>
    </row>
    <row r="327" spans="1:6" x14ac:dyDescent="0.25">
      <c r="A327" s="27"/>
      <c r="B327" s="16" t="s">
        <v>6</v>
      </c>
      <c r="C327" s="17">
        <v>7189.1813899999997</v>
      </c>
      <c r="D327" s="24">
        <v>1227.5604099999998</v>
      </c>
      <c r="E327" s="24"/>
      <c r="F327" s="24">
        <v>1227.5604099999998</v>
      </c>
    </row>
    <row r="328" spans="1:6" x14ac:dyDescent="0.25">
      <c r="A328" s="27"/>
      <c r="B328" s="16" t="s">
        <v>7</v>
      </c>
      <c r="C328" s="17">
        <v>0</v>
      </c>
      <c r="D328" s="24">
        <v>0</v>
      </c>
      <c r="E328" s="24"/>
      <c r="F328" s="24">
        <v>0</v>
      </c>
    </row>
    <row r="329" spans="1:6" x14ac:dyDescent="0.25">
      <c r="A329" s="28"/>
      <c r="B329" s="13" t="s">
        <v>120</v>
      </c>
      <c r="C329" s="14">
        <f>(+C330+C331)</f>
        <v>273799.90000000002</v>
      </c>
      <c r="D329" s="14">
        <f>(+D330+D331)</f>
        <v>29031.795999999998</v>
      </c>
      <c r="E329" s="14"/>
      <c r="F329" s="14">
        <f>(+F330+F331)</f>
        <v>28285.174999999999</v>
      </c>
    </row>
    <row r="330" spans="1:6" x14ac:dyDescent="0.25">
      <c r="A330" s="27"/>
      <c r="B330" s="16" t="s">
        <v>6</v>
      </c>
      <c r="C330" s="17">
        <v>273799.90000000002</v>
      </c>
      <c r="D330" s="17">
        <v>29031.795999999998</v>
      </c>
      <c r="E330" s="17"/>
      <c r="F330" s="17">
        <v>28285.174999999999</v>
      </c>
    </row>
    <row r="331" spans="1:6" x14ac:dyDescent="0.25">
      <c r="A331" s="27"/>
      <c r="B331" s="16" t="s">
        <v>7</v>
      </c>
      <c r="C331" s="17">
        <v>0</v>
      </c>
      <c r="D331" s="17">
        <v>0</v>
      </c>
      <c r="E331" s="17"/>
      <c r="F331" s="17">
        <v>0</v>
      </c>
    </row>
    <row r="332" spans="1:6" x14ac:dyDescent="0.25">
      <c r="A332" s="55"/>
      <c r="B332" s="52" t="s">
        <v>121</v>
      </c>
      <c r="C332" s="53">
        <f>(+C333+C334)</f>
        <v>114625.4</v>
      </c>
      <c r="D332" s="53">
        <f>(+D333+D334)</f>
        <v>22377.526320000001</v>
      </c>
      <c r="E332" s="53"/>
      <c r="F332" s="53">
        <f>(+F333+F334)</f>
        <v>68501.469329999993</v>
      </c>
    </row>
    <row r="333" spans="1:6" x14ac:dyDescent="0.25">
      <c r="A333" s="27"/>
      <c r="B333" s="16" t="s">
        <v>6</v>
      </c>
      <c r="C333" s="17">
        <v>114625.4</v>
      </c>
      <c r="D333" s="17">
        <v>22377.526320000001</v>
      </c>
      <c r="E333" s="17"/>
      <c r="F333" s="17">
        <v>68501.469329999993</v>
      </c>
    </row>
    <row r="334" spans="1:6" x14ac:dyDescent="0.25">
      <c r="A334" s="27"/>
      <c r="B334" s="16" t="s">
        <v>7</v>
      </c>
      <c r="C334" s="17">
        <v>0</v>
      </c>
      <c r="D334" s="17">
        <v>0</v>
      </c>
      <c r="E334" s="17"/>
      <c r="F334" s="17">
        <v>0</v>
      </c>
    </row>
    <row r="335" spans="1:6" x14ac:dyDescent="0.25">
      <c r="A335" s="28"/>
      <c r="B335" s="13" t="s">
        <v>122</v>
      </c>
      <c r="C335" s="14">
        <f>(+C336+C337)</f>
        <v>407362.53037000005</v>
      </c>
      <c r="D335" s="14">
        <f>(+D336+D337)</f>
        <v>141893.90768999996</v>
      </c>
      <c r="E335" s="14"/>
      <c r="F335" s="14">
        <f>(+F336+F337)</f>
        <v>123926.99301999998</v>
      </c>
    </row>
    <row r="336" spans="1:6" x14ac:dyDescent="0.25">
      <c r="A336" s="27"/>
      <c r="B336" s="16" t="s">
        <v>6</v>
      </c>
      <c r="C336" s="17">
        <v>407362.53037000005</v>
      </c>
      <c r="D336" s="17">
        <v>141893.90768999996</v>
      </c>
      <c r="E336" s="17"/>
      <c r="F336" s="17">
        <v>123926.99301999998</v>
      </c>
    </row>
    <row r="337" spans="1:6" x14ac:dyDescent="0.25">
      <c r="A337" s="27"/>
      <c r="B337" s="16" t="s">
        <v>7</v>
      </c>
      <c r="C337" s="17">
        <v>0</v>
      </c>
      <c r="D337" s="17">
        <v>0</v>
      </c>
      <c r="E337" s="17"/>
      <c r="F337" s="17">
        <v>0</v>
      </c>
    </row>
    <row r="338" spans="1:6" x14ac:dyDescent="0.25">
      <c r="A338" s="28"/>
      <c r="B338" s="13" t="s">
        <v>123</v>
      </c>
      <c r="C338" s="14">
        <f>(+C339+C340)</f>
        <v>223741.2</v>
      </c>
      <c r="D338" s="14">
        <f>(+D339+D340)</f>
        <v>55935.296000000002</v>
      </c>
      <c r="E338" s="14"/>
      <c r="F338" s="14">
        <f>(+F339+F340)</f>
        <v>65746.256999999998</v>
      </c>
    </row>
    <row r="339" spans="1:6" x14ac:dyDescent="0.25">
      <c r="A339" s="27"/>
      <c r="B339" s="16" t="s">
        <v>6</v>
      </c>
      <c r="C339" s="17">
        <v>223741.2</v>
      </c>
      <c r="D339" s="17">
        <v>55935.296000000002</v>
      </c>
      <c r="E339" s="17"/>
      <c r="F339" s="17">
        <v>65746.256999999998</v>
      </c>
    </row>
    <row r="340" spans="1:6" x14ac:dyDescent="0.25">
      <c r="A340" s="27"/>
      <c r="B340" s="16" t="s">
        <v>7</v>
      </c>
      <c r="C340" s="17">
        <v>0</v>
      </c>
      <c r="D340" s="17">
        <v>0</v>
      </c>
      <c r="E340" s="17"/>
      <c r="F340" s="17">
        <v>0</v>
      </c>
    </row>
    <row r="341" spans="1:6" x14ac:dyDescent="0.25">
      <c r="A341" s="28"/>
      <c r="B341" s="13" t="s">
        <v>124</v>
      </c>
      <c r="C341" s="14">
        <f>(+C342+C343)</f>
        <v>366388.7</v>
      </c>
      <c r="D341" s="14">
        <f>(+D342+D343)</f>
        <v>91597.175000000003</v>
      </c>
      <c r="E341" s="14"/>
      <c r="F341" s="14">
        <f>(+F342+F343)</f>
        <v>70015.380120000002</v>
      </c>
    </row>
    <row r="342" spans="1:6" x14ac:dyDescent="0.25">
      <c r="A342" s="27"/>
      <c r="B342" s="16" t="s">
        <v>6</v>
      </c>
      <c r="C342" s="17">
        <v>54137.7</v>
      </c>
      <c r="D342" s="17">
        <v>13534.424999999999</v>
      </c>
      <c r="E342" s="17"/>
      <c r="F342" s="17">
        <v>12501.78493</v>
      </c>
    </row>
    <row r="343" spans="1:6" x14ac:dyDescent="0.25">
      <c r="A343" s="27"/>
      <c r="B343" s="16" t="s">
        <v>7</v>
      </c>
      <c r="C343" s="17">
        <v>312251</v>
      </c>
      <c r="D343" s="17">
        <v>78062.75</v>
      </c>
      <c r="E343" s="17"/>
      <c r="F343" s="17">
        <v>57513.59519</v>
      </c>
    </row>
    <row r="344" spans="1:6" x14ac:dyDescent="0.25">
      <c r="A344" s="28"/>
      <c r="B344" s="13" t="s">
        <v>125</v>
      </c>
      <c r="C344" s="14">
        <f>(+C345+C346)</f>
        <v>43445.692200000005</v>
      </c>
      <c r="D344" s="14">
        <f>(+D345+D346)</f>
        <v>3852</v>
      </c>
      <c r="E344" s="14"/>
      <c r="F344" s="14">
        <f>(+F345+F346)</f>
        <v>0</v>
      </c>
    </row>
    <row r="345" spans="1:6" x14ac:dyDescent="0.25">
      <c r="A345" s="27"/>
      <c r="B345" s="16" t="s">
        <v>6</v>
      </c>
      <c r="C345" s="17">
        <v>43445.692200000005</v>
      </c>
      <c r="D345" s="17">
        <v>3852</v>
      </c>
      <c r="E345" s="17"/>
      <c r="F345" s="17">
        <v>0</v>
      </c>
    </row>
    <row r="346" spans="1:6" x14ac:dyDescent="0.25">
      <c r="A346" s="27"/>
      <c r="B346" s="16" t="s">
        <v>7</v>
      </c>
      <c r="C346" s="17">
        <v>0</v>
      </c>
      <c r="D346" s="17">
        <v>0</v>
      </c>
      <c r="E346" s="17"/>
      <c r="F346" s="17">
        <v>0</v>
      </c>
    </row>
    <row r="347" spans="1:6" x14ac:dyDescent="0.25">
      <c r="A347" s="28"/>
      <c r="B347" s="13" t="s">
        <v>126</v>
      </c>
      <c r="C347" s="14">
        <f>(+C348+C349)</f>
        <v>99.588540000000023</v>
      </c>
      <c r="D347" s="14">
        <f>(+D348+D349)</f>
        <v>2085.61706</v>
      </c>
      <c r="E347" s="14"/>
      <c r="F347" s="14">
        <f>(+F348+F349)</f>
        <v>99.588540000000023</v>
      </c>
    </row>
    <row r="348" spans="1:6" x14ac:dyDescent="0.25">
      <c r="A348" s="27"/>
      <c r="B348" s="16" t="s">
        <v>6</v>
      </c>
      <c r="C348" s="17">
        <v>99.588540000000023</v>
      </c>
      <c r="D348" s="17">
        <v>2085.61706</v>
      </c>
      <c r="E348" s="17"/>
      <c r="F348" s="17">
        <v>99.588540000000023</v>
      </c>
    </row>
    <row r="349" spans="1:6" x14ac:dyDescent="0.25">
      <c r="A349" s="27"/>
      <c r="B349" s="16" t="s">
        <v>7</v>
      </c>
      <c r="C349" s="17">
        <v>0</v>
      </c>
      <c r="D349" s="17">
        <v>0</v>
      </c>
      <c r="E349" s="17"/>
      <c r="F349" s="17">
        <v>0</v>
      </c>
    </row>
    <row r="350" spans="1:6" ht="22.5" x14ac:dyDescent="0.25">
      <c r="A350" s="28"/>
      <c r="B350" s="13" t="s">
        <v>127</v>
      </c>
      <c r="C350" s="14">
        <f>(+C351+C352)</f>
        <v>463891.1</v>
      </c>
      <c r="D350" s="14">
        <f>(+D351+D352)</f>
        <v>91837.808000000005</v>
      </c>
      <c r="E350" s="14"/>
      <c r="F350" s="14">
        <f>(+F351+F352)</f>
        <v>70302.089089999994</v>
      </c>
    </row>
    <row r="351" spans="1:6" x14ac:dyDescent="0.25">
      <c r="A351" s="27"/>
      <c r="B351" s="16" t="s">
        <v>6</v>
      </c>
      <c r="C351" s="17">
        <v>87921.1</v>
      </c>
      <c r="D351" s="17">
        <v>24137.808000000001</v>
      </c>
      <c r="E351" s="17"/>
      <c r="F351" s="17">
        <v>17041.501800000002</v>
      </c>
    </row>
    <row r="352" spans="1:6" x14ac:dyDescent="0.25">
      <c r="A352" s="27"/>
      <c r="B352" s="16" t="s">
        <v>7</v>
      </c>
      <c r="C352" s="17">
        <v>375970</v>
      </c>
      <c r="D352" s="17">
        <v>67700</v>
      </c>
      <c r="E352" s="17"/>
      <c r="F352" s="17">
        <v>53260.587289999996</v>
      </c>
    </row>
    <row r="353" spans="1:6" x14ac:dyDescent="0.25">
      <c r="A353" s="28"/>
      <c r="B353" s="13" t="s">
        <v>128</v>
      </c>
      <c r="C353" s="14">
        <f>(+C354+C355)</f>
        <v>650269.69999999995</v>
      </c>
      <c r="D353" s="14">
        <f>(+D354+D355)</f>
        <v>107424.26011999999</v>
      </c>
      <c r="E353" s="14"/>
      <c r="F353" s="14">
        <f>(+F354+F355)</f>
        <v>97970.652419999999</v>
      </c>
    </row>
    <row r="354" spans="1:6" x14ac:dyDescent="0.25">
      <c r="A354" s="27"/>
      <c r="B354" s="16" t="s">
        <v>6</v>
      </c>
      <c r="C354" s="17">
        <v>134369.70000000001</v>
      </c>
      <c r="D354" s="17">
        <v>11973.866300000002</v>
      </c>
      <c r="E354" s="17"/>
      <c r="F354" s="17">
        <v>11973.866300000002</v>
      </c>
    </row>
    <row r="355" spans="1:6" x14ac:dyDescent="0.25">
      <c r="A355" s="27"/>
      <c r="B355" s="16" t="s">
        <v>7</v>
      </c>
      <c r="C355" s="17">
        <v>515900</v>
      </c>
      <c r="D355" s="17">
        <v>95450.393819999998</v>
      </c>
      <c r="E355" s="17"/>
      <c r="F355" s="17">
        <v>85996.786120000004</v>
      </c>
    </row>
    <row r="356" spans="1:6" x14ac:dyDescent="0.25">
      <c r="A356" s="28"/>
      <c r="B356" s="13" t="s">
        <v>129</v>
      </c>
      <c r="C356" s="14">
        <f>(+C357+C358)</f>
        <v>570183.1</v>
      </c>
      <c r="D356" s="14">
        <f>(+D357+D358)</f>
        <v>41919.68568000001</v>
      </c>
      <c r="E356" s="14"/>
      <c r="F356" s="14">
        <f>(+F357+F358)</f>
        <v>39388.401660000003</v>
      </c>
    </row>
    <row r="357" spans="1:6" x14ac:dyDescent="0.25">
      <c r="A357" s="27"/>
      <c r="B357" s="16" t="s">
        <v>6</v>
      </c>
      <c r="C357" s="17">
        <v>485223.1</v>
      </c>
      <c r="D357" s="17">
        <v>41919.68568000001</v>
      </c>
      <c r="E357" s="17"/>
      <c r="F357" s="17">
        <v>39388.401660000003</v>
      </c>
    </row>
    <row r="358" spans="1:6" x14ac:dyDescent="0.25">
      <c r="A358" s="27"/>
      <c r="B358" s="16" t="s">
        <v>7</v>
      </c>
      <c r="C358" s="17">
        <v>84960</v>
      </c>
      <c r="D358" s="17">
        <v>0</v>
      </c>
      <c r="E358" s="17"/>
      <c r="F358" s="17">
        <v>0</v>
      </c>
    </row>
    <row r="359" spans="1:6" x14ac:dyDescent="0.25">
      <c r="A359" s="28"/>
      <c r="B359" s="13" t="s">
        <v>130</v>
      </c>
      <c r="C359" s="14">
        <f>(+C360+C361)</f>
        <v>39678.947</v>
      </c>
      <c r="D359" s="14">
        <f>(+D360+D361)</f>
        <v>7174.7640000000001</v>
      </c>
      <c r="E359" s="14"/>
      <c r="F359" s="14">
        <f>(+F360+F361)</f>
        <v>7174.7640000000001</v>
      </c>
    </row>
    <row r="360" spans="1:6" x14ac:dyDescent="0.25">
      <c r="A360" s="27"/>
      <c r="B360" s="16" t="s">
        <v>6</v>
      </c>
      <c r="C360" s="17">
        <v>39678.947</v>
      </c>
      <c r="D360" s="17">
        <v>7174.7640000000001</v>
      </c>
      <c r="E360" s="17"/>
      <c r="F360" s="17">
        <v>7174.7640000000001</v>
      </c>
    </row>
    <row r="361" spans="1:6" x14ac:dyDescent="0.25">
      <c r="A361" s="27"/>
      <c r="B361" s="16" t="s">
        <v>7</v>
      </c>
      <c r="C361" s="17">
        <v>0</v>
      </c>
      <c r="D361" s="17">
        <v>0</v>
      </c>
      <c r="E361" s="17"/>
      <c r="F361" s="17">
        <v>0</v>
      </c>
    </row>
    <row r="362" spans="1:6" x14ac:dyDescent="0.25">
      <c r="A362" s="28"/>
      <c r="B362" s="13" t="s">
        <v>131</v>
      </c>
      <c r="C362" s="14">
        <f>(+C363+C364)</f>
        <v>20025.2</v>
      </c>
      <c r="D362" s="14">
        <f>(+D363+D364)</f>
        <v>3108.25911</v>
      </c>
      <c r="E362" s="14"/>
      <c r="F362" s="14">
        <f>(+F363+F364)</f>
        <v>3108.25911</v>
      </c>
    </row>
    <row r="363" spans="1:6" x14ac:dyDescent="0.25">
      <c r="A363" s="27"/>
      <c r="B363" s="16" t="s">
        <v>6</v>
      </c>
      <c r="C363" s="30">
        <v>20025.2</v>
      </c>
      <c r="D363" s="24">
        <v>3108.25911</v>
      </c>
      <c r="E363" s="24"/>
      <c r="F363" s="24">
        <v>3108.25911</v>
      </c>
    </row>
    <row r="364" spans="1:6" x14ac:dyDescent="0.25">
      <c r="A364" s="27"/>
      <c r="B364" s="16" t="s">
        <v>7</v>
      </c>
      <c r="C364" s="30">
        <v>0</v>
      </c>
      <c r="D364" s="24">
        <v>0</v>
      </c>
      <c r="E364" s="24"/>
      <c r="F364" s="24">
        <v>0</v>
      </c>
    </row>
    <row r="365" spans="1:6" x14ac:dyDescent="0.25">
      <c r="A365" s="28"/>
      <c r="B365" s="13" t="s">
        <v>132</v>
      </c>
      <c r="C365" s="14">
        <f>(+C366+C367)</f>
        <v>17555.60729</v>
      </c>
      <c r="D365" s="14">
        <f>(+D366+D367)</f>
        <v>3933.2297399999998</v>
      </c>
      <c r="E365" s="14"/>
      <c r="F365" s="14">
        <f>(+F366+F367)</f>
        <v>3742.28881</v>
      </c>
    </row>
    <row r="366" spans="1:6" x14ac:dyDescent="0.25">
      <c r="A366" s="27"/>
      <c r="B366" s="16" t="s">
        <v>6</v>
      </c>
      <c r="C366" s="17">
        <v>17555.60729</v>
      </c>
      <c r="D366" s="17">
        <v>3933.2297399999998</v>
      </c>
      <c r="E366" s="17"/>
      <c r="F366" s="17">
        <v>3742.28881</v>
      </c>
    </row>
    <row r="367" spans="1:6" x14ac:dyDescent="0.25">
      <c r="A367" s="27"/>
      <c r="B367" s="16" t="s">
        <v>7</v>
      </c>
      <c r="C367" s="17">
        <v>0</v>
      </c>
      <c r="D367" s="17">
        <v>0</v>
      </c>
      <c r="E367" s="17"/>
      <c r="F367" s="17">
        <v>0</v>
      </c>
    </row>
    <row r="368" spans="1:6" x14ac:dyDescent="0.25">
      <c r="A368" s="28"/>
      <c r="B368" s="13" t="s">
        <v>133</v>
      </c>
      <c r="C368" s="14">
        <f>(+C369+C370)</f>
        <v>43725.533069999983</v>
      </c>
      <c r="D368" s="14">
        <f>(+D369+D370)</f>
        <v>12617.53701251169</v>
      </c>
      <c r="E368" s="14"/>
      <c r="F368" s="14">
        <f>(+F369+F370)</f>
        <v>7025.1779999999999</v>
      </c>
    </row>
    <row r="369" spans="1:6" x14ac:dyDescent="0.25">
      <c r="A369" s="27"/>
      <c r="B369" s="16" t="s">
        <v>6</v>
      </c>
      <c r="C369" s="31">
        <v>43725.533069999983</v>
      </c>
      <c r="D369" s="31">
        <v>12617.53701251169</v>
      </c>
      <c r="E369" s="25"/>
      <c r="F369" s="31">
        <v>7025.1779999999999</v>
      </c>
    </row>
    <row r="370" spans="1:6" x14ac:dyDescent="0.25">
      <c r="A370" s="27"/>
      <c r="B370" s="16" t="s">
        <v>7</v>
      </c>
      <c r="C370" s="25">
        <v>0</v>
      </c>
      <c r="D370" s="25">
        <v>0</v>
      </c>
      <c r="E370" s="25"/>
      <c r="F370" s="25">
        <v>0</v>
      </c>
    </row>
    <row r="371" spans="1:6" x14ac:dyDescent="0.25">
      <c r="A371" s="28"/>
      <c r="B371" s="13" t="s">
        <v>134</v>
      </c>
      <c r="C371" s="14">
        <f>(+C372+C373)</f>
        <v>6840.8670000000002</v>
      </c>
      <c r="D371" s="14">
        <f>(+D372+D373)</f>
        <v>645.99824000000001</v>
      </c>
      <c r="E371" s="14"/>
      <c r="F371" s="14">
        <f>(+F372+F373)</f>
        <v>645.99824000000001</v>
      </c>
    </row>
    <row r="372" spans="1:6" x14ac:dyDescent="0.25">
      <c r="A372" s="27"/>
      <c r="B372" s="16" t="s">
        <v>6</v>
      </c>
      <c r="C372" s="17">
        <v>6840.8670000000002</v>
      </c>
      <c r="D372" s="17">
        <v>645.99824000000001</v>
      </c>
      <c r="E372" s="17"/>
      <c r="F372" s="17">
        <v>645.99824000000001</v>
      </c>
    </row>
    <row r="373" spans="1:6" x14ac:dyDescent="0.25">
      <c r="A373" s="27"/>
      <c r="B373" s="16" t="s">
        <v>7</v>
      </c>
      <c r="C373" s="17">
        <v>0</v>
      </c>
      <c r="D373" s="17">
        <v>0</v>
      </c>
      <c r="E373" s="17"/>
      <c r="F373" s="17">
        <v>0</v>
      </c>
    </row>
    <row r="374" spans="1:6" x14ac:dyDescent="0.25">
      <c r="A374" s="28"/>
      <c r="B374" s="13" t="s">
        <v>135</v>
      </c>
      <c r="C374" s="14">
        <f>(+C375+C376)</f>
        <v>2410.5</v>
      </c>
      <c r="D374" s="14">
        <f>(+D375+D376)</f>
        <v>602.61900000000003</v>
      </c>
      <c r="E374" s="14"/>
      <c r="F374" s="14">
        <f>(+F375+F376)</f>
        <v>602.61900000000003</v>
      </c>
    </row>
    <row r="375" spans="1:6" x14ac:dyDescent="0.25">
      <c r="A375" s="27"/>
      <c r="B375" s="16" t="s">
        <v>6</v>
      </c>
      <c r="C375" s="17">
        <v>2410.5</v>
      </c>
      <c r="D375" s="17">
        <v>602.61900000000003</v>
      </c>
      <c r="E375" s="17"/>
      <c r="F375" s="17">
        <v>602.61900000000003</v>
      </c>
    </row>
    <row r="376" spans="1:6" x14ac:dyDescent="0.25">
      <c r="A376" s="27"/>
      <c r="B376" s="16" t="s">
        <v>7</v>
      </c>
      <c r="C376" s="17">
        <v>0</v>
      </c>
      <c r="D376" s="17">
        <v>0</v>
      </c>
      <c r="E376" s="17"/>
      <c r="F376" s="17">
        <v>0</v>
      </c>
    </row>
    <row r="377" spans="1:6" x14ac:dyDescent="0.25">
      <c r="A377" s="28"/>
      <c r="B377" s="13" t="s">
        <v>136</v>
      </c>
      <c r="C377" s="14">
        <f>(+C378+C379)</f>
        <v>241012.7</v>
      </c>
      <c r="D377" s="14">
        <f>(+D378+D379)</f>
        <v>43669.607630000013</v>
      </c>
      <c r="E377" s="14"/>
      <c r="F377" s="14">
        <f>(+F378+F379)</f>
        <v>38892.42325</v>
      </c>
    </row>
    <row r="378" spans="1:6" x14ac:dyDescent="0.25">
      <c r="A378" s="27"/>
      <c r="B378" s="16" t="s">
        <v>6</v>
      </c>
      <c r="C378" s="17">
        <v>241012.7</v>
      </c>
      <c r="D378" s="17">
        <v>43669.607630000013</v>
      </c>
      <c r="E378" s="17"/>
      <c r="F378" s="17">
        <v>38892.42325</v>
      </c>
    </row>
    <row r="379" spans="1:6" x14ac:dyDescent="0.25">
      <c r="A379" s="27"/>
      <c r="B379" s="16" t="s">
        <v>7</v>
      </c>
      <c r="C379" s="17">
        <v>0</v>
      </c>
      <c r="D379" s="17">
        <v>0</v>
      </c>
      <c r="E379" s="17"/>
      <c r="F379" s="17">
        <v>0</v>
      </c>
    </row>
    <row r="380" spans="1:6" x14ac:dyDescent="0.25">
      <c r="A380" s="28"/>
      <c r="B380" s="13" t="s">
        <v>137</v>
      </c>
      <c r="C380" s="14">
        <f>(+C381+C382)</f>
        <v>227287.3</v>
      </c>
      <c r="D380" s="14">
        <f>(+D381+D382)</f>
        <v>39746.9</v>
      </c>
      <c r="E380" s="14"/>
      <c r="F380" s="14">
        <f>(+F381+F382)</f>
        <v>39746.9</v>
      </c>
    </row>
    <row r="381" spans="1:6" x14ac:dyDescent="0.25">
      <c r="A381" s="27"/>
      <c r="B381" s="16" t="s">
        <v>6</v>
      </c>
      <c r="C381" s="17">
        <v>227287.3</v>
      </c>
      <c r="D381" s="17">
        <v>39746.9</v>
      </c>
      <c r="E381" s="17"/>
      <c r="F381" s="17">
        <v>39746.9</v>
      </c>
    </row>
    <row r="382" spans="1:6" x14ac:dyDescent="0.25">
      <c r="A382" s="27"/>
      <c r="B382" s="16" t="s">
        <v>7</v>
      </c>
      <c r="C382" s="17">
        <v>0</v>
      </c>
      <c r="D382" s="17">
        <v>0</v>
      </c>
      <c r="E382" s="17"/>
      <c r="F382" s="17">
        <v>0</v>
      </c>
    </row>
    <row r="383" spans="1:6" x14ac:dyDescent="0.25">
      <c r="A383" s="28"/>
      <c r="B383" s="13" t="s">
        <v>246</v>
      </c>
      <c r="C383" s="14">
        <f>(+C384+C385)</f>
        <v>301902.5</v>
      </c>
      <c r="D383" s="14">
        <f>(+D384+D385)</f>
        <v>70967.550019999995</v>
      </c>
      <c r="E383" s="14"/>
      <c r="F383" s="14">
        <f>(+F384+F385)</f>
        <v>70967.550019999995</v>
      </c>
    </row>
    <row r="384" spans="1:6" x14ac:dyDescent="0.25">
      <c r="A384" s="27"/>
      <c r="B384" s="16" t="s">
        <v>6</v>
      </c>
      <c r="C384" s="17">
        <v>301902.5</v>
      </c>
      <c r="D384" s="17">
        <v>70967.550019999995</v>
      </c>
      <c r="E384" s="17"/>
      <c r="F384" s="17">
        <v>70967.550019999995</v>
      </c>
    </row>
    <row r="385" spans="1:6" x14ac:dyDescent="0.25">
      <c r="A385" s="27"/>
      <c r="B385" s="16" t="s">
        <v>7</v>
      </c>
      <c r="C385" s="17">
        <v>0</v>
      </c>
      <c r="D385" s="17">
        <v>0</v>
      </c>
      <c r="E385" s="17"/>
      <c r="F385" s="17">
        <v>0</v>
      </c>
    </row>
    <row r="386" spans="1:6" x14ac:dyDescent="0.25">
      <c r="A386" s="55"/>
      <c r="B386" s="52" t="s">
        <v>138</v>
      </c>
      <c r="C386" s="53">
        <f>(+C387+C388)</f>
        <v>39162.400000000001</v>
      </c>
      <c r="D386" s="53">
        <f>(+D387+D388)</f>
        <v>8300.0669999999991</v>
      </c>
      <c r="E386" s="53"/>
      <c r="F386" s="53">
        <f>(+F387+F388)</f>
        <v>8295.4500000000007</v>
      </c>
    </row>
    <row r="387" spans="1:6" x14ac:dyDescent="0.25">
      <c r="A387" s="27"/>
      <c r="B387" s="16" t="s">
        <v>6</v>
      </c>
      <c r="C387" s="17">
        <v>39162.400000000001</v>
      </c>
      <c r="D387" s="17">
        <v>8300.0669999999991</v>
      </c>
      <c r="E387" s="17"/>
      <c r="F387" s="17">
        <v>8295.4500000000007</v>
      </c>
    </row>
    <row r="388" spans="1:6" x14ac:dyDescent="0.25">
      <c r="A388" s="27"/>
      <c r="B388" s="16" t="s">
        <v>7</v>
      </c>
      <c r="C388" s="17">
        <v>0</v>
      </c>
      <c r="D388" s="17">
        <v>0</v>
      </c>
      <c r="E388" s="17"/>
      <c r="F388" s="17">
        <v>0</v>
      </c>
    </row>
    <row r="389" spans="1:6" x14ac:dyDescent="0.25">
      <c r="A389" s="28"/>
      <c r="B389" s="13" t="s">
        <v>139</v>
      </c>
      <c r="C389" s="14">
        <f>(+C390+C391)</f>
        <v>87903.7</v>
      </c>
      <c r="D389" s="14">
        <f>(+D390+D391)</f>
        <v>22400</v>
      </c>
      <c r="E389" s="14"/>
      <c r="F389" s="14">
        <f>(+F390+F391)</f>
        <v>22400</v>
      </c>
    </row>
    <row r="390" spans="1:6" x14ac:dyDescent="0.25">
      <c r="A390" s="27"/>
      <c r="B390" s="16" t="s">
        <v>6</v>
      </c>
      <c r="C390" s="17">
        <v>87903.7</v>
      </c>
      <c r="D390" s="17">
        <v>22400</v>
      </c>
      <c r="E390" s="17"/>
      <c r="F390" s="17">
        <v>22400</v>
      </c>
    </row>
    <row r="391" spans="1:6" x14ac:dyDescent="0.25">
      <c r="A391" s="27"/>
      <c r="B391" s="16" t="s">
        <v>7</v>
      </c>
      <c r="C391" s="17">
        <v>0</v>
      </c>
      <c r="D391" s="17">
        <v>0</v>
      </c>
      <c r="E391" s="17"/>
      <c r="F391" s="17">
        <v>0</v>
      </c>
    </row>
    <row r="392" spans="1:6" x14ac:dyDescent="0.25">
      <c r="A392" s="29" t="s">
        <v>140</v>
      </c>
      <c r="B392" s="10"/>
      <c r="C392" s="11">
        <f>(+C393)</f>
        <v>2279571</v>
      </c>
      <c r="D392" s="11">
        <f>(+D393)</f>
        <v>651664.24</v>
      </c>
      <c r="E392" s="11"/>
      <c r="F392" s="11">
        <f>(+F393)</f>
        <v>651664.24</v>
      </c>
    </row>
    <row r="393" spans="1:6" x14ac:dyDescent="0.25">
      <c r="A393" s="12"/>
      <c r="B393" s="13" t="s">
        <v>11</v>
      </c>
      <c r="C393" s="14">
        <f>(+C394+C395)</f>
        <v>2279571</v>
      </c>
      <c r="D393" s="14">
        <f>(+D394+D395)</f>
        <v>651664.24</v>
      </c>
      <c r="E393" s="14"/>
      <c r="F393" s="14">
        <f>(+F394+F395)</f>
        <v>651664.24</v>
      </c>
    </row>
    <row r="394" spans="1:6" x14ac:dyDescent="0.25">
      <c r="A394" s="27"/>
      <c r="B394" s="16" t="s">
        <v>6</v>
      </c>
      <c r="C394" s="17">
        <v>3427.5</v>
      </c>
      <c r="D394" s="17">
        <v>653.53599999999994</v>
      </c>
      <c r="E394" s="17"/>
      <c r="F394" s="17">
        <v>653.53599999999994</v>
      </c>
    </row>
    <row r="395" spans="1:6" x14ac:dyDescent="0.25">
      <c r="A395" s="27"/>
      <c r="B395" s="16" t="s">
        <v>7</v>
      </c>
      <c r="C395" s="17">
        <v>2276143.5</v>
      </c>
      <c r="D395" s="17">
        <v>651010.70400000003</v>
      </c>
      <c r="E395" s="17"/>
      <c r="F395" s="17">
        <v>651010.70400000003</v>
      </c>
    </row>
    <row r="396" spans="1:6" x14ac:dyDescent="0.25">
      <c r="A396" s="29" t="s">
        <v>141</v>
      </c>
      <c r="B396" s="10"/>
      <c r="C396" s="11">
        <f>(+C397+C400+C403)</f>
        <v>1078812.5899</v>
      </c>
      <c r="D396" s="11">
        <f>(+D397+D400+D403)</f>
        <v>298282.55847000005</v>
      </c>
      <c r="E396" s="11"/>
      <c r="F396" s="11">
        <f>(+F397+F400+F403)</f>
        <v>283636.15473000001</v>
      </c>
    </row>
    <row r="397" spans="1:6" x14ac:dyDescent="0.25">
      <c r="A397" s="28"/>
      <c r="B397" s="13" t="s">
        <v>11</v>
      </c>
      <c r="C397" s="14">
        <f>(+C398+C399)</f>
        <v>144996.77393</v>
      </c>
      <c r="D397" s="14">
        <f>(+D398+D399)</f>
        <v>66870.930620000043</v>
      </c>
      <c r="E397" s="14"/>
      <c r="F397" s="14">
        <f>(+F398+F399)</f>
        <v>52414.738340000033</v>
      </c>
    </row>
    <row r="398" spans="1:6" x14ac:dyDescent="0.25">
      <c r="A398" s="27"/>
      <c r="B398" s="16" t="s">
        <v>6</v>
      </c>
      <c r="C398" s="17">
        <v>128186.00594999999</v>
      </c>
      <c r="D398" s="17">
        <v>65690.212070000038</v>
      </c>
      <c r="E398" s="17"/>
      <c r="F398" s="17">
        <v>51234.019790000035</v>
      </c>
    </row>
    <row r="399" spans="1:6" x14ac:dyDescent="0.25">
      <c r="A399" s="27"/>
      <c r="B399" s="16" t="s">
        <v>7</v>
      </c>
      <c r="C399" s="17">
        <v>16810.767980000001</v>
      </c>
      <c r="D399" s="17">
        <v>1180.7185500000001</v>
      </c>
      <c r="E399" s="17"/>
      <c r="F399" s="17">
        <v>1180.7185500000001</v>
      </c>
    </row>
    <row r="400" spans="1:6" x14ac:dyDescent="0.25">
      <c r="A400" s="28"/>
      <c r="B400" s="13" t="s">
        <v>142</v>
      </c>
      <c r="C400" s="14">
        <f>(+C401+C402)</f>
        <v>2845.7489999999998</v>
      </c>
      <c r="D400" s="14">
        <f>(+D401+D402)</f>
        <v>614.72352999999987</v>
      </c>
      <c r="E400" s="14"/>
      <c r="F400" s="14">
        <f>(+F401+F402)</f>
        <v>424.51207000000005</v>
      </c>
    </row>
    <row r="401" spans="1:6" x14ac:dyDescent="0.25">
      <c r="A401" s="27"/>
      <c r="B401" s="16" t="s">
        <v>6</v>
      </c>
      <c r="C401" s="17">
        <v>2845.7489999999998</v>
      </c>
      <c r="D401" s="17">
        <v>614.72352999999987</v>
      </c>
      <c r="E401" s="17"/>
      <c r="F401" s="17">
        <v>424.51207000000005</v>
      </c>
    </row>
    <row r="402" spans="1:6" x14ac:dyDescent="0.25">
      <c r="A402" s="27"/>
      <c r="B402" s="16" t="s">
        <v>7</v>
      </c>
      <c r="C402" s="17">
        <v>0</v>
      </c>
      <c r="D402" s="17">
        <v>0</v>
      </c>
      <c r="E402" s="17"/>
      <c r="F402" s="17">
        <v>0</v>
      </c>
    </row>
    <row r="403" spans="1:6" x14ac:dyDescent="0.25">
      <c r="A403" s="28"/>
      <c r="B403" s="13" t="s">
        <v>143</v>
      </c>
      <c r="C403" s="14">
        <f>(+C404+C405)</f>
        <v>930970.06696999993</v>
      </c>
      <c r="D403" s="14">
        <f>(+D404+D405)</f>
        <v>230796.90431999997</v>
      </c>
      <c r="E403" s="14"/>
      <c r="F403" s="14">
        <f>(+F404+F405)</f>
        <v>230796.90431999997</v>
      </c>
    </row>
    <row r="404" spans="1:6" x14ac:dyDescent="0.25">
      <c r="A404" s="27"/>
      <c r="B404" s="16" t="s">
        <v>6</v>
      </c>
      <c r="C404" s="17">
        <v>930970.06696999993</v>
      </c>
      <c r="D404" s="17">
        <v>230796.90431999997</v>
      </c>
      <c r="E404" s="17"/>
      <c r="F404" s="17">
        <v>230796.90431999997</v>
      </c>
    </row>
    <row r="405" spans="1:6" x14ac:dyDescent="0.25">
      <c r="A405" s="27"/>
      <c r="B405" s="16" t="s">
        <v>7</v>
      </c>
      <c r="C405" s="17">
        <v>0</v>
      </c>
      <c r="D405" s="17">
        <v>0</v>
      </c>
      <c r="E405" s="17"/>
      <c r="F405" s="17">
        <v>0</v>
      </c>
    </row>
    <row r="406" spans="1:6" x14ac:dyDescent="0.25">
      <c r="A406" s="29" t="s">
        <v>144</v>
      </c>
      <c r="B406" s="10"/>
      <c r="C406" s="11">
        <f>(+C407+C413+C416+C419+C410)</f>
        <v>249873.36599999998</v>
      </c>
      <c r="D406" s="11">
        <f>(+D407+D413+D416+D419+D410)</f>
        <v>55684.097999999998</v>
      </c>
      <c r="E406" s="11"/>
      <c r="F406" s="11">
        <f>(+F407+F413+F416+F419+F410)</f>
        <v>44196.014000000003</v>
      </c>
    </row>
    <row r="407" spans="1:6" x14ac:dyDescent="0.25">
      <c r="A407" s="28"/>
      <c r="B407" s="13" t="s">
        <v>11</v>
      </c>
      <c r="C407" s="14">
        <f>(+C408+C409)</f>
        <v>76061.002999999997</v>
      </c>
      <c r="D407" s="14">
        <f>(+D408+D409)</f>
        <v>8815.9719999999998</v>
      </c>
      <c r="E407" s="14"/>
      <c r="F407" s="14">
        <f>(+F408+F409)</f>
        <v>8815.9719999999998</v>
      </c>
    </row>
    <row r="408" spans="1:6" x14ac:dyDescent="0.25">
      <c r="A408" s="27"/>
      <c r="B408" s="16" t="s">
        <v>6</v>
      </c>
      <c r="C408" s="24">
        <v>76061.002999999997</v>
      </c>
      <c r="D408" s="24">
        <v>8815.9719999999998</v>
      </c>
      <c r="E408" s="24"/>
      <c r="F408" s="24">
        <v>8815.9719999999998</v>
      </c>
    </row>
    <row r="409" spans="1:6" x14ac:dyDescent="0.25">
      <c r="A409" s="27"/>
      <c r="B409" s="16" t="s">
        <v>7</v>
      </c>
      <c r="C409" s="17">
        <v>0</v>
      </c>
      <c r="D409" s="17">
        <v>0</v>
      </c>
      <c r="E409" s="17"/>
      <c r="F409" s="17">
        <v>0</v>
      </c>
    </row>
    <row r="410" spans="1:6" x14ac:dyDescent="0.25">
      <c r="A410" s="28"/>
      <c r="B410" s="13" t="s">
        <v>145</v>
      </c>
      <c r="C410" s="14">
        <f>(+C411+C412)</f>
        <v>63387.836000000003</v>
      </c>
      <c r="D410" s="14">
        <f>(+D411+D412)</f>
        <v>5325.1530000000002</v>
      </c>
      <c r="E410" s="14"/>
      <c r="F410" s="14">
        <f>(+F411+F412)</f>
        <v>5325.1530000000002</v>
      </c>
    </row>
    <row r="411" spans="1:6" x14ac:dyDescent="0.25">
      <c r="A411" s="27"/>
      <c r="B411" s="16" t="s">
        <v>6</v>
      </c>
      <c r="C411" s="24">
        <v>63387.836000000003</v>
      </c>
      <c r="D411" s="24">
        <v>5325.1530000000002</v>
      </c>
      <c r="E411" s="24"/>
      <c r="F411" s="24">
        <v>5325.1530000000002</v>
      </c>
    </row>
    <row r="412" spans="1:6" x14ac:dyDescent="0.25">
      <c r="A412" s="27"/>
      <c r="B412" s="16" t="s">
        <v>7</v>
      </c>
      <c r="C412" s="17">
        <v>0</v>
      </c>
      <c r="D412" s="17">
        <v>0</v>
      </c>
      <c r="E412" s="17"/>
      <c r="F412" s="17">
        <v>0</v>
      </c>
    </row>
    <row r="413" spans="1:6" x14ac:dyDescent="0.25">
      <c r="A413" s="28"/>
      <c r="B413" s="13" t="s">
        <v>146</v>
      </c>
      <c r="C413" s="14">
        <f>(+C414+C415)</f>
        <v>54883.375999999997</v>
      </c>
      <c r="D413" s="14">
        <f>(+D414+D415)</f>
        <v>20837.723000000002</v>
      </c>
      <c r="E413" s="14"/>
      <c r="F413" s="14">
        <f>(+F414+F415)</f>
        <v>12631.781000000001</v>
      </c>
    </row>
    <row r="414" spans="1:6" x14ac:dyDescent="0.25">
      <c r="A414" s="27"/>
      <c r="B414" s="16" t="s">
        <v>6</v>
      </c>
      <c r="C414" s="24">
        <v>54883.375999999997</v>
      </c>
      <c r="D414" s="24">
        <v>20837.723000000002</v>
      </c>
      <c r="E414" s="24"/>
      <c r="F414" s="24">
        <v>12631.781000000001</v>
      </c>
    </row>
    <row r="415" spans="1:6" x14ac:dyDescent="0.25">
      <c r="A415" s="27"/>
      <c r="B415" s="16" t="s">
        <v>7</v>
      </c>
      <c r="C415" s="17">
        <v>0</v>
      </c>
      <c r="D415" s="17">
        <v>0</v>
      </c>
      <c r="E415" s="17"/>
      <c r="F415" s="17">
        <v>0</v>
      </c>
    </row>
    <row r="416" spans="1:6" x14ac:dyDescent="0.25">
      <c r="A416" s="28"/>
      <c r="B416" s="13" t="s">
        <v>147</v>
      </c>
      <c r="C416" s="14">
        <f>(+C417+C418)</f>
        <v>38422.076999999997</v>
      </c>
      <c r="D416" s="14">
        <f>(+D417+D418)</f>
        <v>14921.941999999999</v>
      </c>
      <c r="E416" s="14"/>
      <c r="F416" s="14">
        <f>(+F417+F418)</f>
        <v>13173.825000000001</v>
      </c>
    </row>
    <row r="417" spans="1:6" x14ac:dyDescent="0.25">
      <c r="A417" s="27"/>
      <c r="B417" s="16" t="s">
        <v>6</v>
      </c>
      <c r="C417" s="24">
        <v>38422.076999999997</v>
      </c>
      <c r="D417" s="24">
        <v>14921.941999999999</v>
      </c>
      <c r="E417" s="24"/>
      <c r="F417" s="24">
        <v>13173.825000000001</v>
      </c>
    </row>
    <row r="418" spans="1:6" x14ac:dyDescent="0.25">
      <c r="A418" s="27"/>
      <c r="B418" s="16" t="s">
        <v>7</v>
      </c>
      <c r="C418" s="17">
        <v>0</v>
      </c>
      <c r="D418" s="17">
        <v>0</v>
      </c>
      <c r="E418" s="17"/>
      <c r="F418" s="17">
        <v>0</v>
      </c>
    </row>
    <row r="419" spans="1:6" x14ac:dyDescent="0.25">
      <c r="A419" s="28"/>
      <c r="B419" s="13" t="s">
        <v>148</v>
      </c>
      <c r="C419" s="14">
        <f>(+C420+C421)</f>
        <v>17119.074000000001</v>
      </c>
      <c r="D419" s="14">
        <f>(+D420+D421)</f>
        <v>5783.308</v>
      </c>
      <c r="E419" s="14"/>
      <c r="F419" s="14">
        <f>(+F420+F421)</f>
        <v>4249.2830000000004</v>
      </c>
    </row>
    <row r="420" spans="1:6" x14ac:dyDescent="0.25">
      <c r="A420" s="27"/>
      <c r="B420" s="16" t="s">
        <v>6</v>
      </c>
      <c r="C420" s="24">
        <v>17119.074000000001</v>
      </c>
      <c r="D420" s="24">
        <v>5783.308</v>
      </c>
      <c r="E420" s="24"/>
      <c r="F420" s="24">
        <v>4249.2830000000004</v>
      </c>
    </row>
    <row r="421" spans="1:6" x14ac:dyDescent="0.25">
      <c r="A421" s="27"/>
      <c r="B421" s="16" t="s">
        <v>7</v>
      </c>
      <c r="C421" s="17">
        <v>0</v>
      </c>
      <c r="D421" s="17">
        <v>0</v>
      </c>
      <c r="E421" s="17"/>
      <c r="F421" s="17">
        <v>0</v>
      </c>
    </row>
    <row r="422" spans="1:6" x14ac:dyDescent="0.25">
      <c r="A422" s="29" t="s">
        <v>149</v>
      </c>
      <c r="B422" s="10"/>
      <c r="C422" s="11">
        <f>(+C423+C426+C429+C432+C435+C438+C441+C444)</f>
        <v>12869994.990589999</v>
      </c>
      <c r="D422" s="11">
        <f>(+D423+D426+D429+D432+D435+D438+D441+D444)</f>
        <v>1843232.0179999999</v>
      </c>
      <c r="E422" s="11"/>
      <c r="F422" s="11">
        <f>(+F423+F426+F429+F432+F435+F438+F441+F444)</f>
        <v>1428329.2999999998</v>
      </c>
    </row>
    <row r="423" spans="1:6" x14ac:dyDescent="0.25">
      <c r="A423" s="28"/>
      <c r="B423" s="13" t="s">
        <v>11</v>
      </c>
      <c r="C423" s="14">
        <f>(+C424+C425)</f>
        <v>307610.71600000001</v>
      </c>
      <c r="D423" s="14">
        <f>(+D424+D425)</f>
        <v>103429.50199999999</v>
      </c>
      <c r="E423" s="14"/>
      <c r="F423" s="14">
        <f>(+F424+F425)</f>
        <v>69579.900999999998</v>
      </c>
    </row>
    <row r="424" spans="1:6" x14ac:dyDescent="0.25">
      <c r="A424" s="27"/>
      <c r="B424" s="16" t="s">
        <v>6</v>
      </c>
      <c r="C424" s="20">
        <v>158132.927</v>
      </c>
      <c r="D424" s="20">
        <v>54124.822999999997</v>
      </c>
      <c r="E424" s="20"/>
      <c r="F424" s="20">
        <v>20275.222000000002</v>
      </c>
    </row>
    <row r="425" spans="1:6" x14ac:dyDescent="0.25">
      <c r="A425" s="27"/>
      <c r="B425" s="16" t="s">
        <v>7</v>
      </c>
      <c r="C425" s="20">
        <v>149477.78899999999</v>
      </c>
      <c r="D425" s="20">
        <v>49304.678999999996</v>
      </c>
      <c r="E425" s="20"/>
      <c r="F425" s="20">
        <v>49304.678999999996</v>
      </c>
    </row>
    <row r="426" spans="1:6" x14ac:dyDescent="0.25">
      <c r="A426" s="28"/>
      <c r="B426" s="13" t="s">
        <v>150</v>
      </c>
      <c r="C426" s="14">
        <f>(+C427+C428)</f>
        <v>11889168.573589999</v>
      </c>
      <c r="D426" s="14">
        <f>(+D427+D428)</f>
        <v>1626001.2620000001</v>
      </c>
      <c r="E426" s="14"/>
      <c r="F426" s="14">
        <f>(+F427+F428)</f>
        <v>1256122.1969999999</v>
      </c>
    </row>
    <row r="427" spans="1:6" x14ac:dyDescent="0.25">
      <c r="A427" s="27"/>
      <c r="B427" s="16" t="s">
        <v>6</v>
      </c>
      <c r="C427" s="20">
        <v>3145034.6738</v>
      </c>
      <c r="D427" s="20">
        <v>869651.21499999997</v>
      </c>
      <c r="E427" s="20"/>
      <c r="F427" s="20">
        <v>686546.31499999994</v>
      </c>
    </row>
    <row r="428" spans="1:6" x14ac:dyDescent="0.25">
      <c r="A428" s="27"/>
      <c r="B428" s="16" t="s">
        <v>7</v>
      </c>
      <c r="C428" s="20">
        <v>8744133.8997900002</v>
      </c>
      <c r="D428" s="20">
        <v>756350.04700000002</v>
      </c>
      <c r="E428" s="20"/>
      <c r="F428" s="20">
        <v>569575.88199999998</v>
      </c>
    </row>
    <row r="429" spans="1:6" x14ac:dyDescent="0.25">
      <c r="A429" s="28"/>
      <c r="B429" s="13" t="s">
        <v>151</v>
      </c>
      <c r="C429" s="14">
        <f>(+C430+C431)</f>
        <v>41532.508000000002</v>
      </c>
      <c r="D429" s="14">
        <f>(+D430+D431)</f>
        <v>2674.1280000000002</v>
      </c>
      <c r="E429" s="14"/>
      <c r="F429" s="14">
        <f>(+F430+F431)</f>
        <v>1283.1279999999999</v>
      </c>
    </row>
    <row r="430" spans="1:6" x14ac:dyDescent="0.25">
      <c r="A430" s="27"/>
      <c r="B430" s="16" t="s">
        <v>6</v>
      </c>
      <c r="C430" s="32">
        <v>41532.508000000002</v>
      </c>
      <c r="D430" s="32">
        <v>2674.1280000000002</v>
      </c>
      <c r="E430" s="32"/>
      <c r="F430" s="32">
        <v>1283.1279999999999</v>
      </c>
    </row>
    <row r="431" spans="1:6" x14ac:dyDescent="0.25">
      <c r="A431" s="27"/>
      <c r="B431" s="16" t="s">
        <v>7</v>
      </c>
      <c r="C431" s="32">
        <v>0</v>
      </c>
      <c r="D431" s="32">
        <v>0</v>
      </c>
      <c r="E431" s="32"/>
      <c r="F431" s="32">
        <v>0</v>
      </c>
    </row>
    <row r="432" spans="1:6" x14ac:dyDescent="0.25">
      <c r="A432" s="28"/>
      <c r="B432" s="13" t="s">
        <v>152</v>
      </c>
      <c r="C432" s="14">
        <f>(+C433+C434)</f>
        <v>90750.839000000007</v>
      </c>
      <c r="D432" s="14">
        <f>(+D433+D434)</f>
        <v>22501.805</v>
      </c>
      <c r="E432" s="14"/>
      <c r="F432" s="14">
        <f>(+F433+F434)</f>
        <v>22430.824000000001</v>
      </c>
    </row>
    <row r="433" spans="1:6" x14ac:dyDescent="0.25">
      <c r="A433" s="27"/>
      <c r="B433" s="16" t="s">
        <v>6</v>
      </c>
      <c r="C433" s="32">
        <v>90750.839000000007</v>
      </c>
      <c r="D433" s="32">
        <v>22501.805</v>
      </c>
      <c r="E433" s="32"/>
      <c r="F433" s="32">
        <v>22430.824000000001</v>
      </c>
    </row>
    <row r="434" spans="1:6" x14ac:dyDescent="0.25">
      <c r="A434" s="27"/>
      <c r="B434" s="16" t="s">
        <v>7</v>
      </c>
      <c r="C434" s="32">
        <v>0</v>
      </c>
      <c r="D434" s="32">
        <v>0</v>
      </c>
      <c r="E434" s="32"/>
      <c r="F434" s="32">
        <v>0</v>
      </c>
    </row>
    <row r="435" spans="1:6" x14ac:dyDescent="0.25">
      <c r="A435" s="28"/>
      <c r="B435" s="13" t="s">
        <v>153</v>
      </c>
      <c r="C435" s="14">
        <f>(+C436+C437)</f>
        <v>37860.731</v>
      </c>
      <c r="D435" s="14">
        <f>(+D436+D437)</f>
        <v>9226.1790000000001</v>
      </c>
      <c r="E435" s="14"/>
      <c r="F435" s="14">
        <f>(+F436+F437)</f>
        <v>9226.1790000000001</v>
      </c>
    </row>
    <row r="436" spans="1:6" x14ac:dyDescent="0.25">
      <c r="A436" s="27"/>
      <c r="B436" s="16" t="s">
        <v>6</v>
      </c>
      <c r="C436" s="32">
        <v>37860.731</v>
      </c>
      <c r="D436" s="32">
        <v>9226.1790000000001</v>
      </c>
      <c r="E436" s="32"/>
      <c r="F436" s="32">
        <v>9226.1790000000001</v>
      </c>
    </row>
    <row r="437" spans="1:6" x14ac:dyDescent="0.25">
      <c r="A437" s="27"/>
      <c r="B437" s="16" t="s">
        <v>7</v>
      </c>
      <c r="C437" s="32">
        <v>0</v>
      </c>
      <c r="D437" s="32">
        <v>0</v>
      </c>
      <c r="E437" s="32"/>
      <c r="F437" s="32">
        <v>0</v>
      </c>
    </row>
    <row r="438" spans="1:6" x14ac:dyDescent="0.25">
      <c r="A438" s="28"/>
      <c r="B438" s="13" t="s">
        <v>154</v>
      </c>
      <c r="C438" s="14">
        <f>(+C439+C440)</f>
        <v>407347.10100000002</v>
      </c>
      <c r="D438" s="14">
        <f>(+D439+D440)</f>
        <v>71232.817999999999</v>
      </c>
      <c r="E438" s="14"/>
      <c r="F438" s="14">
        <f>(+F439+F440)</f>
        <v>61520.747000000003</v>
      </c>
    </row>
    <row r="439" spans="1:6" x14ac:dyDescent="0.25">
      <c r="A439" s="27"/>
      <c r="B439" s="16" t="s">
        <v>6</v>
      </c>
      <c r="C439" s="32">
        <v>395446.73700000002</v>
      </c>
      <c r="D439" s="32">
        <v>66132.453999999998</v>
      </c>
      <c r="E439" s="32"/>
      <c r="F439" s="32">
        <v>61520.747000000003</v>
      </c>
    </row>
    <row r="440" spans="1:6" x14ac:dyDescent="0.25">
      <c r="A440" s="27"/>
      <c r="B440" s="16" t="s">
        <v>7</v>
      </c>
      <c r="C440" s="32">
        <v>11900.364</v>
      </c>
      <c r="D440" s="32">
        <v>5100.3639999999996</v>
      </c>
      <c r="E440" s="32"/>
      <c r="F440" s="32">
        <v>0</v>
      </c>
    </row>
    <row r="441" spans="1:6" x14ac:dyDescent="0.25">
      <c r="A441" s="55"/>
      <c r="B441" s="52" t="s">
        <v>155</v>
      </c>
      <c r="C441" s="53">
        <f>(+C442+C443)</f>
        <v>10276.281000000001</v>
      </c>
      <c r="D441" s="53">
        <f>(+D442+D443)</f>
        <v>3097.576</v>
      </c>
      <c r="E441" s="53"/>
      <c r="F441" s="53">
        <f>(+F442+F443)</f>
        <v>3097.576</v>
      </c>
    </row>
    <row r="442" spans="1:6" x14ac:dyDescent="0.25">
      <c r="A442" s="27"/>
      <c r="B442" s="16" t="s">
        <v>6</v>
      </c>
      <c r="C442" s="32">
        <v>10276.281000000001</v>
      </c>
      <c r="D442" s="32">
        <v>3097.576</v>
      </c>
      <c r="E442" s="32"/>
      <c r="F442" s="32">
        <v>3097.576</v>
      </c>
    </row>
    <row r="443" spans="1:6" x14ac:dyDescent="0.25">
      <c r="A443" s="27"/>
      <c r="B443" s="16" t="s">
        <v>7</v>
      </c>
      <c r="C443" s="32">
        <v>0</v>
      </c>
      <c r="D443" s="32">
        <v>0</v>
      </c>
      <c r="E443" s="32"/>
      <c r="F443" s="32">
        <v>0</v>
      </c>
    </row>
    <row r="444" spans="1:6" x14ac:dyDescent="0.25">
      <c r="A444" s="28"/>
      <c r="B444" s="13" t="s">
        <v>156</v>
      </c>
      <c r="C444" s="14">
        <f>(+C445+C446)</f>
        <v>85448.240999999995</v>
      </c>
      <c r="D444" s="14">
        <f>(+D445+D446)</f>
        <v>5068.7479999999996</v>
      </c>
      <c r="E444" s="14"/>
      <c r="F444" s="14">
        <f>(+F445+F446)</f>
        <v>5068.7479999999996</v>
      </c>
    </row>
    <row r="445" spans="1:6" x14ac:dyDescent="0.25">
      <c r="A445" s="27"/>
      <c r="B445" s="16" t="s">
        <v>6</v>
      </c>
      <c r="C445" s="32">
        <v>85448.240999999995</v>
      </c>
      <c r="D445" s="32">
        <v>5068.7479999999996</v>
      </c>
      <c r="E445" s="32"/>
      <c r="F445" s="32">
        <v>5068.7479999999996</v>
      </c>
    </row>
    <row r="446" spans="1:6" x14ac:dyDescent="0.25">
      <c r="A446" s="27"/>
      <c r="B446" s="16" t="s">
        <v>7</v>
      </c>
      <c r="C446" s="32">
        <v>0</v>
      </c>
      <c r="D446" s="32">
        <v>0</v>
      </c>
      <c r="E446" s="32"/>
      <c r="F446" s="32">
        <v>0</v>
      </c>
    </row>
    <row r="447" spans="1:6" x14ac:dyDescent="0.25">
      <c r="A447" s="29" t="s">
        <v>157</v>
      </c>
      <c r="B447" s="10"/>
      <c r="C447" s="11">
        <f>(+C448+C451)</f>
        <v>1618879.6528100003</v>
      </c>
      <c r="D447" s="11">
        <f>(+D448+D451)</f>
        <v>372067.88055499998</v>
      </c>
      <c r="E447" s="11"/>
      <c r="F447" s="11">
        <f>(+F448+F451)</f>
        <v>304555.01645499998</v>
      </c>
    </row>
    <row r="448" spans="1:6" x14ac:dyDescent="0.25">
      <c r="A448" s="28"/>
      <c r="B448" s="13" t="s">
        <v>11</v>
      </c>
      <c r="C448" s="14">
        <f>(+C449+C450)</f>
        <v>1609877.9772000003</v>
      </c>
      <c r="D448" s="14">
        <f>(+D449+D450)</f>
        <v>370357.66375499999</v>
      </c>
      <c r="E448" s="14"/>
      <c r="F448" s="14">
        <f>(+F449+F450)</f>
        <v>303213.82405499998</v>
      </c>
    </row>
    <row r="449" spans="1:6" x14ac:dyDescent="0.25">
      <c r="A449" s="27"/>
      <c r="B449" s="16" t="s">
        <v>6</v>
      </c>
      <c r="C449" s="17">
        <v>1536842.6208400002</v>
      </c>
      <c r="D449" s="17">
        <v>356623.38558499998</v>
      </c>
      <c r="E449" s="17"/>
      <c r="F449" s="17">
        <v>289479.54588499997</v>
      </c>
    </row>
    <row r="450" spans="1:6" x14ac:dyDescent="0.25">
      <c r="A450" s="27"/>
      <c r="B450" s="16" t="s">
        <v>7</v>
      </c>
      <c r="C450" s="17">
        <v>73035.356360000005</v>
      </c>
      <c r="D450" s="17">
        <v>13734.278169999998</v>
      </c>
      <c r="E450" s="17"/>
      <c r="F450" s="17">
        <v>13734.278169999998</v>
      </c>
    </row>
    <row r="451" spans="1:6" x14ac:dyDescent="0.25">
      <c r="A451" s="28"/>
      <c r="B451" s="13" t="s">
        <v>158</v>
      </c>
      <c r="C451" s="14">
        <f>(+C452+C453)</f>
        <v>9001.6756100000002</v>
      </c>
      <c r="D451" s="14">
        <f>(+D452+D453)</f>
        <v>1710.2168000000001</v>
      </c>
      <c r="E451" s="14"/>
      <c r="F451" s="14">
        <f>(+F452+F453)</f>
        <v>1341.1923999999999</v>
      </c>
    </row>
    <row r="452" spans="1:6" x14ac:dyDescent="0.25">
      <c r="A452" s="27"/>
      <c r="B452" s="16" t="s">
        <v>6</v>
      </c>
      <c r="C452" s="17">
        <v>9001.6756100000002</v>
      </c>
      <c r="D452" s="17">
        <v>1710.2168000000001</v>
      </c>
      <c r="E452" s="17"/>
      <c r="F452" s="17">
        <v>1341.1923999999999</v>
      </c>
    </row>
    <row r="453" spans="1:6" x14ac:dyDescent="0.25">
      <c r="A453" s="27"/>
      <c r="B453" s="16" t="s">
        <v>7</v>
      </c>
      <c r="C453" s="17">
        <v>0</v>
      </c>
      <c r="D453" s="17">
        <v>0</v>
      </c>
      <c r="E453" s="17"/>
      <c r="F453" s="17">
        <v>0</v>
      </c>
    </row>
    <row r="454" spans="1:6" x14ac:dyDescent="0.25">
      <c r="A454" s="29" t="s">
        <v>159</v>
      </c>
      <c r="B454" s="10"/>
      <c r="C454" s="11">
        <f>(+C455+C458+C461+C464+C467+C470+C473+C476+C479)</f>
        <v>1831814.8690500001</v>
      </c>
      <c r="D454" s="11">
        <f>(+D455+D458+D461+D464+D467+D470+D473+D476+D479)</f>
        <v>143390.06777999998</v>
      </c>
      <c r="E454" s="11"/>
      <c r="F454" s="11">
        <f>(+F455+F458+F461+F464+F467+F470+F473+F476+F479)</f>
        <v>126715.71336000001</v>
      </c>
    </row>
    <row r="455" spans="1:6" x14ac:dyDescent="0.25">
      <c r="A455" s="28"/>
      <c r="B455" s="13" t="s">
        <v>11</v>
      </c>
      <c r="C455" s="14">
        <f>(+C456+C457)</f>
        <v>62488.46905</v>
      </c>
      <c r="D455" s="14">
        <f>(+D456+D457)</f>
        <v>6858.4727999999986</v>
      </c>
      <c r="E455" s="14"/>
      <c r="F455" s="14">
        <f>(+F456+F457)</f>
        <v>5451.2394599999998</v>
      </c>
    </row>
    <row r="456" spans="1:6" x14ac:dyDescent="0.25">
      <c r="A456" s="27"/>
      <c r="B456" s="16" t="s">
        <v>6</v>
      </c>
      <c r="C456" s="17">
        <v>62488.46905</v>
      </c>
      <c r="D456" s="17">
        <v>6858.4727999999986</v>
      </c>
      <c r="E456" s="17"/>
      <c r="F456" s="17">
        <v>5451.2394599999998</v>
      </c>
    </row>
    <row r="457" spans="1:6" x14ac:dyDescent="0.25">
      <c r="A457" s="27"/>
      <c r="B457" s="16" t="s">
        <v>7</v>
      </c>
      <c r="C457" s="17">
        <v>0</v>
      </c>
      <c r="D457" s="17">
        <v>0</v>
      </c>
      <c r="E457" s="17"/>
      <c r="F457" s="17">
        <v>0</v>
      </c>
    </row>
    <row r="458" spans="1:6" x14ac:dyDescent="0.25">
      <c r="A458" s="28"/>
      <c r="B458" s="13" t="s">
        <v>160</v>
      </c>
      <c r="C458" s="14">
        <f>(+C459+C460)</f>
        <v>15346.6</v>
      </c>
      <c r="D458" s="14">
        <f>(+D459+D460)</f>
        <v>3154.3339999999998</v>
      </c>
      <c r="E458" s="14"/>
      <c r="F458" s="14">
        <f>(+F459+F460)</f>
        <v>2774.64</v>
      </c>
    </row>
    <row r="459" spans="1:6" x14ac:dyDescent="0.25">
      <c r="A459" s="27"/>
      <c r="B459" s="16" t="s">
        <v>6</v>
      </c>
      <c r="C459" s="20">
        <v>15346.6</v>
      </c>
      <c r="D459" s="17">
        <v>3154.3339999999998</v>
      </c>
      <c r="E459" s="17"/>
      <c r="F459" s="17">
        <v>2774.64</v>
      </c>
    </row>
    <row r="460" spans="1:6" x14ac:dyDescent="0.25">
      <c r="A460" s="27"/>
      <c r="B460" s="16" t="s">
        <v>7</v>
      </c>
      <c r="C460" s="17">
        <v>0</v>
      </c>
      <c r="D460" s="17">
        <v>0</v>
      </c>
      <c r="E460" s="17"/>
      <c r="F460" s="17">
        <v>0</v>
      </c>
    </row>
    <row r="461" spans="1:6" x14ac:dyDescent="0.25">
      <c r="A461" s="28"/>
      <c r="B461" s="13" t="s">
        <v>161</v>
      </c>
      <c r="C461" s="14">
        <f>(+C462+C463)</f>
        <v>7022.2</v>
      </c>
      <c r="D461" s="14">
        <f>(+D462+D463)</f>
        <v>1782.1919800000001</v>
      </c>
      <c r="E461" s="14"/>
      <c r="F461" s="14">
        <f>(+F462+F463)</f>
        <v>1468.1909000000003</v>
      </c>
    </row>
    <row r="462" spans="1:6" x14ac:dyDescent="0.25">
      <c r="A462" s="27"/>
      <c r="B462" s="16" t="s">
        <v>6</v>
      </c>
      <c r="C462" s="17">
        <v>7022.2</v>
      </c>
      <c r="D462" s="17">
        <v>1782.1919800000001</v>
      </c>
      <c r="E462" s="17"/>
      <c r="F462" s="17">
        <v>1468.1909000000003</v>
      </c>
    </row>
    <row r="463" spans="1:6" x14ac:dyDescent="0.25">
      <c r="A463" s="27"/>
      <c r="B463" s="16" t="s">
        <v>7</v>
      </c>
      <c r="C463" s="17">
        <v>0</v>
      </c>
      <c r="D463" s="17">
        <v>0</v>
      </c>
      <c r="E463" s="17"/>
      <c r="F463" s="17">
        <v>0</v>
      </c>
    </row>
    <row r="464" spans="1:6" x14ac:dyDescent="0.25">
      <c r="A464" s="28"/>
      <c r="B464" s="13" t="s">
        <v>162</v>
      </c>
      <c r="C464" s="14">
        <f>(+C465+C466)</f>
        <v>12343.5</v>
      </c>
      <c r="D464" s="14">
        <f>(+D465+D466)</f>
        <v>12343.5</v>
      </c>
      <c r="E464" s="14"/>
      <c r="F464" s="14">
        <f>(+F465+F466)</f>
        <v>2259.5659999999998</v>
      </c>
    </row>
    <row r="465" spans="1:6" x14ac:dyDescent="0.25">
      <c r="A465" s="27"/>
      <c r="B465" s="16" t="s">
        <v>6</v>
      </c>
      <c r="C465" s="17">
        <v>12343.5</v>
      </c>
      <c r="D465" s="17">
        <v>12343.5</v>
      </c>
      <c r="E465" s="17"/>
      <c r="F465" s="17">
        <v>2259.5659999999998</v>
      </c>
    </row>
    <row r="466" spans="1:6" x14ac:dyDescent="0.25">
      <c r="A466" s="27"/>
      <c r="B466" s="16" t="s">
        <v>7</v>
      </c>
      <c r="C466" s="17">
        <v>0</v>
      </c>
      <c r="D466" s="17">
        <v>0</v>
      </c>
      <c r="E466" s="17"/>
      <c r="F466" s="17">
        <v>0</v>
      </c>
    </row>
    <row r="467" spans="1:6" x14ac:dyDescent="0.25">
      <c r="A467" s="28"/>
      <c r="B467" s="13" t="s">
        <v>245</v>
      </c>
      <c r="C467" s="14">
        <f>(+C468+C469)</f>
        <v>176584.4</v>
      </c>
      <c r="D467" s="14">
        <f>(+D468+D469)</f>
        <v>1056.9290000000001</v>
      </c>
      <c r="E467" s="14"/>
      <c r="F467" s="14">
        <f>(+F468+F469)</f>
        <v>1056.9290000000001</v>
      </c>
    </row>
    <row r="468" spans="1:6" x14ac:dyDescent="0.25">
      <c r="A468" s="27"/>
      <c r="B468" s="16" t="s">
        <v>6</v>
      </c>
      <c r="C468" s="17">
        <v>176459.1</v>
      </c>
      <c r="D468" s="17">
        <v>1056.9290000000001</v>
      </c>
      <c r="E468" s="17"/>
      <c r="F468" s="17">
        <v>1056.9290000000001</v>
      </c>
    </row>
    <row r="469" spans="1:6" x14ac:dyDescent="0.25">
      <c r="A469" s="27"/>
      <c r="B469" s="16" t="s">
        <v>7</v>
      </c>
      <c r="C469" s="17">
        <v>125.3</v>
      </c>
      <c r="D469" s="17">
        <v>0</v>
      </c>
      <c r="E469" s="17"/>
      <c r="F469" s="17">
        <v>0</v>
      </c>
    </row>
    <row r="470" spans="1:6" x14ac:dyDescent="0.25">
      <c r="A470" s="28"/>
      <c r="B470" s="13" t="s">
        <v>163</v>
      </c>
      <c r="C470" s="14">
        <f>(+C471+C472)</f>
        <v>472889.4</v>
      </c>
      <c r="D470" s="14">
        <f>(+D471+D472)</f>
        <v>74335.847999999998</v>
      </c>
      <c r="E470" s="14"/>
      <c r="F470" s="14">
        <f>(+F471+F472)</f>
        <v>74335.847999999998</v>
      </c>
    </row>
    <row r="471" spans="1:6" x14ac:dyDescent="0.25">
      <c r="A471" s="27"/>
      <c r="B471" s="16" t="s">
        <v>6</v>
      </c>
      <c r="C471" s="17">
        <v>472889.4</v>
      </c>
      <c r="D471" s="17">
        <v>74335.847999999998</v>
      </c>
      <c r="E471" s="17"/>
      <c r="F471" s="17">
        <v>74335.847999999998</v>
      </c>
    </row>
    <row r="472" spans="1:6" x14ac:dyDescent="0.25">
      <c r="A472" s="27"/>
      <c r="B472" s="16" t="s">
        <v>7</v>
      </c>
      <c r="C472" s="17">
        <v>0</v>
      </c>
      <c r="D472" s="17">
        <v>0</v>
      </c>
      <c r="E472" s="17"/>
      <c r="F472" s="17">
        <v>0</v>
      </c>
    </row>
    <row r="473" spans="1:6" x14ac:dyDescent="0.25">
      <c r="A473" s="28"/>
      <c r="B473" s="13" t="s">
        <v>164</v>
      </c>
      <c r="C473" s="14">
        <f>(+C474+C475)</f>
        <v>7500.5</v>
      </c>
      <c r="D473" s="14">
        <f>(+D474+D475)</f>
        <v>1875.123</v>
      </c>
      <c r="E473" s="14"/>
      <c r="F473" s="14">
        <f>(+F474+F475)</f>
        <v>1449.3209999999999</v>
      </c>
    </row>
    <row r="474" spans="1:6" x14ac:dyDescent="0.25">
      <c r="A474" s="27"/>
      <c r="B474" s="16" t="s">
        <v>6</v>
      </c>
      <c r="C474" s="17">
        <v>7500.5</v>
      </c>
      <c r="D474" s="17">
        <v>1875.123</v>
      </c>
      <c r="E474" s="17"/>
      <c r="F474" s="17">
        <v>1449.3209999999999</v>
      </c>
    </row>
    <row r="475" spans="1:6" x14ac:dyDescent="0.25">
      <c r="A475" s="27"/>
      <c r="B475" s="16" t="s">
        <v>7</v>
      </c>
      <c r="C475" s="17">
        <v>0</v>
      </c>
      <c r="D475" s="17">
        <v>0</v>
      </c>
      <c r="E475" s="17"/>
      <c r="F475" s="17">
        <v>0</v>
      </c>
    </row>
    <row r="476" spans="1:6" x14ac:dyDescent="0.25">
      <c r="A476" s="28"/>
      <c r="B476" s="13" t="s">
        <v>165</v>
      </c>
      <c r="C476" s="14">
        <f>(+C477+C478)</f>
        <v>784570.3</v>
      </c>
      <c r="D476" s="14">
        <f>(+D477+D478)</f>
        <v>12383.669</v>
      </c>
      <c r="E476" s="14"/>
      <c r="F476" s="14">
        <f>(+F477+F478)</f>
        <v>8379.8189999999995</v>
      </c>
    </row>
    <row r="477" spans="1:6" x14ac:dyDescent="0.25">
      <c r="A477" s="27"/>
      <c r="B477" s="16" t="s">
        <v>6</v>
      </c>
      <c r="C477" s="17">
        <v>626882.30000000005</v>
      </c>
      <c r="D477" s="17">
        <v>12383.669</v>
      </c>
      <c r="E477" s="17"/>
      <c r="F477" s="17">
        <v>8379.8189999999995</v>
      </c>
    </row>
    <row r="478" spans="1:6" x14ac:dyDescent="0.25">
      <c r="A478" s="27"/>
      <c r="B478" s="16" t="s">
        <v>7</v>
      </c>
      <c r="C478" s="17">
        <v>157688</v>
      </c>
      <c r="D478" s="17">
        <v>0</v>
      </c>
      <c r="E478" s="17"/>
      <c r="F478" s="17">
        <v>0</v>
      </c>
    </row>
    <row r="479" spans="1:6" x14ac:dyDescent="0.25">
      <c r="A479" s="28"/>
      <c r="B479" s="13" t="s">
        <v>166</v>
      </c>
      <c r="C479" s="14">
        <f>(+C480+C481)</f>
        <v>293069.5</v>
      </c>
      <c r="D479" s="14">
        <f>(+D480+D481)</f>
        <v>29600</v>
      </c>
      <c r="E479" s="14"/>
      <c r="F479" s="14">
        <f>(+F480+F481)</f>
        <v>29540.16</v>
      </c>
    </row>
    <row r="480" spans="1:6" x14ac:dyDescent="0.25">
      <c r="A480" s="27"/>
      <c r="B480" s="16" t="s">
        <v>6</v>
      </c>
      <c r="C480" s="17">
        <v>293069.5</v>
      </c>
      <c r="D480" s="17">
        <v>29600</v>
      </c>
      <c r="E480" s="17"/>
      <c r="F480" s="17">
        <v>29540.16</v>
      </c>
    </row>
    <row r="481" spans="1:6" x14ac:dyDescent="0.25">
      <c r="A481" s="27"/>
      <c r="B481" s="16" t="s">
        <v>7</v>
      </c>
      <c r="C481" s="17">
        <v>0</v>
      </c>
      <c r="D481" s="17">
        <v>0</v>
      </c>
      <c r="E481" s="17"/>
      <c r="F481" s="17">
        <v>0</v>
      </c>
    </row>
    <row r="482" spans="1:6" x14ac:dyDescent="0.25">
      <c r="A482" s="29" t="s">
        <v>167</v>
      </c>
      <c r="B482" s="10"/>
      <c r="C482" s="11">
        <f>(+C483+C486+C489+C492+C495+C498+C501+C504+C507+C510+C513)</f>
        <v>1485381.73447</v>
      </c>
      <c r="D482" s="11">
        <f>(+D483+D486+D489+D492+D495+D498+D501+D504+D507+D510+D513)</f>
        <v>240201.62156999999</v>
      </c>
      <c r="E482" s="11"/>
      <c r="F482" s="11">
        <f>(+F483+F486+F489+F492+F495+F498+F501+F504+F507+F510+F513)</f>
        <v>106233.50688999999</v>
      </c>
    </row>
    <row r="483" spans="1:6" x14ac:dyDescent="0.25">
      <c r="A483" s="28"/>
      <c r="B483" s="13" t="s">
        <v>11</v>
      </c>
      <c r="C483" s="14">
        <f>(+C484+C485)</f>
        <v>748376.65899999999</v>
      </c>
      <c r="D483" s="14">
        <f>(+D484+D485)</f>
        <v>95711.18299999999</v>
      </c>
      <c r="E483" s="14"/>
      <c r="F483" s="14">
        <f>(+F484+F485)</f>
        <v>31753.431</v>
      </c>
    </row>
    <row r="484" spans="1:6" x14ac:dyDescent="0.25">
      <c r="A484" s="27"/>
      <c r="B484" s="16" t="s">
        <v>6</v>
      </c>
      <c r="C484" s="17">
        <v>669427.75899999996</v>
      </c>
      <c r="D484" s="17">
        <v>91505.532999999996</v>
      </c>
      <c r="E484" s="17"/>
      <c r="F484" s="17">
        <v>31753.431</v>
      </c>
    </row>
    <row r="485" spans="1:6" x14ac:dyDescent="0.25">
      <c r="A485" s="27"/>
      <c r="B485" s="16" t="s">
        <v>7</v>
      </c>
      <c r="C485" s="17">
        <v>78948.899999999994</v>
      </c>
      <c r="D485" s="17">
        <v>4205.6499999999996</v>
      </c>
      <c r="E485" s="17"/>
      <c r="F485" s="17">
        <v>0</v>
      </c>
    </row>
    <row r="486" spans="1:6" x14ac:dyDescent="0.25">
      <c r="A486" s="28"/>
      <c r="B486" s="13" t="s">
        <v>168</v>
      </c>
      <c r="C486" s="14">
        <f>(+C487+C488)</f>
        <v>20843.469000000001</v>
      </c>
      <c r="D486" s="14">
        <f>(+D487+D488)</f>
        <v>0</v>
      </c>
      <c r="E486" s="14"/>
      <c r="F486" s="14">
        <f>(+F487+F488)</f>
        <v>0</v>
      </c>
    </row>
    <row r="487" spans="1:6" x14ac:dyDescent="0.25">
      <c r="A487" s="27"/>
      <c r="B487" s="16" t="s">
        <v>6</v>
      </c>
      <c r="C487" s="17">
        <v>20843.469000000001</v>
      </c>
      <c r="D487" s="17">
        <v>0</v>
      </c>
      <c r="E487" s="17"/>
      <c r="F487" s="17">
        <v>0</v>
      </c>
    </row>
    <row r="488" spans="1:6" x14ac:dyDescent="0.25">
      <c r="A488" s="27"/>
      <c r="B488" s="16" t="s">
        <v>7</v>
      </c>
      <c r="C488" s="17">
        <v>0</v>
      </c>
      <c r="D488" s="17">
        <v>0</v>
      </c>
      <c r="E488" s="17"/>
      <c r="F488" s="17">
        <v>0</v>
      </c>
    </row>
    <row r="489" spans="1:6" x14ac:dyDescent="0.25">
      <c r="A489" s="28"/>
      <c r="B489" s="13" t="s">
        <v>169</v>
      </c>
      <c r="C489" s="14">
        <f>(+C490+C491)</f>
        <v>501876.61300000001</v>
      </c>
      <c r="D489" s="14">
        <f>(+D490+D491)</f>
        <v>49586.752999999997</v>
      </c>
      <c r="E489" s="14"/>
      <c r="F489" s="14">
        <f>(+F490+F491)</f>
        <v>21008.891</v>
      </c>
    </row>
    <row r="490" spans="1:6" x14ac:dyDescent="0.25">
      <c r="A490" s="27"/>
      <c r="B490" s="16" t="s">
        <v>6</v>
      </c>
      <c r="C490" s="17">
        <v>501876.61300000001</v>
      </c>
      <c r="D490" s="17">
        <v>49586.752999999997</v>
      </c>
      <c r="E490" s="17"/>
      <c r="F490" s="17">
        <v>21008.891</v>
      </c>
    </row>
    <row r="491" spans="1:6" x14ac:dyDescent="0.25">
      <c r="A491" s="27"/>
      <c r="B491" s="16" t="s">
        <v>7</v>
      </c>
      <c r="C491" s="17">
        <v>0</v>
      </c>
      <c r="D491" s="17">
        <v>0</v>
      </c>
      <c r="E491" s="17"/>
      <c r="F491" s="17">
        <v>0</v>
      </c>
    </row>
    <row r="492" spans="1:6" x14ac:dyDescent="0.25">
      <c r="A492" s="28"/>
      <c r="B492" s="13" t="s">
        <v>170</v>
      </c>
      <c r="C492" s="14">
        <f>(+C493+C494)</f>
        <v>1985.7550000000001</v>
      </c>
      <c r="D492" s="14">
        <f>(+D493+D494)</f>
        <v>734.05399999999997</v>
      </c>
      <c r="E492" s="14"/>
      <c r="F492" s="14">
        <f>(+F493+F494)</f>
        <v>734.05399999999997</v>
      </c>
    </row>
    <row r="493" spans="1:6" x14ac:dyDescent="0.25">
      <c r="A493" s="27"/>
      <c r="B493" s="16" t="s">
        <v>6</v>
      </c>
      <c r="C493" s="17">
        <v>1985.7550000000001</v>
      </c>
      <c r="D493" s="17">
        <v>734.05399999999997</v>
      </c>
      <c r="E493" s="17"/>
      <c r="F493" s="17">
        <v>734.05399999999997</v>
      </c>
    </row>
    <row r="494" spans="1:6" x14ac:dyDescent="0.25">
      <c r="A494" s="27"/>
      <c r="B494" s="16" t="s">
        <v>7</v>
      </c>
      <c r="C494" s="17">
        <v>0</v>
      </c>
      <c r="D494" s="17">
        <v>0</v>
      </c>
      <c r="E494" s="17"/>
      <c r="F494" s="17">
        <v>0</v>
      </c>
    </row>
    <row r="495" spans="1:6" x14ac:dyDescent="0.25">
      <c r="A495" s="28"/>
      <c r="B495" s="13" t="s">
        <v>171</v>
      </c>
      <c r="C495" s="14">
        <f>(+C496+C497)</f>
        <v>26690.605469999999</v>
      </c>
      <c r="D495" s="14">
        <f>(+D496+D497)</f>
        <v>4083.567</v>
      </c>
      <c r="E495" s="14"/>
      <c r="F495" s="14">
        <f>(+F496+F497)</f>
        <v>43.308890000000005</v>
      </c>
    </row>
    <row r="496" spans="1:6" x14ac:dyDescent="0.25">
      <c r="A496" s="54"/>
      <c r="B496" s="49" t="s">
        <v>6</v>
      </c>
      <c r="C496" s="50">
        <v>26690.605469999999</v>
      </c>
      <c r="D496" s="50">
        <v>4083.567</v>
      </c>
      <c r="E496" s="50"/>
      <c r="F496" s="50">
        <v>43.308890000000005</v>
      </c>
    </row>
    <row r="497" spans="1:6" x14ac:dyDescent="0.25">
      <c r="A497" s="27"/>
      <c r="B497" s="16" t="s">
        <v>7</v>
      </c>
      <c r="C497" s="17">
        <v>0</v>
      </c>
      <c r="D497" s="17">
        <v>0</v>
      </c>
      <c r="E497" s="17"/>
      <c r="F497" s="17">
        <v>0</v>
      </c>
    </row>
    <row r="498" spans="1:6" x14ac:dyDescent="0.25">
      <c r="A498" s="28"/>
      <c r="B498" s="13" t="s">
        <v>172</v>
      </c>
      <c r="C498" s="14">
        <f>(+C499+C500)</f>
        <v>22521.599999999999</v>
      </c>
      <c r="D498" s="14">
        <f>(+D499+D500)</f>
        <v>20476.616000000002</v>
      </c>
      <c r="E498" s="14"/>
      <c r="F498" s="14">
        <f>(+F499+F500)</f>
        <v>3029.248</v>
      </c>
    </row>
    <row r="499" spans="1:6" x14ac:dyDescent="0.25">
      <c r="A499" s="27"/>
      <c r="B499" s="16" t="s">
        <v>6</v>
      </c>
      <c r="C499" s="17">
        <v>22521.599999999999</v>
      </c>
      <c r="D499" s="17">
        <v>20476.616000000002</v>
      </c>
      <c r="E499" s="17"/>
      <c r="F499" s="17">
        <v>3029.248</v>
      </c>
    </row>
    <row r="500" spans="1:6" x14ac:dyDescent="0.25">
      <c r="A500" s="27"/>
      <c r="B500" s="16" t="s">
        <v>7</v>
      </c>
      <c r="C500" s="17">
        <v>0</v>
      </c>
      <c r="D500" s="17">
        <v>0</v>
      </c>
      <c r="E500" s="17"/>
      <c r="F500" s="17">
        <v>0</v>
      </c>
    </row>
    <row r="501" spans="1:6" x14ac:dyDescent="0.25">
      <c r="A501" s="28"/>
      <c r="B501" s="13" t="s">
        <v>173</v>
      </c>
      <c r="C501" s="14">
        <f>(+C502+C503)</f>
        <v>2449.9740000000002</v>
      </c>
      <c r="D501" s="14">
        <f>(+D502+D503)</f>
        <v>882.01599999999996</v>
      </c>
      <c r="E501" s="14"/>
      <c r="F501" s="14">
        <f>(+F502+F503)</f>
        <v>825.54100000000005</v>
      </c>
    </row>
    <row r="502" spans="1:6" x14ac:dyDescent="0.25">
      <c r="A502" s="27"/>
      <c r="B502" s="16" t="s">
        <v>6</v>
      </c>
      <c r="C502" s="17">
        <v>2449.9740000000002</v>
      </c>
      <c r="D502" s="17">
        <v>882.01599999999996</v>
      </c>
      <c r="E502" s="17"/>
      <c r="F502" s="17">
        <v>825.54100000000005</v>
      </c>
    </row>
    <row r="503" spans="1:6" x14ac:dyDescent="0.25">
      <c r="A503" s="27"/>
      <c r="B503" s="16" t="s">
        <v>7</v>
      </c>
      <c r="C503" s="17">
        <v>0</v>
      </c>
      <c r="D503" s="17">
        <v>0</v>
      </c>
      <c r="E503" s="17"/>
      <c r="F503" s="17">
        <v>0</v>
      </c>
    </row>
    <row r="504" spans="1:6" x14ac:dyDescent="0.25">
      <c r="A504" s="28"/>
      <c r="B504" s="13" t="s">
        <v>174</v>
      </c>
      <c r="C504" s="14">
        <f>(+C505+C506)</f>
        <v>101793.57799999999</v>
      </c>
      <c r="D504" s="14">
        <f>(+D505+D506)</f>
        <v>60860.61256999999</v>
      </c>
      <c r="E504" s="14"/>
      <c r="F504" s="14">
        <f>(+F505+F506)</f>
        <v>43286.241999999998</v>
      </c>
    </row>
    <row r="505" spans="1:6" x14ac:dyDescent="0.25">
      <c r="A505" s="27"/>
      <c r="B505" s="16" t="s">
        <v>6</v>
      </c>
      <c r="C505" s="17">
        <v>101793.57799999999</v>
      </c>
      <c r="D505" s="17">
        <v>60860.61256999999</v>
      </c>
      <c r="E505" s="17"/>
      <c r="F505" s="17">
        <v>43286.241999999998</v>
      </c>
    </row>
    <row r="506" spans="1:6" x14ac:dyDescent="0.25">
      <c r="A506" s="27"/>
      <c r="B506" s="16" t="s">
        <v>7</v>
      </c>
      <c r="C506" s="17">
        <v>0</v>
      </c>
      <c r="D506" s="17">
        <v>0</v>
      </c>
      <c r="E506" s="17"/>
      <c r="F506" s="17">
        <v>0</v>
      </c>
    </row>
    <row r="507" spans="1:6" x14ac:dyDescent="0.25">
      <c r="A507" s="28"/>
      <c r="B507" s="13" t="s">
        <v>175</v>
      </c>
      <c r="C507" s="14">
        <f>(+C508+C509)</f>
        <v>14485.286</v>
      </c>
      <c r="D507" s="14">
        <f>(+D508+D509)</f>
        <v>3621.3220000000001</v>
      </c>
      <c r="E507" s="14"/>
      <c r="F507" s="14">
        <f>(+F508+F509)</f>
        <v>3127.4459999999999</v>
      </c>
    </row>
    <row r="508" spans="1:6" x14ac:dyDescent="0.25">
      <c r="A508" s="27"/>
      <c r="B508" s="16" t="s">
        <v>6</v>
      </c>
      <c r="C508" s="17">
        <v>14485.286</v>
      </c>
      <c r="D508" s="17">
        <v>3621.3220000000001</v>
      </c>
      <c r="E508" s="17"/>
      <c r="F508" s="17">
        <v>3127.4459999999999</v>
      </c>
    </row>
    <row r="509" spans="1:6" x14ac:dyDescent="0.25">
      <c r="A509" s="27"/>
      <c r="B509" s="16" t="s">
        <v>7</v>
      </c>
      <c r="C509" s="17">
        <v>0</v>
      </c>
      <c r="D509" s="17">
        <v>0</v>
      </c>
      <c r="E509" s="17"/>
      <c r="F509" s="17">
        <v>0</v>
      </c>
    </row>
    <row r="510" spans="1:6" ht="22.5" x14ac:dyDescent="0.25">
      <c r="A510" s="28"/>
      <c r="B510" s="13" t="s">
        <v>176</v>
      </c>
      <c r="C510" s="14">
        <f>(+C511+C512)</f>
        <v>2168.8000000000002</v>
      </c>
      <c r="D510" s="14">
        <f>(+D511+D512)</f>
        <v>1354.509</v>
      </c>
      <c r="E510" s="14"/>
      <c r="F510" s="14">
        <f>(+F511+F512)</f>
        <v>0</v>
      </c>
    </row>
    <row r="511" spans="1:6" x14ac:dyDescent="0.25">
      <c r="A511" s="27"/>
      <c r="B511" s="16" t="s">
        <v>6</v>
      </c>
      <c r="C511" s="17">
        <v>2168.8000000000002</v>
      </c>
      <c r="D511" s="17">
        <v>1354.509</v>
      </c>
      <c r="E511" s="17"/>
      <c r="F511" s="17">
        <v>0</v>
      </c>
    </row>
    <row r="512" spans="1:6" x14ac:dyDescent="0.25">
      <c r="A512" s="27"/>
      <c r="B512" s="16" t="s">
        <v>7</v>
      </c>
      <c r="C512" s="17">
        <v>0</v>
      </c>
      <c r="D512" s="17">
        <v>0</v>
      </c>
      <c r="E512" s="17"/>
      <c r="F512" s="17">
        <v>0</v>
      </c>
    </row>
    <row r="513" spans="1:6" x14ac:dyDescent="0.25">
      <c r="A513" s="28"/>
      <c r="B513" s="13" t="s">
        <v>177</v>
      </c>
      <c r="C513" s="14">
        <f>(+C514+C515)</f>
        <v>42189.394999999997</v>
      </c>
      <c r="D513" s="14">
        <f>(+D514+D515)</f>
        <v>2890.989</v>
      </c>
      <c r="E513" s="14"/>
      <c r="F513" s="14">
        <f>(+F514+F515)</f>
        <v>2425.3449999999998</v>
      </c>
    </row>
    <row r="514" spans="1:6" x14ac:dyDescent="0.25">
      <c r="A514" s="27"/>
      <c r="B514" s="16" t="s">
        <v>6</v>
      </c>
      <c r="C514" s="17">
        <v>42189.394999999997</v>
      </c>
      <c r="D514" s="17">
        <v>2890.989</v>
      </c>
      <c r="E514" s="17"/>
      <c r="F514" s="17">
        <v>2425.3449999999998</v>
      </c>
    </row>
    <row r="515" spans="1:6" x14ac:dyDescent="0.25">
      <c r="A515" s="27"/>
      <c r="B515" s="16" t="s">
        <v>7</v>
      </c>
      <c r="C515" s="17">
        <v>0</v>
      </c>
      <c r="D515" s="17">
        <v>0</v>
      </c>
      <c r="E515" s="17"/>
      <c r="F515" s="17">
        <v>0</v>
      </c>
    </row>
    <row r="516" spans="1:6" x14ac:dyDescent="0.25">
      <c r="A516" s="29" t="s">
        <v>178</v>
      </c>
      <c r="B516" s="10"/>
      <c r="C516" s="11">
        <f>(+C517+C520+C523+C526+C529+C532)</f>
        <v>1945496.89157</v>
      </c>
      <c r="D516" s="11">
        <f>(+D517+D520+D523+D526+D529+D532)</f>
        <v>1174695.2666499999</v>
      </c>
      <c r="E516" s="11"/>
      <c r="F516" s="11">
        <f>(+F517+F520+F523+F526+F529+F532)</f>
        <v>1046838.5155374999</v>
      </c>
    </row>
    <row r="517" spans="1:6" x14ac:dyDescent="0.25">
      <c r="A517" s="28"/>
      <c r="B517" s="13" t="s">
        <v>11</v>
      </c>
      <c r="C517" s="14">
        <f>(+C518+C519)</f>
        <v>25631.278739999998</v>
      </c>
      <c r="D517" s="14">
        <f>(+D518+D519)</f>
        <v>8881.9244799999997</v>
      </c>
      <c r="E517" s="14"/>
      <c r="F517" s="14">
        <f>(+F518+F519)</f>
        <v>7682.201399999999</v>
      </c>
    </row>
    <row r="518" spans="1:6" x14ac:dyDescent="0.25">
      <c r="A518" s="27"/>
      <c r="B518" s="16" t="s">
        <v>6</v>
      </c>
      <c r="C518" s="32">
        <v>25631.278739999998</v>
      </c>
      <c r="D518" s="32">
        <v>8881.9244799999997</v>
      </c>
      <c r="E518" s="32"/>
      <c r="F518" s="32">
        <v>7682.201399999999</v>
      </c>
    </row>
    <row r="519" spans="1:6" x14ac:dyDescent="0.25">
      <c r="A519" s="27"/>
      <c r="B519" s="16" t="s">
        <v>7</v>
      </c>
      <c r="C519" s="32">
        <v>0</v>
      </c>
      <c r="D519" s="32">
        <v>0</v>
      </c>
      <c r="E519" s="32"/>
      <c r="F519" s="32">
        <v>0</v>
      </c>
    </row>
    <row r="520" spans="1:6" x14ac:dyDescent="0.25">
      <c r="A520" s="28"/>
      <c r="B520" s="13" t="s">
        <v>179</v>
      </c>
      <c r="C520" s="14">
        <f>(+C521+C522)</f>
        <v>5774.4539999999997</v>
      </c>
      <c r="D520" s="14">
        <f>(+D521+D522)</f>
        <v>1697.2676199999999</v>
      </c>
      <c r="E520" s="14"/>
      <c r="F520" s="14">
        <f>(+F521+F522)</f>
        <v>1468.451</v>
      </c>
    </row>
    <row r="521" spans="1:6" x14ac:dyDescent="0.25">
      <c r="A521" s="27"/>
      <c r="B521" s="16" t="s">
        <v>6</v>
      </c>
      <c r="C521" s="32">
        <v>5774.4539999999997</v>
      </c>
      <c r="D521" s="32">
        <v>1697.2676199999999</v>
      </c>
      <c r="E521" s="32"/>
      <c r="F521" s="32">
        <v>1468.451</v>
      </c>
    </row>
    <row r="522" spans="1:6" x14ac:dyDescent="0.25">
      <c r="A522" s="27"/>
      <c r="B522" s="16" t="s">
        <v>7</v>
      </c>
      <c r="C522" s="32">
        <v>0</v>
      </c>
      <c r="D522" s="32">
        <v>0</v>
      </c>
      <c r="E522" s="32"/>
      <c r="F522" s="32">
        <v>0</v>
      </c>
    </row>
    <row r="523" spans="1:6" x14ac:dyDescent="0.25">
      <c r="A523" s="28"/>
      <c r="B523" s="13" t="s">
        <v>180</v>
      </c>
      <c r="C523" s="14">
        <f>(+C524+C525)</f>
        <v>1711461.79746</v>
      </c>
      <c r="D523" s="14">
        <f>(+D524+D525)</f>
        <v>989429.92622999998</v>
      </c>
      <c r="E523" s="14"/>
      <c r="F523" s="14">
        <f>(+F524+F525)</f>
        <v>865842.00901999988</v>
      </c>
    </row>
    <row r="524" spans="1:6" x14ac:dyDescent="0.25">
      <c r="A524" s="27"/>
      <c r="B524" s="16" t="s">
        <v>6</v>
      </c>
      <c r="C524" s="32">
        <v>1711461.79746</v>
      </c>
      <c r="D524" s="32">
        <v>989429.92622999998</v>
      </c>
      <c r="E524" s="32"/>
      <c r="F524" s="32">
        <v>865842.00901999988</v>
      </c>
    </row>
    <row r="525" spans="1:6" x14ac:dyDescent="0.25">
      <c r="A525" s="27"/>
      <c r="B525" s="16" t="s">
        <v>7</v>
      </c>
      <c r="C525" s="32">
        <v>0</v>
      </c>
      <c r="D525" s="32">
        <v>0</v>
      </c>
      <c r="E525" s="32"/>
      <c r="F525" s="32">
        <v>0</v>
      </c>
    </row>
    <row r="526" spans="1:6" x14ac:dyDescent="0.25">
      <c r="A526" s="28"/>
      <c r="B526" s="13" t="s">
        <v>181</v>
      </c>
      <c r="C526" s="14">
        <f>(+C527+C528)</f>
        <v>188307.171</v>
      </c>
      <c r="D526" s="14">
        <f>(+D527+D528)</f>
        <v>168493.23</v>
      </c>
      <c r="E526" s="14"/>
      <c r="F526" s="14">
        <f>(+F527+F528)</f>
        <v>166220.63500000001</v>
      </c>
    </row>
    <row r="527" spans="1:6" x14ac:dyDescent="0.25">
      <c r="A527" s="27"/>
      <c r="B527" s="16" t="s">
        <v>6</v>
      </c>
      <c r="C527" s="32">
        <v>188307.171</v>
      </c>
      <c r="D527" s="32">
        <v>168493.23</v>
      </c>
      <c r="E527" s="32"/>
      <c r="F527" s="32">
        <v>166220.63500000001</v>
      </c>
    </row>
    <row r="528" spans="1:6" x14ac:dyDescent="0.25">
      <c r="A528" s="27"/>
      <c r="B528" s="16" t="s">
        <v>7</v>
      </c>
      <c r="C528" s="32">
        <v>0</v>
      </c>
      <c r="D528" s="32">
        <v>0</v>
      </c>
      <c r="E528" s="32"/>
      <c r="F528" s="32">
        <v>0</v>
      </c>
    </row>
    <row r="529" spans="1:6" x14ac:dyDescent="0.25">
      <c r="A529" s="28"/>
      <c r="B529" s="13" t="s">
        <v>182</v>
      </c>
      <c r="C529" s="14">
        <f>(+C530+C531)</f>
        <v>5507</v>
      </c>
      <c r="D529" s="14">
        <f>(+D530+D531)</f>
        <v>1390</v>
      </c>
      <c r="E529" s="14"/>
      <c r="F529" s="14">
        <f>(+F530+F531)</f>
        <v>1376.7586675000007</v>
      </c>
    </row>
    <row r="530" spans="1:6" x14ac:dyDescent="0.25">
      <c r="A530" s="27"/>
      <c r="B530" s="16" t="s">
        <v>6</v>
      </c>
      <c r="C530" s="32">
        <v>5507</v>
      </c>
      <c r="D530" s="32">
        <v>1390</v>
      </c>
      <c r="E530" s="32"/>
      <c r="F530" s="32">
        <v>1376.7586675000007</v>
      </c>
    </row>
    <row r="531" spans="1:6" x14ac:dyDescent="0.25">
      <c r="A531" s="27"/>
      <c r="B531" s="16" t="s">
        <v>7</v>
      </c>
      <c r="C531" s="32">
        <v>0</v>
      </c>
      <c r="D531" s="32">
        <v>0</v>
      </c>
      <c r="E531" s="32"/>
      <c r="F531" s="32">
        <v>0</v>
      </c>
    </row>
    <row r="532" spans="1:6" x14ac:dyDescent="0.25">
      <c r="A532" s="28"/>
      <c r="B532" s="13" t="s">
        <v>183</v>
      </c>
      <c r="C532" s="14">
        <f>(+C533+C534)</f>
        <v>8815.1903699999984</v>
      </c>
      <c r="D532" s="14">
        <f>(+D533+D534)</f>
        <v>4802.9183199999998</v>
      </c>
      <c r="E532" s="14"/>
      <c r="F532" s="14">
        <f>(+F533+F534)</f>
        <v>4248.4604500000005</v>
      </c>
    </row>
    <row r="533" spans="1:6" x14ac:dyDescent="0.25">
      <c r="A533" s="27"/>
      <c r="B533" s="16" t="s">
        <v>6</v>
      </c>
      <c r="C533" s="32">
        <v>8815.1903699999984</v>
      </c>
      <c r="D533" s="32">
        <v>4802.9183199999998</v>
      </c>
      <c r="E533" s="32"/>
      <c r="F533" s="32">
        <v>4248.4604500000005</v>
      </c>
    </row>
    <row r="534" spans="1:6" x14ac:dyDescent="0.25">
      <c r="A534" s="27"/>
      <c r="B534" s="16" t="s">
        <v>7</v>
      </c>
      <c r="C534" s="32">
        <v>0</v>
      </c>
      <c r="D534" s="32">
        <v>0</v>
      </c>
      <c r="E534" s="32"/>
      <c r="F534" s="32">
        <v>0</v>
      </c>
    </row>
    <row r="535" spans="1:6" x14ac:dyDescent="0.25">
      <c r="A535" s="29" t="s">
        <v>184</v>
      </c>
      <c r="B535" s="10"/>
      <c r="C535" s="11">
        <f>(+C536)</f>
        <v>1157614.3291549999</v>
      </c>
      <c r="D535" s="11">
        <f>(+D536)</f>
        <v>274277.39846000005</v>
      </c>
      <c r="E535" s="11"/>
      <c r="F535" s="11">
        <f>(+F536)</f>
        <v>92422.917990000002</v>
      </c>
    </row>
    <row r="536" spans="1:6" x14ac:dyDescent="0.25">
      <c r="A536" s="28"/>
      <c r="B536" s="13" t="s">
        <v>11</v>
      </c>
      <c r="C536" s="14">
        <f>(+C537+C538)</f>
        <v>1157614.3291549999</v>
      </c>
      <c r="D536" s="14">
        <f>(+D537+D538)</f>
        <v>274277.39846000005</v>
      </c>
      <c r="E536" s="14"/>
      <c r="F536" s="14">
        <f>(+F537+F538)</f>
        <v>92422.917990000002</v>
      </c>
    </row>
    <row r="537" spans="1:6" x14ac:dyDescent="0.25">
      <c r="A537" s="27"/>
      <c r="B537" s="16" t="s">
        <v>6</v>
      </c>
      <c r="C537" s="17">
        <v>1157614.3291549999</v>
      </c>
      <c r="D537" s="17">
        <v>274277.39846000005</v>
      </c>
      <c r="E537" s="17"/>
      <c r="F537" s="17">
        <v>92422.917990000002</v>
      </c>
    </row>
    <row r="538" spans="1:6" x14ac:dyDescent="0.25">
      <c r="A538" s="27"/>
      <c r="B538" s="16" t="s">
        <v>7</v>
      </c>
      <c r="C538" s="17">
        <v>0</v>
      </c>
      <c r="D538" s="17">
        <v>0</v>
      </c>
      <c r="E538" s="17"/>
      <c r="F538" s="17">
        <v>0</v>
      </c>
    </row>
    <row r="539" spans="1:6" ht="25.5" customHeight="1" x14ac:dyDescent="0.25">
      <c r="A539" s="41" t="s">
        <v>185</v>
      </c>
      <c r="B539" s="41"/>
      <c r="C539" s="21">
        <f>(+C540)</f>
        <v>369486.86700000003</v>
      </c>
      <c r="D539" s="21">
        <f>(+D540)</f>
        <v>92371.712</v>
      </c>
      <c r="E539" s="21"/>
      <c r="F539" s="21">
        <f>(+F540)</f>
        <v>54049.764999999999</v>
      </c>
    </row>
    <row r="540" spans="1:6" x14ac:dyDescent="0.25">
      <c r="A540" s="28"/>
      <c r="B540" s="13" t="s">
        <v>11</v>
      </c>
      <c r="C540" s="14">
        <f>(+C541+C542)</f>
        <v>369486.86700000003</v>
      </c>
      <c r="D540" s="14">
        <f>(+D541+D542)</f>
        <v>92371.712</v>
      </c>
      <c r="E540" s="14"/>
      <c r="F540" s="14">
        <f>(+F541+F542)</f>
        <v>54049.764999999999</v>
      </c>
    </row>
    <row r="541" spans="1:6" x14ac:dyDescent="0.25">
      <c r="A541" s="27"/>
      <c r="B541" s="16" t="s">
        <v>6</v>
      </c>
      <c r="C541" s="17">
        <v>369486.86700000003</v>
      </c>
      <c r="D541" s="17">
        <v>92371.712</v>
      </c>
      <c r="E541" s="17"/>
      <c r="F541" s="17">
        <v>54049.764999999999</v>
      </c>
    </row>
    <row r="542" spans="1:6" x14ac:dyDescent="0.25">
      <c r="A542" s="27"/>
      <c r="B542" s="16" t="s">
        <v>7</v>
      </c>
      <c r="C542" s="17">
        <v>0</v>
      </c>
      <c r="D542" s="17">
        <v>0</v>
      </c>
      <c r="E542" s="17"/>
      <c r="F542" s="17">
        <v>0</v>
      </c>
    </row>
    <row r="543" spans="1:6" x14ac:dyDescent="0.25">
      <c r="A543" s="33" t="s">
        <v>186</v>
      </c>
      <c r="B543" s="34"/>
      <c r="C543" s="21">
        <f>(+C544)</f>
        <v>66149.899999999994</v>
      </c>
      <c r="D543" s="21">
        <f>(+D544)</f>
        <v>22928.63</v>
      </c>
      <c r="E543" s="21"/>
      <c r="F543" s="21">
        <f>(+F544)</f>
        <v>18217.581999999999</v>
      </c>
    </row>
    <row r="544" spans="1:6" x14ac:dyDescent="0.25">
      <c r="A544" s="28"/>
      <c r="B544" s="13" t="s">
        <v>11</v>
      </c>
      <c r="C544" s="14">
        <f>(+C545+C546)</f>
        <v>66149.899999999994</v>
      </c>
      <c r="D544" s="14">
        <f>(+D545+D546)</f>
        <v>22928.63</v>
      </c>
      <c r="E544" s="14"/>
      <c r="F544" s="14">
        <f>(+F545+F546)</f>
        <v>18217.581999999999</v>
      </c>
    </row>
    <row r="545" spans="1:6" x14ac:dyDescent="0.25">
      <c r="A545" s="27"/>
      <c r="B545" s="16" t="s">
        <v>6</v>
      </c>
      <c r="C545" s="17">
        <v>66149.899999999994</v>
      </c>
      <c r="D545" s="17">
        <v>22928.63</v>
      </c>
      <c r="E545" s="17"/>
      <c r="F545" s="17">
        <v>18217.581999999999</v>
      </c>
    </row>
    <row r="546" spans="1:6" x14ac:dyDescent="0.25">
      <c r="A546" s="27"/>
      <c r="B546" s="16" t="s">
        <v>7</v>
      </c>
      <c r="C546" s="17">
        <v>0</v>
      </c>
      <c r="D546" s="17">
        <v>0</v>
      </c>
      <c r="E546" s="17"/>
      <c r="F546" s="17">
        <v>0</v>
      </c>
    </row>
    <row r="547" spans="1:6" x14ac:dyDescent="0.25">
      <c r="A547" s="29" t="s">
        <v>187</v>
      </c>
      <c r="B547" s="10"/>
      <c r="C547" s="11">
        <f>(+C548)</f>
        <v>25341.4</v>
      </c>
      <c r="D547" s="11">
        <f>(+D548)</f>
        <v>9379.1113800000003</v>
      </c>
      <c r="E547" s="11"/>
      <c r="F547" s="11">
        <f>(+F548)</f>
        <v>8070.804619999999</v>
      </c>
    </row>
    <row r="548" spans="1:6" x14ac:dyDescent="0.25">
      <c r="A548" s="28"/>
      <c r="B548" s="13" t="s">
        <v>11</v>
      </c>
      <c r="C548" s="14">
        <f>(+C549+C550)</f>
        <v>25341.4</v>
      </c>
      <c r="D548" s="14">
        <f>(+D549+D550)</f>
        <v>9379.1113800000003</v>
      </c>
      <c r="E548" s="14"/>
      <c r="F548" s="14">
        <f>(+F549+F550)</f>
        <v>8070.804619999999</v>
      </c>
    </row>
    <row r="549" spans="1:6" x14ac:dyDescent="0.25">
      <c r="A549" s="27"/>
      <c r="B549" s="16" t="s">
        <v>6</v>
      </c>
      <c r="C549" s="17">
        <v>25341.4</v>
      </c>
      <c r="D549" s="17">
        <v>9379.1113800000003</v>
      </c>
      <c r="E549" s="17"/>
      <c r="F549" s="17">
        <v>8070.804619999999</v>
      </c>
    </row>
    <row r="550" spans="1:6" x14ac:dyDescent="0.25">
      <c r="A550" s="54"/>
      <c r="B550" s="49" t="s">
        <v>7</v>
      </c>
      <c r="C550" s="50">
        <v>0</v>
      </c>
      <c r="D550" s="50">
        <v>0</v>
      </c>
      <c r="E550" s="50"/>
      <c r="F550" s="50">
        <v>0</v>
      </c>
    </row>
    <row r="551" spans="1:6" x14ac:dyDescent="0.25">
      <c r="A551" s="29" t="s">
        <v>188</v>
      </c>
      <c r="B551" s="10"/>
      <c r="C551" s="11">
        <f>(+C552)</f>
        <v>95422.766959999994</v>
      </c>
      <c r="D551" s="11">
        <f>(+D552)</f>
        <v>23028.51612</v>
      </c>
      <c r="E551" s="11"/>
      <c r="F551" s="11">
        <f>(+F552)</f>
        <v>7776.6159299999999</v>
      </c>
    </row>
    <row r="552" spans="1:6" x14ac:dyDescent="0.25">
      <c r="A552" s="28"/>
      <c r="B552" s="13" t="s">
        <v>11</v>
      </c>
      <c r="C552" s="14">
        <f>(+C553+C554)</f>
        <v>95422.766959999994</v>
      </c>
      <c r="D552" s="14">
        <f>(+D553+D554)</f>
        <v>23028.51612</v>
      </c>
      <c r="E552" s="14"/>
      <c r="F552" s="14">
        <f>(+F553+F554)</f>
        <v>7776.6159299999999</v>
      </c>
    </row>
    <row r="553" spans="1:6" x14ac:dyDescent="0.25">
      <c r="A553" s="27"/>
      <c r="B553" s="16" t="s">
        <v>6</v>
      </c>
      <c r="C553" s="17">
        <v>95422.766959999994</v>
      </c>
      <c r="D553" s="17">
        <v>23028.51612</v>
      </c>
      <c r="E553" s="17"/>
      <c r="F553" s="17">
        <v>7776.6159299999999</v>
      </c>
    </row>
    <row r="554" spans="1:6" x14ac:dyDescent="0.25">
      <c r="A554" s="27"/>
      <c r="B554" s="16" t="s">
        <v>7</v>
      </c>
      <c r="C554" s="17">
        <v>0</v>
      </c>
      <c r="D554" s="17">
        <v>0</v>
      </c>
      <c r="E554" s="17"/>
      <c r="F554" s="17">
        <v>0</v>
      </c>
    </row>
    <row r="555" spans="1:6" x14ac:dyDescent="0.25">
      <c r="A555" s="33" t="s">
        <v>189</v>
      </c>
      <c r="B555" s="34"/>
      <c r="C555" s="21">
        <f>(+C556)</f>
        <v>8330.643</v>
      </c>
      <c r="D555" s="21">
        <f>(+D556)</f>
        <v>2492.0006600000002</v>
      </c>
      <c r="E555" s="21"/>
      <c r="F555" s="21">
        <f>(+F556)</f>
        <v>1920.5397800000001</v>
      </c>
    </row>
    <row r="556" spans="1:6" x14ac:dyDescent="0.25">
      <c r="A556" s="28"/>
      <c r="B556" s="13" t="s">
        <v>11</v>
      </c>
      <c r="C556" s="14">
        <f>(+C557+C558)</f>
        <v>8330.643</v>
      </c>
      <c r="D556" s="14">
        <f>(+D557+D558)</f>
        <v>2492.0006600000002</v>
      </c>
      <c r="E556" s="14"/>
      <c r="F556" s="14">
        <f>(+F557+F558)</f>
        <v>1920.5397800000001</v>
      </c>
    </row>
    <row r="557" spans="1:6" x14ac:dyDescent="0.25">
      <c r="A557" s="27"/>
      <c r="B557" s="16" t="s">
        <v>6</v>
      </c>
      <c r="C557" s="17">
        <v>8330.643</v>
      </c>
      <c r="D557" s="17">
        <v>2492.0006600000002</v>
      </c>
      <c r="E557" s="17"/>
      <c r="F557" s="17">
        <v>1920.5397800000001</v>
      </c>
    </row>
    <row r="558" spans="1:6" x14ac:dyDescent="0.25">
      <c r="A558" s="27"/>
      <c r="B558" s="16" t="s">
        <v>7</v>
      </c>
      <c r="C558" s="17">
        <v>0</v>
      </c>
      <c r="D558" s="17">
        <v>0</v>
      </c>
      <c r="E558" s="17"/>
      <c r="F558" s="17">
        <v>0</v>
      </c>
    </row>
    <row r="559" spans="1:6" x14ac:dyDescent="0.25">
      <c r="A559" s="29" t="s">
        <v>190</v>
      </c>
      <c r="B559" s="10"/>
      <c r="C559" s="11">
        <f>+C560+C563+C566+C569+C572+C575+C578+C581+C584+C587+C590+C593+C596+C599+C602+C605+C608+C611+C614+C617+C620+C623+C626+C629+C632</f>
        <v>213484.56618927827</v>
      </c>
      <c r="D559" s="11">
        <f t="shared" ref="D559:F559" si="8">+D560+D563+D566+D569+D572+D575+D578+D581+D584+D587+D590+D593+D596+D599+D602+D605+D608+D611+D614+D617+D620+D623+D626+D629+D632</f>
        <v>86596.747307001497</v>
      </c>
      <c r="E559" s="11"/>
      <c r="F559" s="11">
        <f t="shared" si="8"/>
        <v>41601.409902947373</v>
      </c>
    </row>
    <row r="560" spans="1:6" x14ac:dyDescent="0.25">
      <c r="A560" s="28"/>
      <c r="B560" s="13" t="s">
        <v>191</v>
      </c>
      <c r="C560" s="14">
        <f>(+C561+C562)</f>
        <v>1859.89</v>
      </c>
      <c r="D560" s="14">
        <f>(+D561+D562)</f>
        <v>389.63408000000004</v>
      </c>
      <c r="E560" s="14"/>
      <c r="F560" s="14">
        <f>(+F561+F562)</f>
        <v>238.55511999999999</v>
      </c>
    </row>
    <row r="561" spans="1:6" x14ac:dyDescent="0.25">
      <c r="A561" s="27"/>
      <c r="B561" s="16" t="s">
        <v>6</v>
      </c>
      <c r="C561" s="17">
        <v>1859.89</v>
      </c>
      <c r="D561" s="17">
        <v>389.63408000000004</v>
      </c>
      <c r="E561" s="17"/>
      <c r="F561" s="17">
        <v>238.55511999999999</v>
      </c>
    </row>
    <row r="562" spans="1:6" x14ac:dyDescent="0.25">
      <c r="A562" s="27"/>
      <c r="B562" s="16" t="s">
        <v>7</v>
      </c>
      <c r="C562" s="17">
        <v>0</v>
      </c>
      <c r="D562" s="17">
        <v>0</v>
      </c>
      <c r="E562" s="17"/>
      <c r="F562" s="17">
        <v>0</v>
      </c>
    </row>
    <row r="563" spans="1:6" x14ac:dyDescent="0.25">
      <c r="A563" s="28"/>
      <c r="B563" s="13" t="s">
        <v>192</v>
      </c>
      <c r="C563" s="14">
        <f>(+C564+C565)</f>
        <v>11212.445211599999</v>
      </c>
      <c r="D563" s="14">
        <f>(+D564+D565)</f>
        <v>4272.4520904000001</v>
      </c>
      <c r="E563" s="14"/>
      <c r="F563" s="14">
        <f>(+F564+F565)</f>
        <v>2999.2261500000004</v>
      </c>
    </row>
    <row r="564" spans="1:6" x14ac:dyDescent="0.25">
      <c r="A564" s="27"/>
      <c r="B564" s="16" t="s">
        <v>6</v>
      </c>
      <c r="C564" s="17">
        <v>11212.445211599999</v>
      </c>
      <c r="D564" s="17">
        <v>4272.4520904000001</v>
      </c>
      <c r="E564" s="17"/>
      <c r="F564" s="17">
        <v>2999.2261500000004</v>
      </c>
    </row>
    <row r="565" spans="1:6" x14ac:dyDescent="0.25">
      <c r="A565" s="27"/>
      <c r="B565" s="16" t="s">
        <v>7</v>
      </c>
      <c r="C565" s="17">
        <v>0</v>
      </c>
      <c r="D565" s="17">
        <v>0</v>
      </c>
      <c r="E565" s="17"/>
      <c r="F565" s="17">
        <v>0</v>
      </c>
    </row>
    <row r="566" spans="1:6" x14ac:dyDescent="0.25">
      <c r="A566" s="28"/>
      <c r="B566" s="13" t="s">
        <v>193</v>
      </c>
      <c r="C566" s="14">
        <f>(+C567+C568)</f>
        <v>80171.639609999998</v>
      </c>
      <c r="D566" s="14">
        <f>(+D567+D568)</f>
        <v>37550.903389999999</v>
      </c>
      <c r="E566" s="14"/>
      <c r="F566" s="14">
        <f>(+F567+F568)</f>
        <v>11613.36418</v>
      </c>
    </row>
    <row r="567" spans="1:6" x14ac:dyDescent="0.25">
      <c r="A567" s="27"/>
      <c r="B567" s="16" t="s">
        <v>6</v>
      </c>
      <c r="C567" s="17">
        <v>80171.639609999998</v>
      </c>
      <c r="D567" s="17">
        <v>37550.903389999999</v>
      </c>
      <c r="E567" s="17"/>
      <c r="F567" s="17">
        <v>11613.36418</v>
      </c>
    </row>
    <row r="568" spans="1:6" x14ac:dyDescent="0.25">
      <c r="A568" s="27"/>
      <c r="B568" s="16" t="s">
        <v>7</v>
      </c>
      <c r="C568" s="17">
        <v>0</v>
      </c>
      <c r="D568" s="17">
        <v>0</v>
      </c>
      <c r="E568" s="17"/>
      <c r="F568" s="17">
        <v>0</v>
      </c>
    </row>
    <row r="569" spans="1:6" x14ac:dyDescent="0.25">
      <c r="A569" s="28"/>
      <c r="B569" s="13" t="s">
        <v>194</v>
      </c>
      <c r="C569" s="14">
        <f>(+C570+C571)</f>
        <v>259.96064000000001</v>
      </c>
      <c r="D569" s="14">
        <f>(+D570+D571)</f>
        <v>129.98032000000001</v>
      </c>
      <c r="E569" s="14"/>
      <c r="F569" s="14">
        <f>(+F570+F571)</f>
        <v>129.98032000000001</v>
      </c>
    </row>
    <row r="570" spans="1:6" x14ac:dyDescent="0.25">
      <c r="A570" s="27"/>
      <c r="B570" s="16" t="s">
        <v>6</v>
      </c>
      <c r="C570" s="17">
        <v>259.96064000000001</v>
      </c>
      <c r="D570" s="17">
        <v>129.98032000000001</v>
      </c>
      <c r="E570" s="17"/>
      <c r="F570" s="17">
        <v>129.98032000000001</v>
      </c>
    </row>
    <row r="571" spans="1:6" x14ac:dyDescent="0.25">
      <c r="A571" s="27"/>
      <c r="B571" s="16" t="s">
        <v>7</v>
      </c>
      <c r="C571" s="17">
        <v>0</v>
      </c>
      <c r="D571" s="17">
        <v>0</v>
      </c>
      <c r="E571" s="17"/>
      <c r="F571" s="17">
        <v>0</v>
      </c>
    </row>
    <row r="572" spans="1:6" x14ac:dyDescent="0.25">
      <c r="A572" s="28"/>
      <c r="B572" s="13" t="s">
        <v>195</v>
      </c>
      <c r="C572" s="14">
        <f>(+C573+C574)</f>
        <v>20181.773730000001</v>
      </c>
      <c r="D572" s="14">
        <f>(+D573+D574)</f>
        <v>5500.6805999999997</v>
      </c>
      <c r="E572" s="14"/>
      <c r="F572" s="14">
        <f>(+F573+F574)</f>
        <v>3488.8180200000002</v>
      </c>
    </row>
    <row r="573" spans="1:6" x14ac:dyDescent="0.25">
      <c r="A573" s="27"/>
      <c r="B573" s="16" t="s">
        <v>6</v>
      </c>
      <c r="C573" s="17">
        <v>20181.773730000001</v>
      </c>
      <c r="D573" s="17">
        <v>5500.6805999999997</v>
      </c>
      <c r="E573" s="17"/>
      <c r="F573" s="17">
        <v>3488.8180200000002</v>
      </c>
    </row>
    <row r="574" spans="1:6" x14ac:dyDescent="0.25">
      <c r="A574" s="27"/>
      <c r="B574" s="16" t="s">
        <v>7</v>
      </c>
      <c r="C574" s="17">
        <v>0</v>
      </c>
      <c r="D574" s="17">
        <v>0</v>
      </c>
      <c r="E574" s="17"/>
      <c r="F574" s="17">
        <v>0</v>
      </c>
    </row>
    <row r="575" spans="1:6" x14ac:dyDescent="0.25">
      <c r="A575" s="28"/>
      <c r="B575" s="13" t="s">
        <v>196</v>
      </c>
      <c r="C575" s="14">
        <f>(+C576+C577)</f>
        <v>614.09435999999994</v>
      </c>
      <c r="D575" s="14">
        <f>(+D576+D577)</f>
        <v>133.02648000000002</v>
      </c>
      <c r="E575" s="14"/>
      <c r="F575" s="14">
        <f>(+F576+F577)</f>
        <v>133.02648000000002</v>
      </c>
    </row>
    <row r="576" spans="1:6" x14ac:dyDescent="0.25">
      <c r="A576" s="27"/>
      <c r="B576" s="16" t="s">
        <v>6</v>
      </c>
      <c r="C576" s="17">
        <v>614.09435999999994</v>
      </c>
      <c r="D576" s="17">
        <v>133.02648000000002</v>
      </c>
      <c r="E576" s="17"/>
      <c r="F576" s="17">
        <v>133.02648000000002</v>
      </c>
    </row>
    <row r="577" spans="1:6" x14ac:dyDescent="0.25">
      <c r="A577" s="27"/>
      <c r="B577" s="16" t="s">
        <v>7</v>
      </c>
      <c r="C577" s="17">
        <v>0</v>
      </c>
      <c r="D577" s="17">
        <v>0</v>
      </c>
      <c r="E577" s="17"/>
      <c r="F577" s="17">
        <v>0</v>
      </c>
    </row>
    <row r="578" spans="1:6" x14ac:dyDescent="0.25">
      <c r="A578" s="28"/>
      <c r="B578" s="13" t="s">
        <v>197</v>
      </c>
      <c r="C578" s="14">
        <f>(+C579+C580)</f>
        <v>179.49600000000001</v>
      </c>
      <c r="D578" s="14">
        <f>(+D579+D580)</f>
        <v>44.874000000000002</v>
      </c>
      <c r="E578" s="14"/>
      <c r="F578" s="14">
        <f>(+F579+F580)</f>
        <v>44.874000000000002</v>
      </c>
    </row>
    <row r="579" spans="1:6" x14ac:dyDescent="0.25">
      <c r="A579" s="27"/>
      <c r="B579" s="16" t="s">
        <v>6</v>
      </c>
      <c r="C579" s="17">
        <v>179.49600000000001</v>
      </c>
      <c r="D579" s="17">
        <v>44.874000000000002</v>
      </c>
      <c r="E579" s="17"/>
      <c r="F579" s="17">
        <v>44.874000000000002</v>
      </c>
    </row>
    <row r="580" spans="1:6" x14ac:dyDescent="0.25">
      <c r="A580" s="27"/>
      <c r="B580" s="16" t="s">
        <v>7</v>
      </c>
      <c r="C580" s="17">
        <v>0</v>
      </c>
      <c r="D580" s="17">
        <v>0</v>
      </c>
      <c r="E580" s="17"/>
      <c r="F580" s="17">
        <v>0</v>
      </c>
    </row>
    <row r="581" spans="1:6" ht="22.5" x14ac:dyDescent="0.25">
      <c r="A581" s="28"/>
      <c r="B581" s="13" t="s">
        <v>198</v>
      </c>
      <c r="C581" s="14">
        <f>(+C582+C583)</f>
        <v>2701.7369499999995</v>
      </c>
      <c r="D581" s="14">
        <f>(+D582+D583)</f>
        <v>1800.10781</v>
      </c>
      <c r="E581" s="14"/>
      <c r="F581" s="14">
        <f>(+F582+F583)</f>
        <v>1610.20074</v>
      </c>
    </row>
    <row r="582" spans="1:6" x14ac:dyDescent="0.25">
      <c r="A582" s="27"/>
      <c r="B582" s="16" t="s">
        <v>6</v>
      </c>
      <c r="C582" s="17">
        <v>2701.7369499999995</v>
      </c>
      <c r="D582" s="17">
        <v>1800.10781</v>
      </c>
      <c r="E582" s="17"/>
      <c r="F582" s="17">
        <v>1610.20074</v>
      </c>
    </row>
    <row r="583" spans="1:6" x14ac:dyDescent="0.25">
      <c r="A583" s="27"/>
      <c r="B583" s="16" t="s">
        <v>7</v>
      </c>
      <c r="C583" s="17">
        <v>0</v>
      </c>
      <c r="D583" s="17">
        <v>0</v>
      </c>
      <c r="E583" s="17"/>
      <c r="F583" s="17">
        <v>0</v>
      </c>
    </row>
    <row r="584" spans="1:6" ht="22.5" x14ac:dyDescent="0.25">
      <c r="A584" s="28"/>
      <c r="B584" s="13" t="s">
        <v>199</v>
      </c>
      <c r="C584" s="14">
        <f>(+C585+C586)</f>
        <v>535.11526000000003</v>
      </c>
      <c r="D584" s="14">
        <f>(+D585+D586)</f>
        <v>162.91253999999998</v>
      </c>
      <c r="E584" s="14"/>
      <c r="F584" s="14">
        <f>(+F585+F586)</f>
        <v>22.37</v>
      </c>
    </row>
    <row r="585" spans="1:6" x14ac:dyDescent="0.25">
      <c r="A585" s="27"/>
      <c r="B585" s="16" t="s">
        <v>6</v>
      </c>
      <c r="C585" s="17">
        <v>535.11526000000003</v>
      </c>
      <c r="D585" s="17">
        <v>162.91253999999998</v>
      </c>
      <c r="E585" s="17"/>
      <c r="F585" s="17">
        <v>22.37</v>
      </c>
    </row>
    <row r="586" spans="1:6" x14ac:dyDescent="0.25">
      <c r="A586" s="27"/>
      <c r="B586" s="16" t="s">
        <v>7</v>
      </c>
      <c r="C586" s="17">
        <v>0</v>
      </c>
      <c r="D586" s="17">
        <v>0</v>
      </c>
      <c r="E586" s="17"/>
      <c r="F586" s="17">
        <v>0</v>
      </c>
    </row>
    <row r="587" spans="1:6" x14ac:dyDescent="0.25">
      <c r="A587" s="28"/>
      <c r="B587" s="13" t="s">
        <v>200</v>
      </c>
      <c r="C587" s="14">
        <f>(+C588+C589)</f>
        <v>7211.3527650688729</v>
      </c>
      <c r="D587" s="14">
        <f>(+D588+D589)</f>
        <v>1825.8663629473681</v>
      </c>
      <c r="E587" s="14"/>
      <c r="F587" s="14">
        <f>(+F588+F589)</f>
        <v>1825.8663629473681</v>
      </c>
    </row>
    <row r="588" spans="1:6" x14ac:dyDescent="0.25">
      <c r="A588" s="27"/>
      <c r="B588" s="16" t="s">
        <v>6</v>
      </c>
      <c r="C588" s="17">
        <v>7211.3527650688729</v>
      </c>
      <c r="D588" s="17">
        <v>1825.8663629473681</v>
      </c>
      <c r="E588" s="17"/>
      <c r="F588" s="17">
        <v>1825.8663629473681</v>
      </c>
    </row>
    <row r="589" spans="1:6" x14ac:dyDescent="0.25">
      <c r="A589" s="27"/>
      <c r="B589" s="16" t="s">
        <v>7</v>
      </c>
      <c r="C589" s="17">
        <v>0</v>
      </c>
      <c r="D589" s="17">
        <v>0</v>
      </c>
      <c r="E589" s="17"/>
      <c r="F589" s="17">
        <v>0</v>
      </c>
    </row>
    <row r="590" spans="1:6" x14ac:dyDescent="0.25">
      <c r="A590" s="28"/>
      <c r="B590" s="13" t="s">
        <v>201</v>
      </c>
      <c r="C590" s="14">
        <f>(+C591+C592)</f>
        <v>8153.6638907999995</v>
      </c>
      <c r="D590" s="14">
        <f>(+D591+D592)</f>
        <v>2590.859974</v>
      </c>
      <c r="E590" s="14"/>
      <c r="F590" s="14">
        <f>(+F591+F592)</f>
        <v>1502.6986700000002</v>
      </c>
    </row>
    <row r="591" spans="1:6" x14ac:dyDescent="0.25">
      <c r="A591" s="27"/>
      <c r="B591" s="16" t="s">
        <v>6</v>
      </c>
      <c r="C591" s="17">
        <v>8153.6638907999995</v>
      </c>
      <c r="D591" s="17">
        <v>2590.859974</v>
      </c>
      <c r="E591" s="17"/>
      <c r="F591" s="17">
        <v>1502.6986700000002</v>
      </c>
    </row>
    <row r="592" spans="1:6" x14ac:dyDescent="0.25">
      <c r="A592" s="27"/>
      <c r="B592" s="16" t="s">
        <v>7</v>
      </c>
      <c r="C592" s="17">
        <v>0</v>
      </c>
      <c r="D592" s="17">
        <v>0</v>
      </c>
      <c r="E592" s="17"/>
      <c r="F592" s="17">
        <v>0</v>
      </c>
    </row>
    <row r="593" spans="1:6" ht="22.5" x14ac:dyDescent="0.25">
      <c r="A593" s="28"/>
      <c r="B593" s="13" t="s">
        <v>202</v>
      </c>
      <c r="C593" s="14">
        <f>(+C594+C595)</f>
        <v>176.81299999999999</v>
      </c>
      <c r="D593" s="14">
        <f>(+D594+D595)</f>
        <v>70.725200000000001</v>
      </c>
      <c r="E593" s="14"/>
      <c r="F593" s="14">
        <f>(+F594+F595)</f>
        <v>0</v>
      </c>
    </row>
    <row r="594" spans="1:6" x14ac:dyDescent="0.25">
      <c r="A594" s="27"/>
      <c r="B594" s="16" t="s">
        <v>6</v>
      </c>
      <c r="C594" s="17">
        <v>176.81299999999999</v>
      </c>
      <c r="D594" s="17">
        <v>70.725200000000001</v>
      </c>
      <c r="E594" s="17"/>
      <c r="F594" s="17">
        <v>0</v>
      </c>
    </row>
    <row r="595" spans="1:6" x14ac:dyDescent="0.25">
      <c r="A595" s="27"/>
      <c r="B595" s="16" t="s">
        <v>7</v>
      </c>
      <c r="C595" s="17">
        <v>0</v>
      </c>
      <c r="D595" s="17">
        <v>0</v>
      </c>
      <c r="E595" s="17"/>
      <c r="F595" s="17">
        <v>0</v>
      </c>
    </row>
    <row r="596" spans="1:6" x14ac:dyDescent="0.25">
      <c r="A596" s="28"/>
      <c r="B596" s="13" t="s">
        <v>203</v>
      </c>
      <c r="C596" s="14">
        <f>(+C597+C598)</f>
        <v>14422.723599999999</v>
      </c>
      <c r="D596" s="14">
        <f>(+D597+D598)</f>
        <v>3605.6808999999998</v>
      </c>
      <c r="E596" s="14"/>
      <c r="F596" s="14">
        <f>(+F597+F598)</f>
        <v>1156.3834899999997</v>
      </c>
    </row>
    <row r="597" spans="1:6" x14ac:dyDescent="0.25">
      <c r="A597" s="27"/>
      <c r="B597" s="16" t="s">
        <v>6</v>
      </c>
      <c r="C597" s="17">
        <v>14422.723599999999</v>
      </c>
      <c r="D597" s="17">
        <v>3605.6808999999998</v>
      </c>
      <c r="E597" s="17"/>
      <c r="F597" s="17">
        <v>1156.3834899999997</v>
      </c>
    </row>
    <row r="598" spans="1:6" x14ac:dyDescent="0.25">
      <c r="A598" s="27"/>
      <c r="B598" s="16" t="s">
        <v>7</v>
      </c>
      <c r="C598" s="17">
        <v>0</v>
      </c>
      <c r="D598" s="17">
        <v>0</v>
      </c>
      <c r="E598" s="17"/>
      <c r="F598" s="17">
        <v>0</v>
      </c>
    </row>
    <row r="599" spans="1:6" x14ac:dyDescent="0.25">
      <c r="A599" s="28"/>
      <c r="B599" s="13" t="s">
        <v>204</v>
      </c>
      <c r="C599" s="14">
        <f>(+C600+C601)</f>
        <v>8516.24</v>
      </c>
      <c r="D599" s="14">
        <f>(+D600+D601)</f>
        <v>2653.2055500000001</v>
      </c>
      <c r="E599" s="14"/>
      <c r="F599" s="14">
        <f>(+F600+F601)</f>
        <v>1578.0219999999999</v>
      </c>
    </row>
    <row r="600" spans="1:6" x14ac:dyDescent="0.25">
      <c r="A600" s="27"/>
      <c r="B600" s="16" t="s">
        <v>6</v>
      </c>
      <c r="C600" s="17">
        <v>8516.24</v>
      </c>
      <c r="D600" s="17">
        <v>2653.2055500000001</v>
      </c>
      <c r="E600" s="17"/>
      <c r="F600" s="17">
        <v>1578.0219999999999</v>
      </c>
    </row>
    <row r="601" spans="1:6" x14ac:dyDescent="0.25">
      <c r="A601" s="27"/>
      <c r="B601" s="16" t="s">
        <v>7</v>
      </c>
      <c r="C601" s="17">
        <v>0</v>
      </c>
      <c r="D601" s="17">
        <v>0</v>
      </c>
      <c r="E601" s="17"/>
      <c r="F601" s="17">
        <v>0</v>
      </c>
    </row>
    <row r="602" spans="1:6" x14ac:dyDescent="0.25">
      <c r="A602" s="28"/>
      <c r="B602" s="13" t="s">
        <v>205</v>
      </c>
      <c r="C602" s="14">
        <f>(+C603+C604)</f>
        <v>4297.07377</v>
      </c>
      <c r="D602" s="14">
        <f>(+D603+D604)</f>
        <v>2014.2989167000001</v>
      </c>
      <c r="E602" s="14"/>
      <c r="F602" s="14">
        <f>(+F603+F604)</f>
        <v>806.89846</v>
      </c>
    </row>
    <row r="603" spans="1:6" ht="15.75" x14ac:dyDescent="0.25">
      <c r="A603" s="54"/>
      <c r="B603" s="49" t="s">
        <v>6</v>
      </c>
      <c r="C603" s="50">
        <v>4297.07377</v>
      </c>
      <c r="D603" s="50">
        <v>2014.2989167000001</v>
      </c>
      <c r="E603" s="56"/>
      <c r="F603" s="50">
        <v>806.89846</v>
      </c>
    </row>
    <row r="604" spans="1:6" x14ac:dyDescent="0.25">
      <c r="A604" s="27"/>
      <c r="B604" s="16" t="s">
        <v>7</v>
      </c>
      <c r="C604" s="17">
        <v>0</v>
      </c>
      <c r="D604" s="17">
        <v>0</v>
      </c>
      <c r="E604" s="17"/>
      <c r="F604" s="17">
        <v>0</v>
      </c>
    </row>
    <row r="605" spans="1:6" x14ac:dyDescent="0.25">
      <c r="A605" s="28"/>
      <c r="B605" s="13" t="s">
        <v>206</v>
      </c>
      <c r="C605" s="14">
        <f>(+C606+C607)</f>
        <v>4454.8149999999996</v>
      </c>
      <c r="D605" s="14">
        <f>(+D606+D607)</f>
        <v>925.1</v>
      </c>
      <c r="E605" s="14"/>
      <c r="F605" s="14">
        <f>(+F606+F607)</f>
        <v>280.0462</v>
      </c>
    </row>
    <row r="606" spans="1:6" x14ac:dyDescent="0.25">
      <c r="A606" s="27"/>
      <c r="B606" s="16" t="s">
        <v>6</v>
      </c>
      <c r="C606" s="17">
        <v>4454.8149999999996</v>
      </c>
      <c r="D606" s="17">
        <v>925.1</v>
      </c>
      <c r="E606" s="17"/>
      <c r="F606" s="17">
        <v>280.0462</v>
      </c>
    </row>
    <row r="607" spans="1:6" x14ac:dyDescent="0.25">
      <c r="A607" s="27"/>
      <c r="B607" s="16" t="s">
        <v>7</v>
      </c>
      <c r="C607" s="17">
        <v>0</v>
      </c>
      <c r="D607" s="17">
        <v>0</v>
      </c>
      <c r="E607" s="17"/>
      <c r="F607" s="17">
        <v>0</v>
      </c>
    </row>
    <row r="608" spans="1:6" x14ac:dyDescent="0.25">
      <c r="A608" s="28"/>
      <c r="B608" s="13" t="s">
        <v>207</v>
      </c>
      <c r="C608" s="14">
        <f>(+C609+C610)</f>
        <v>20904.451891809396</v>
      </c>
      <c r="D608" s="14">
        <f>(+D609+D610)</f>
        <v>9913.000725454136</v>
      </c>
      <c r="E608" s="14"/>
      <c r="F608" s="14">
        <f>(+F609+F610)</f>
        <v>7994.9862699999994</v>
      </c>
    </row>
    <row r="609" spans="1:6" x14ac:dyDescent="0.25">
      <c r="A609" s="27"/>
      <c r="B609" s="16" t="s">
        <v>6</v>
      </c>
      <c r="C609" s="17">
        <v>20904.451891809396</v>
      </c>
      <c r="D609" s="17">
        <v>9913.000725454136</v>
      </c>
      <c r="E609" s="17"/>
      <c r="F609" s="17">
        <v>7994.9862699999994</v>
      </c>
    </row>
    <row r="610" spans="1:6" x14ac:dyDescent="0.25">
      <c r="A610" s="27"/>
      <c r="B610" s="16" t="s">
        <v>7</v>
      </c>
      <c r="C610" s="17">
        <v>0</v>
      </c>
      <c r="D610" s="17">
        <v>0</v>
      </c>
      <c r="E610" s="17"/>
      <c r="F610" s="17">
        <v>0</v>
      </c>
    </row>
    <row r="611" spans="1:6" x14ac:dyDescent="0.25">
      <c r="A611" s="28"/>
      <c r="B611" s="13" t="s">
        <v>208</v>
      </c>
      <c r="C611" s="14">
        <f>(+C612+C613)</f>
        <v>8696.7746800000004</v>
      </c>
      <c r="D611" s="14">
        <f>(+D612+D613)</f>
        <v>6135.3490099999999</v>
      </c>
      <c r="E611" s="14"/>
      <c r="F611" s="14">
        <f>(+F612+F613)</f>
        <v>979.7209600000001</v>
      </c>
    </row>
    <row r="612" spans="1:6" x14ac:dyDescent="0.25">
      <c r="A612" s="27"/>
      <c r="B612" s="16" t="s">
        <v>6</v>
      </c>
      <c r="C612" s="17">
        <v>8696.7746800000004</v>
      </c>
      <c r="D612" s="17">
        <v>6135.3490099999999</v>
      </c>
      <c r="E612" s="17"/>
      <c r="F612" s="17">
        <v>979.7209600000001</v>
      </c>
    </row>
    <row r="613" spans="1:6" x14ac:dyDescent="0.25">
      <c r="A613" s="27"/>
      <c r="B613" s="16" t="s">
        <v>7</v>
      </c>
      <c r="C613" s="17">
        <v>0</v>
      </c>
      <c r="D613" s="17">
        <v>0</v>
      </c>
      <c r="E613" s="17"/>
      <c r="F613" s="17">
        <v>0</v>
      </c>
    </row>
    <row r="614" spans="1:6" x14ac:dyDescent="0.25">
      <c r="A614" s="28"/>
      <c r="B614" s="13" t="s">
        <v>209</v>
      </c>
      <c r="C614" s="14">
        <f>(+C615+C616)</f>
        <v>310.18400000000003</v>
      </c>
      <c r="D614" s="14">
        <f>(+D615+D616)</f>
        <v>155.09200000000001</v>
      </c>
      <c r="E614" s="14"/>
      <c r="F614" s="14">
        <f>(+F615+F616)</f>
        <v>155.09200000000001</v>
      </c>
    </row>
    <row r="615" spans="1:6" x14ac:dyDescent="0.25">
      <c r="A615" s="27"/>
      <c r="B615" s="16" t="s">
        <v>6</v>
      </c>
      <c r="C615" s="17">
        <v>310.18400000000003</v>
      </c>
      <c r="D615" s="17">
        <v>155.09200000000001</v>
      </c>
      <c r="E615" s="17"/>
      <c r="F615" s="17">
        <v>155.09200000000001</v>
      </c>
    </row>
    <row r="616" spans="1:6" x14ac:dyDescent="0.25">
      <c r="A616" s="27"/>
      <c r="B616" s="16" t="s">
        <v>7</v>
      </c>
      <c r="C616" s="17">
        <v>0</v>
      </c>
      <c r="D616" s="17">
        <v>0</v>
      </c>
      <c r="E616" s="17"/>
      <c r="F616" s="17">
        <v>0</v>
      </c>
    </row>
    <row r="617" spans="1:6" x14ac:dyDescent="0.25">
      <c r="A617" s="28"/>
      <c r="B617" s="13" t="s">
        <v>210</v>
      </c>
      <c r="C617" s="14">
        <f>(+C618+C619)</f>
        <v>3400</v>
      </c>
      <c r="D617" s="14">
        <f>(+D618+D619)</f>
        <v>782.36736999999982</v>
      </c>
      <c r="E617" s="14"/>
      <c r="F617" s="14">
        <f>(+F618+F619)</f>
        <v>432.49164999999999</v>
      </c>
    </row>
    <row r="618" spans="1:6" x14ac:dyDescent="0.25">
      <c r="A618" s="27"/>
      <c r="B618" s="16" t="s">
        <v>6</v>
      </c>
      <c r="C618" s="17">
        <v>3400</v>
      </c>
      <c r="D618" s="17">
        <v>782.36736999999982</v>
      </c>
      <c r="E618" s="17"/>
      <c r="F618" s="17">
        <v>432.49164999999999</v>
      </c>
    </row>
    <row r="619" spans="1:6" x14ac:dyDescent="0.25">
      <c r="A619" s="27"/>
      <c r="B619" s="16" t="s">
        <v>7</v>
      </c>
      <c r="C619" s="17">
        <v>0</v>
      </c>
      <c r="D619" s="17">
        <v>0</v>
      </c>
      <c r="E619" s="17"/>
      <c r="F619" s="17">
        <v>0</v>
      </c>
    </row>
    <row r="620" spans="1:6" x14ac:dyDescent="0.25">
      <c r="A620" s="28"/>
      <c r="B620" s="13" t="s">
        <v>211</v>
      </c>
      <c r="C620" s="14">
        <f>(+C621+C622)</f>
        <v>8302.7553499999995</v>
      </c>
      <c r="D620" s="14">
        <f>(+D621+D622)</f>
        <v>2822.51163</v>
      </c>
      <c r="E620" s="14"/>
      <c r="F620" s="14">
        <f>(+F621+F622)</f>
        <v>2611.9123300000001</v>
      </c>
    </row>
    <row r="621" spans="1:6" x14ac:dyDescent="0.25">
      <c r="A621" s="27"/>
      <c r="B621" s="16" t="s">
        <v>6</v>
      </c>
      <c r="C621" s="17">
        <v>8302.7553499999995</v>
      </c>
      <c r="D621" s="17">
        <v>2822.51163</v>
      </c>
      <c r="E621" s="17"/>
      <c r="F621" s="17">
        <v>2611.9123300000001</v>
      </c>
    </row>
    <row r="622" spans="1:6" x14ac:dyDescent="0.25">
      <c r="A622" s="27"/>
      <c r="B622" s="16" t="s">
        <v>7</v>
      </c>
      <c r="C622" s="17">
        <v>0</v>
      </c>
      <c r="D622" s="17">
        <v>0</v>
      </c>
      <c r="E622" s="17"/>
      <c r="F622" s="17">
        <v>0</v>
      </c>
    </row>
    <row r="623" spans="1:6" x14ac:dyDescent="0.25">
      <c r="A623" s="28"/>
      <c r="B623" s="13" t="s">
        <v>212</v>
      </c>
      <c r="C623" s="14">
        <f>(+C624+C625)</f>
        <v>1117.9278900000002</v>
      </c>
      <c r="D623" s="14">
        <f>(+D624+D625)</f>
        <v>1110.6372900000001</v>
      </c>
      <c r="E623" s="14"/>
      <c r="F623" s="14">
        <f>(+F624+F625)</f>
        <v>121.34063999999999</v>
      </c>
    </row>
    <row r="624" spans="1:6" x14ac:dyDescent="0.25">
      <c r="A624" s="27"/>
      <c r="B624" s="16" t="s">
        <v>6</v>
      </c>
      <c r="C624" s="17">
        <v>1117.9278900000002</v>
      </c>
      <c r="D624" s="17">
        <v>1110.6372900000001</v>
      </c>
      <c r="E624" s="17"/>
      <c r="F624" s="17">
        <v>121.34063999999999</v>
      </c>
    </row>
    <row r="625" spans="1:6" x14ac:dyDescent="0.25">
      <c r="A625" s="27"/>
      <c r="B625" s="16" t="s">
        <v>7</v>
      </c>
      <c r="C625" s="17">
        <v>0</v>
      </c>
      <c r="D625" s="17">
        <v>0</v>
      </c>
      <c r="E625" s="17"/>
      <c r="F625" s="17">
        <v>0</v>
      </c>
    </row>
    <row r="626" spans="1:6" x14ac:dyDescent="0.25">
      <c r="A626" s="28"/>
      <c r="B626" s="13" t="s">
        <v>213</v>
      </c>
      <c r="C626" s="14">
        <f>(+C627+C628)</f>
        <v>3648.04279</v>
      </c>
      <c r="D626" s="14">
        <f>(+D627+D628)</f>
        <v>912.01069749999999</v>
      </c>
      <c r="E626" s="14"/>
      <c r="F626" s="14">
        <f>(+F627+F628)</f>
        <v>912.01069999999993</v>
      </c>
    </row>
    <row r="627" spans="1:6" x14ac:dyDescent="0.25">
      <c r="A627" s="27"/>
      <c r="B627" s="16" t="s">
        <v>6</v>
      </c>
      <c r="C627" s="17">
        <v>3648.04279</v>
      </c>
      <c r="D627" s="17">
        <v>912.01069749999999</v>
      </c>
      <c r="E627" s="17"/>
      <c r="F627" s="17">
        <v>912.01069999999993</v>
      </c>
    </row>
    <row r="628" spans="1:6" x14ac:dyDescent="0.25">
      <c r="A628" s="27"/>
      <c r="B628" s="16" t="s">
        <v>7</v>
      </c>
      <c r="C628" s="17">
        <v>0</v>
      </c>
      <c r="D628" s="17">
        <v>0</v>
      </c>
      <c r="E628" s="17"/>
      <c r="F628" s="17">
        <v>0</v>
      </c>
    </row>
    <row r="629" spans="1:6" x14ac:dyDescent="0.25">
      <c r="A629" s="28"/>
      <c r="B629" s="13" t="s">
        <v>214</v>
      </c>
      <c r="C629" s="14">
        <f>(+C630+C631)</f>
        <v>178.2398</v>
      </c>
      <c r="D629" s="14">
        <f>(+D630+D631)</f>
        <v>106.94388000000001</v>
      </c>
      <c r="E629" s="14"/>
      <c r="F629" s="14">
        <f>(+F630+F631)</f>
        <v>35.647959999999998</v>
      </c>
    </row>
    <row r="630" spans="1:6" x14ac:dyDescent="0.25">
      <c r="A630" s="27"/>
      <c r="B630" s="16" t="s">
        <v>6</v>
      </c>
      <c r="C630" s="17">
        <v>178.2398</v>
      </c>
      <c r="D630" s="17">
        <v>106.94388000000001</v>
      </c>
      <c r="E630" s="17"/>
      <c r="F630" s="17">
        <v>35.647959999999998</v>
      </c>
    </row>
    <row r="631" spans="1:6" x14ac:dyDescent="0.25">
      <c r="A631" s="27"/>
      <c r="B631" s="16" t="s">
        <v>7</v>
      </c>
      <c r="C631" s="17">
        <v>0</v>
      </c>
      <c r="D631" s="17">
        <v>0</v>
      </c>
      <c r="E631" s="17"/>
      <c r="F631" s="17">
        <v>0</v>
      </c>
    </row>
    <row r="632" spans="1:6" x14ac:dyDescent="0.25">
      <c r="A632" s="28"/>
      <c r="B632" s="13" t="s">
        <v>215</v>
      </c>
      <c r="C632" s="14">
        <f>(+C633+C634)</f>
        <v>1977.356</v>
      </c>
      <c r="D632" s="14">
        <f>(+D633+D634)</f>
        <v>988.52648999999997</v>
      </c>
      <c r="E632" s="14"/>
      <c r="F632" s="14">
        <f>(+F633+F634)</f>
        <v>927.87720000000002</v>
      </c>
    </row>
    <row r="633" spans="1:6" x14ac:dyDescent="0.25">
      <c r="A633" s="27"/>
      <c r="B633" s="16" t="s">
        <v>6</v>
      </c>
      <c r="C633" s="17">
        <v>1977.356</v>
      </c>
      <c r="D633" s="17">
        <v>988.52648999999997</v>
      </c>
      <c r="E633" s="17"/>
      <c r="F633" s="17">
        <v>927.87720000000002</v>
      </c>
    </row>
    <row r="634" spans="1:6" x14ac:dyDescent="0.25">
      <c r="A634" s="27"/>
      <c r="B634" s="16" t="s">
        <v>7</v>
      </c>
      <c r="C634" s="17">
        <v>0</v>
      </c>
      <c r="D634" s="17">
        <v>0</v>
      </c>
      <c r="E634" s="17"/>
      <c r="F634" s="17">
        <v>0</v>
      </c>
    </row>
    <row r="635" spans="1:6" x14ac:dyDescent="0.25">
      <c r="A635" s="29" t="s">
        <v>216</v>
      </c>
      <c r="B635" s="10"/>
      <c r="C635" s="11">
        <f>(+C636)</f>
        <v>53007.517400000004</v>
      </c>
      <c r="D635" s="11">
        <f>(+D636)</f>
        <v>16351.054133333335</v>
      </c>
      <c r="E635" s="11"/>
      <c r="F635" s="11">
        <f>(+F636)</f>
        <v>3727.1975699999998</v>
      </c>
    </row>
    <row r="636" spans="1:6" x14ac:dyDescent="0.25">
      <c r="A636" s="28"/>
      <c r="B636" s="13" t="s">
        <v>11</v>
      </c>
      <c r="C636" s="14">
        <f>(+C637+C638)</f>
        <v>53007.517400000004</v>
      </c>
      <c r="D636" s="14">
        <f>(+D637+D638)</f>
        <v>16351.054133333335</v>
      </c>
      <c r="E636" s="14"/>
      <c r="F636" s="14">
        <f>(+F637+F638)</f>
        <v>3727.1975699999998</v>
      </c>
    </row>
    <row r="637" spans="1:6" x14ac:dyDescent="0.25">
      <c r="A637" s="27"/>
      <c r="B637" s="16" t="s">
        <v>6</v>
      </c>
      <c r="C637" s="17">
        <v>53007.517400000004</v>
      </c>
      <c r="D637" s="17">
        <v>16351.054133333335</v>
      </c>
      <c r="E637" s="17"/>
      <c r="F637" s="17">
        <v>3727.1975699999998</v>
      </c>
    </row>
    <row r="638" spans="1:6" x14ac:dyDescent="0.25">
      <c r="A638" s="27"/>
      <c r="B638" s="16" t="s">
        <v>7</v>
      </c>
      <c r="C638" s="17">
        <v>0</v>
      </c>
      <c r="D638" s="17">
        <v>0</v>
      </c>
      <c r="E638" s="17"/>
      <c r="F638" s="17">
        <v>0</v>
      </c>
    </row>
    <row r="639" spans="1:6" x14ac:dyDescent="0.25">
      <c r="A639" s="29" t="s">
        <v>217</v>
      </c>
      <c r="B639" s="10"/>
      <c r="C639" s="11">
        <f>(+C640)</f>
        <v>154485.74030000003</v>
      </c>
      <c r="D639" s="11">
        <f>(+D640)</f>
        <v>38621.435075000009</v>
      </c>
      <c r="E639" s="11"/>
      <c r="F639" s="11">
        <f>(+F640)</f>
        <v>32546.281870000006</v>
      </c>
    </row>
    <row r="640" spans="1:6" x14ac:dyDescent="0.25">
      <c r="A640" s="28"/>
      <c r="B640" s="13" t="s">
        <v>11</v>
      </c>
      <c r="C640" s="14">
        <f>(+C641+C642)</f>
        <v>154485.74030000003</v>
      </c>
      <c r="D640" s="14">
        <f>(+D641+D642)</f>
        <v>38621.435075000009</v>
      </c>
      <c r="E640" s="14"/>
      <c r="F640" s="14">
        <f>(+F641+F642)</f>
        <v>32546.281870000006</v>
      </c>
    </row>
    <row r="641" spans="1:6" x14ac:dyDescent="0.25">
      <c r="A641" s="27"/>
      <c r="B641" s="16" t="s">
        <v>6</v>
      </c>
      <c r="C641" s="17">
        <v>154485.74030000003</v>
      </c>
      <c r="D641" s="17">
        <v>38621.435075000009</v>
      </c>
      <c r="E641" s="17"/>
      <c r="F641" s="17">
        <v>32546.281870000006</v>
      </c>
    </row>
    <row r="642" spans="1:6" x14ac:dyDescent="0.25">
      <c r="A642" s="27"/>
      <c r="B642" s="16" t="s">
        <v>7</v>
      </c>
      <c r="C642" s="17">
        <v>0</v>
      </c>
      <c r="D642" s="17">
        <v>0</v>
      </c>
      <c r="E642" s="17"/>
      <c r="F642" s="17">
        <v>0</v>
      </c>
    </row>
    <row r="643" spans="1:6" x14ac:dyDescent="0.25">
      <c r="A643" s="29" t="s">
        <v>218</v>
      </c>
      <c r="B643" s="10"/>
      <c r="C643" s="11">
        <f>(+C644)</f>
        <v>444802.47168999998</v>
      </c>
      <c r="D643" s="11">
        <f>(+D644)</f>
        <v>37988.835650000001</v>
      </c>
      <c r="E643" s="11"/>
      <c r="F643" s="11">
        <f>(+F644)</f>
        <v>37988.835650000001</v>
      </c>
    </row>
    <row r="644" spans="1:6" x14ac:dyDescent="0.25">
      <c r="A644" s="28"/>
      <c r="B644" s="13" t="s">
        <v>11</v>
      </c>
      <c r="C644" s="14">
        <f>(+C645+C646)</f>
        <v>444802.47168999998</v>
      </c>
      <c r="D644" s="14">
        <f>(+D645+D646)</f>
        <v>37988.835650000001</v>
      </c>
      <c r="E644" s="14"/>
      <c r="F644" s="14">
        <f>(+F645+F646)</f>
        <v>37988.835650000001</v>
      </c>
    </row>
    <row r="645" spans="1:6" x14ac:dyDescent="0.25">
      <c r="A645" s="27"/>
      <c r="B645" s="16" t="s">
        <v>6</v>
      </c>
      <c r="C645" s="17">
        <v>444802.47168999998</v>
      </c>
      <c r="D645" s="17">
        <v>37988.835650000001</v>
      </c>
      <c r="E645" s="17"/>
      <c r="F645" s="17">
        <v>37988.835650000001</v>
      </c>
    </row>
    <row r="646" spans="1:6" x14ac:dyDescent="0.25">
      <c r="A646" s="27"/>
      <c r="B646" s="16" t="s">
        <v>7</v>
      </c>
      <c r="C646" s="17">
        <v>0</v>
      </c>
      <c r="D646" s="17">
        <v>0</v>
      </c>
      <c r="E646" s="17"/>
      <c r="F646" s="17">
        <v>0</v>
      </c>
    </row>
    <row r="647" spans="1:6" x14ac:dyDescent="0.25">
      <c r="A647" s="29" t="s">
        <v>219</v>
      </c>
      <c r="B647" s="10"/>
      <c r="C647" s="11">
        <f>(+C648)</f>
        <v>103422.21828</v>
      </c>
      <c r="D647" s="11">
        <f>(+D648)</f>
        <v>27355.55457</v>
      </c>
      <c r="E647" s="11"/>
      <c r="F647" s="11">
        <f>(+F648)</f>
        <v>11299.887119999999</v>
      </c>
    </row>
    <row r="648" spans="1:6" x14ac:dyDescent="0.25">
      <c r="A648" s="28"/>
      <c r="B648" s="13" t="s">
        <v>11</v>
      </c>
      <c r="C648" s="14">
        <f>(+C649+C650)</f>
        <v>103422.21828</v>
      </c>
      <c r="D648" s="14">
        <f>(+D649+D650)</f>
        <v>27355.55457</v>
      </c>
      <c r="E648" s="14"/>
      <c r="F648" s="14">
        <f>(+F649+F650)</f>
        <v>11299.887119999999</v>
      </c>
    </row>
    <row r="649" spans="1:6" x14ac:dyDescent="0.25">
      <c r="A649" s="27"/>
      <c r="B649" s="16" t="s">
        <v>6</v>
      </c>
      <c r="C649" s="17">
        <v>55422.218280000001</v>
      </c>
      <c r="D649" s="17">
        <v>13855.55457</v>
      </c>
      <c r="E649" s="17"/>
      <c r="F649" s="17">
        <v>1834.77099</v>
      </c>
    </row>
    <row r="650" spans="1:6" x14ac:dyDescent="0.25">
      <c r="A650" s="27"/>
      <c r="B650" s="16" t="s">
        <v>7</v>
      </c>
      <c r="C650" s="17">
        <v>48000</v>
      </c>
      <c r="D650" s="17">
        <v>13500</v>
      </c>
      <c r="E650" s="17"/>
      <c r="F650" s="17">
        <v>9465.1161300000003</v>
      </c>
    </row>
    <row r="651" spans="1:6" x14ac:dyDescent="0.25">
      <c r="A651" s="29" t="s">
        <v>220</v>
      </c>
      <c r="B651" s="10"/>
      <c r="C651" s="11">
        <f>(+C652)</f>
        <v>146346.6</v>
      </c>
      <c r="D651" s="11">
        <f>(+D652)</f>
        <v>0</v>
      </c>
      <c r="E651" s="11"/>
      <c r="F651" s="11">
        <f>(+F652)</f>
        <v>0</v>
      </c>
    </row>
    <row r="652" spans="1:6" x14ac:dyDescent="0.25">
      <c r="A652" s="28"/>
      <c r="B652" s="13" t="s">
        <v>11</v>
      </c>
      <c r="C652" s="14">
        <f>(+C653+C654)</f>
        <v>146346.6</v>
      </c>
      <c r="D652" s="14">
        <f>(+D653+D654)</f>
        <v>0</v>
      </c>
      <c r="E652" s="14"/>
      <c r="F652" s="14">
        <f>(+F653+F654)</f>
        <v>0</v>
      </c>
    </row>
    <row r="653" spans="1:6" x14ac:dyDescent="0.25">
      <c r="A653" s="27"/>
      <c r="B653" s="16" t="s">
        <v>6</v>
      </c>
      <c r="C653" s="17">
        <v>146346.6</v>
      </c>
      <c r="D653" s="17">
        <v>0</v>
      </c>
      <c r="E653" s="17"/>
      <c r="F653" s="17">
        <v>0</v>
      </c>
    </row>
    <row r="654" spans="1:6" x14ac:dyDescent="0.25">
      <c r="A654" s="27"/>
      <c r="B654" s="16" t="s">
        <v>7</v>
      </c>
      <c r="C654" s="17">
        <v>0</v>
      </c>
      <c r="D654" s="17">
        <v>0</v>
      </c>
      <c r="E654" s="17"/>
      <c r="F654" s="17">
        <v>0</v>
      </c>
    </row>
    <row r="655" spans="1:6" x14ac:dyDescent="0.25">
      <c r="A655" s="29" t="s">
        <v>221</v>
      </c>
      <c r="B655" s="10"/>
      <c r="C655" s="11">
        <f>(+C656)</f>
        <v>401062.435</v>
      </c>
      <c r="D655" s="11">
        <f>(+D656)</f>
        <v>17531.28081</v>
      </c>
      <c r="E655" s="11"/>
      <c r="F655" s="11">
        <f>(+F656)</f>
        <v>16279.044379999999</v>
      </c>
    </row>
    <row r="656" spans="1:6" x14ac:dyDescent="0.25">
      <c r="A656" s="28"/>
      <c r="B656" s="13" t="s">
        <v>11</v>
      </c>
      <c r="C656" s="14">
        <f>(+C657+C658)</f>
        <v>401062.435</v>
      </c>
      <c r="D656" s="14">
        <f>(+D657+D658)</f>
        <v>17531.28081</v>
      </c>
      <c r="E656" s="14"/>
      <c r="F656" s="14">
        <f>(+F657+F658)</f>
        <v>16279.044379999999</v>
      </c>
    </row>
    <row r="657" spans="1:6" x14ac:dyDescent="0.25">
      <c r="A657" s="27"/>
      <c r="B657" s="16" t="s">
        <v>6</v>
      </c>
      <c r="C657" s="17">
        <v>401062.435</v>
      </c>
      <c r="D657" s="17">
        <v>17531.28081</v>
      </c>
      <c r="E657" s="17"/>
      <c r="F657" s="17">
        <v>16279.044379999999</v>
      </c>
    </row>
    <row r="658" spans="1:6" x14ac:dyDescent="0.25">
      <c r="A658" s="54"/>
      <c r="B658" s="49" t="s">
        <v>7</v>
      </c>
      <c r="C658" s="50">
        <v>0</v>
      </c>
      <c r="D658" s="50">
        <v>0</v>
      </c>
      <c r="E658" s="50"/>
      <c r="F658" s="50">
        <v>0</v>
      </c>
    </row>
    <row r="659" spans="1:6" x14ac:dyDescent="0.25">
      <c r="A659" s="29" t="s">
        <v>222</v>
      </c>
      <c r="B659" s="34"/>
      <c r="C659" s="21">
        <f>(+C660+C663+C666+C669+C672+C675)</f>
        <v>442385.02230000001</v>
      </c>
      <c r="D659" s="21">
        <f>(+D660+D663+D666+D669+D672+D675)</f>
        <v>106692.27235</v>
      </c>
      <c r="E659" s="21"/>
      <c r="F659" s="21">
        <f>(+F660+F663+F666+F669+F672+F675)</f>
        <v>86646.247730000003</v>
      </c>
    </row>
    <row r="660" spans="1:6" x14ac:dyDescent="0.25">
      <c r="A660" s="28"/>
      <c r="B660" s="13" t="s">
        <v>223</v>
      </c>
      <c r="C660" s="14">
        <f>(+C661+C662)</f>
        <v>84323.3</v>
      </c>
      <c r="D660" s="14">
        <f>(+D661+D662)</f>
        <v>20827.874</v>
      </c>
      <c r="E660" s="14"/>
      <c r="F660" s="14">
        <f>(+F661+F662)</f>
        <v>8555.1059999999998</v>
      </c>
    </row>
    <row r="661" spans="1:6" x14ac:dyDescent="0.25">
      <c r="A661" s="27"/>
      <c r="B661" s="16" t="s">
        <v>6</v>
      </c>
      <c r="C661" s="17">
        <v>84323.3</v>
      </c>
      <c r="D661" s="17">
        <v>20827.874</v>
      </c>
      <c r="E661" s="17"/>
      <c r="F661" s="17">
        <v>8555.1059999999998</v>
      </c>
    </row>
    <row r="662" spans="1:6" x14ac:dyDescent="0.25">
      <c r="A662" s="27"/>
      <c r="B662" s="16" t="s">
        <v>7</v>
      </c>
      <c r="C662" s="17">
        <v>0</v>
      </c>
      <c r="D662" s="17">
        <v>0</v>
      </c>
      <c r="E662" s="17"/>
      <c r="F662" s="17">
        <v>0</v>
      </c>
    </row>
    <row r="663" spans="1:6" x14ac:dyDescent="0.25">
      <c r="A663" s="28"/>
      <c r="B663" s="13" t="s">
        <v>224</v>
      </c>
      <c r="C663" s="14">
        <f>(+C664+C665)</f>
        <v>34754.1</v>
      </c>
      <c r="D663" s="14">
        <f>(+D664+D665)</f>
        <v>8218.2340000000004</v>
      </c>
      <c r="E663" s="14"/>
      <c r="F663" s="14">
        <f>(+F664+F665)</f>
        <v>7393.5169999999998</v>
      </c>
    </row>
    <row r="664" spans="1:6" x14ac:dyDescent="0.25">
      <c r="A664" s="27"/>
      <c r="B664" s="16" t="s">
        <v>6</v>
      </c>
      <c r="C664" s="17">
        <v>34754.1</v>
      </c>
      <c r="D664" s="17">
        <v>8218.2340000000004</v>
      </c>
      <c r="E664" s="17"/>
      <c r="F664" s="17">
        <v>7393.5169999999998</v>
      </c>
    </row>
    <row r="665" spans="1:6" x14ac:dyDescent="0.25">
      <c r="A665" s="27"/>
      <c r="B665" s="16" t="s">
        <v>7</v>
      </c>
      <c r="C665" s="17">
        <v>0</v>
      </c>
      <c r="D665" s="17">
        <v>0</v>
      </c>
      <c r="E665" s="17"/>
      <c r="F665" s="17">
        <v>0</v>
      </c>
    </row>
    <row r="666" spans="1:6" x14ac:dyDescent="0.25">
      <c r="A666" s="28"/>
      <c r="B666" s="13" t="s">
        <v>225</v>
      </c>
      <c r="C666" s="14">
        <f>(+C667+C668)</f>
        <v>241367.83129999999</v>
      </c>
      <c r="D666" s="14">
        <f>(+D667+D668)</f>
        <v>61741.760070000004</v>
      </c>
      <c r="E666" s="14"/>
      <c r="F666" s="14">
        <f>(+F667+F668)</f>
        <v>55591.138649999994</v>
      </c>
    </row>
    <row r="667" spans="1:6" x14ac:dyDescent="0.25">
      <c r="A667" s="27"/>
      <c r="B667" s="16" t="s">
        <v>6</v>
      </c>
      <c r="C667" s="17">
        <v>241367.83129999999</v>
      </c>
      <c r="D667" s="17">
        <v>61741.760070000004</v>
      </c>
      <c r="E667" s="17"/>
      <c r="F667" s="17">
        <v>55591.138649999994</v>
      </c>
    </row>
    <row r="668" spans="1:6" x14ac:dyDescent="0.25">
      <c r="A668" s="27"/>
      <c r="B668" s="16" t="s">
        <v>7</v>
      </c>
      <c r="C668" s="17">
        <v>0</v>
      </c>
      <c r="D668" s="17">
        <v>0</v>
      </c>
      <c r="E668" s="17"/>
      <c r="F668" s="17">
        <v>0</v>
      </c>
    </row>
    <row r="669" spans="1:6" x14ac:dyDescent="0.25">
      <c r="A669" s="28"/>
      <c r="B669" s="13" t="s">
        <v>226</v>
      </c>
      <c r="C669" s="14">
        <f>(+C670+C671)</f>
        <v>42763.5</v>
      </c>
      <c r="D669" s="14">
        <f>(+D670+D671)</f>
        <v>6978.0647800000006</v>
      </c>
      <c r="E669" s="14"/>
      <c r="F669" s="14">
        <f>(+F670+F671)</f>
        <v>6978.0647800000006</v>
      </c>
    </row>
    <row r="670" spans="1:6" x14ac:dyDescent="0.25">
      <c r="A670" s="27"/>
      <c r="B670" s="16" t="s">
        <v>6</v>
      </c>
      <c r="C670" s="17">
        <v>42763.5</v>
      </c>
      <c r="D670" s="17">
        <v>6978.0647800000006</v>
      </c>
      <c r="E670" s="17"/>
      <c r="F670" s="17">
        <v>6978.0647800000006</v>
      </c>
    </row>
    <row r="671" spans="1:6" x14ac:dyDescent="0.25">
      <c r="A671" s="27"/>
      <c r="B671" s="16" t="s">
        <v>7</v>
      </c>
      <c r="C671" s="17">
        <v>0</v>
      </c>
      <c r="D671" s="17">
        <v>0</v>
      </c>
      <c r="E671" s="17"/>
      <c r="F671" s="17">
        <v>0</v>
      </c>
    </row>
    <row r="672" spans="1:6" x14ac:dyDescent="0.25">
      <c r="A672" s="28"/>
      <c r="B672" s="13" t="s">
        <v>227</v>
      </c>
      <c r="C672" s="14">
        <f>(+C673+C674)</f>
        <v>1819.748</v>
      </c>
      <c r="D672" s="14">
        <f>(+D673+D674)</f>
        <v>546.15499999999997</v>
      </c>
      <c r="E672" s="14"/>
      <c r="F672" s="14">
        <f>(+F673+F674)</f>
        <v>546.15499999999997</v>
      </c>
    </row>
    <row r="673" spans="1:6" x14ac:dyDescent="0.25">
      <c r="A673" s="27"/>
      <c r="B673" s="16" t="s">
        <v>6</v>
      </c>
      <c r="C673" s="17">
        <v>1819.748</v>
      </c>
      <c r="D673" s="17">
        <v>546.15499999999997</v>
      </c>
      <c r="E673" s="17"/>
      <c r="F673" s="17">
        <v>546.15499999999997</v>
      </c>
    </row>
    <row r="674" spans="1:6" x14ac:dyDescent="0.25">
      <c r="A674" s="27"/>
      <c r="B674" s="16" t="s">
        <v>7</v>
      </c>
      <c r="C674" s="17">
        <v>0</v>
      </c>
      <c r="D674" s="17">
        <v>0</v>
      </c>
      <c r="E674" s="17"/>
      <c r="F674" s="17">
        <v>0</v>
      </c>
    </row>
    <row r="675" spans="1:6" x14ac:dyDescent="0.25">
      <c r="A675" s="28"/>
      <c r="B675" s="13" t="s">
        <v>228</v>
      </c>
      <c r="C675" s="14">
        <f>(+C676+C677)</f>
        <v>37356.542999999998</v>
      </c>
      <c r="D675" s="14">
        <f>(+D676+D677)</f>
        <v>8380.1844999999994</v>
      </c>
      <c r="E675" s="14"/>
      <c r="F675" s="14">
        <f>(+F676+F677)</f>
        <v>7582.2663000000002</v>
      </c>
    </row>
    <row r="676" spans="1:6" x14ac:dyDescent="0.25">
      <c r="A676" s="27"/>
      <c r="B676" s="16" t="s">
        <v>6</v>
      </c>
      <c r="C676" s="17">
        <v>37356.542999999998</v>
      </c>
      <c r="D676" s="17">
        <v>8380.1844999999994</v>
      </c>
      <c r="E676" s="17"/>
      <c r="F676" s="17">
        <v>7582.2663000000002</v>
      </c>
    </row>
    <row r="677" spans="1:6" x14ac:dyDescent="0.25">
      <c r="A677" s="27"/>
      <c r="B677" s="16" t="s">
        <v>7</v>
      </c>
      <c r="C677" s="17">
        <v>0</v>
      </c>
      <c r="D677" s="17">
        <v>0</v>
      </c>
      <c r="E677" s="17"/>
      <c r="F677" s="17">
        <v>0</v>
      </c>
    </row>
    <row r="678" spans="1:6" x14ac:dyDescent="0.25">
      <c r="A678" s="29" t="s">
        <v>247</v>
      </c>
      <c r="B678" s="34"/>
      <c r="C678" s="21">
        <f>(+C679+C682+C685+C688+C691+C694+C697+C700+C703+C706+C709+C712)</f>
        <v>578058.79189999995</v>
      </c>
      <c r="D678" s="21">
        <f t="shared" ref="D678:F678" si="9">(+D679+D682+D685+D688+D691+D694+D697+D700+D703+D706+D709+D712)</f>
        <v>153607.15191833334</v>
      </c>
      <c r="E678" s="21"/>
      <c r="F678" s="21">
        <f t="shared" si="9"/>
        <v>106443.25040999999</v>
      </c>
    </row>
    <row r="679" spans="1:6" x14ac:dyDescent="0.25">
      <c r="A679" s="28"/>
      <c r="B679" s="13" t="s">
        <v>11</v>
      </c>
      <c r="C679" s="14">
        <f>(+C680+C681)</f>
        <v>10993.567999999999</v>
      </c>
      <c r="D679" s="14">
        <f>(+D680+D681)</f>
        <v>3226.4986666666664</v>
      </c>
      <c r="E679" s="14"/>
      <c r="F679" s="14">
        <f>(+F680+F681)</f>
        <v>2731.9405100000008</v>
      </c>
    </row>
    <row r="680" spans="1:6" x14ac:dyDescent="0.25">
      <c r="A680" s="27"/>
      <c r="B680" s="16" t="s">
        <v>6</v>
      </c>
      <c r="C680" s="17">
        <v>10993.567999999999</v>
      </c>
      <c r="D680" s="17">
        <v>3226.4986666666664</v>
      </c>
      <c r="E680" s="17"/>
      <c r="F680" s="17">
        <v>2731.9405100000008</v>
      </c>
    </row>
    <row r="681" spans="1:6" x14ac:dyDescent="0.25">
      <c r="A681" s="27"/>
      <c r="B681" s="16" t="s">
        <v>7</v>
      </c>
      <c r="C681" s="17">
        <v>0</v>
      </c>
      <c r="D681" s="17">
        <v>0</v>
      </c>
      <c r="E681" s="17"/>
      <c r="F681" s="17">
        <v>0</v>
      </c>
    </row>
    <row r="682" spans="1:6" x14ac:dyDescent="0.25">
      <c r="A682" s="28"/>
      <c r="B682" s="13" t="s">
        <v>248</v>
      </c>
      <c r="C682" s="14">
        <f>(+C683+C684)</f>
        <v>461255.97899999999</v>
      </c>
      <c r="D682" s="14">
        <f>(+D683+D684)</f>
        <v>119585.68399999999</v>
      </c>
      <c r="E682" s="14"/>
      <c r="F682" s="14">
        <f>(+F683+F684)</f>
        <v>89205.675180000006</v>
      </c>
    </row>
    <row r="683" spans="1:6" x14ac:dyDescent="0.25">
      <c r="A683" s="27"/>
      <c r="B683" s="16" t="s">
        <v>6</v>
      </c>
      <c r="C683" s="17">
        <v>461255.97899999999</v>
      </c>
      <c r="D683" s="17">
        <v>119585.68399999999</v>
      </c>
      <c r="E683" s="17"/>
      <c r="F683" s="17">
        <v>89205.675180000006</v>
      </c>
    </row>
    <row r="684" spans="1:6" x14ac:dyDescent="0.25">
      <c r="A684" s="27"/>
      <c r="B684" s="16" t="s">
        <v>7</v>
      </c>
      <c r="C684" s="17">
        <v>0</v>
      </c>
      <c r="D684" s="17">
        <v>0</v>
      </c>
      <c r="E684" s="17"/>
      <c r="F684" s="17">
        <v>0</v>
      </c>
    </row>
    <row r="685" spans="1:6" x14ac:dyDescent="0.25">
      <c r="A685" s="28"/>
      <c r="B685" s="13" t="s">
        <v>91</v>
      </c>
      <c r="C685" s="14">
        <f>(+C686+C687)</f>
        <v>75878.019</v>
      </c>
      <c r="D685" s="14">
        <f>(+D686+D687)</f>
        <v>17284.755000000001</v>
      </c>
      <c r="E685" s="14"/>
      <c r="F685" s="14">
        <f>(+F686+F687)</f>
        <v>9411.7530000000006</v>
      </c>
    </row>
    <row r="686" spans="1:6" x14ac:dyDescent="0.25">
      <c r="A686" s="27"/>
      <c r="B686" s="16" t="s">
        <v>6</v>
      </c>
      <c r="C686" s="17">
        <v>75878.019</v>
      </c>
      <c r="D686" s="17">
        <v>17284.755000000001</v>
      </c>
      <c r="E686" s="17"/>
      <c r="F686" s="17">
        <v>9411.7530000000006</v>
      </c>
    </row>
    <row r="687" spans="1:6" x14ac:dyDescent="0.25">
      <c r="A687" s="27"/>
      <c r="B687" s="16" t="s">
        <v>7</v>
      </c>
      <c r="C687" s="17">
        <v>0</v>
      </c>
      <c r="D687" s="17">
        <v>0</v>
      </c>
      <c r="E687" s="17"/>
      <c r="F687" s="17">
        <v>0</v>
      </c>
    </row>
    <row r="688" spans="1:6" x14ac:dyDescent="0.25">
      <c r="A688" s="28"/>
      <c r="B688" s="13" t="s">
        <v>92</v>
      </c>
      <c r="C688" s="14">
        <f>(+C689+C690)</f>
        <v>440.83512000000002</v>
      </c>
      <c r="D688" s="14">
        <f>(+D689+D690)</f>
        <v>170.82501000000002</v>
      </c>
      <c r="E688" s="14"/>
      <c r="F688" s="14">
        <f>(+F689+F690)</f>
        <v>170.82499999999999</v>
      </c>
    </row>
    <row r="689" spans="1:6" x14ac:dyDescent="0.25">
      <c r="A689" s="27"/>
      <c r="B689" s="16" t="s">
        <v>6</v>
      </c>
      <c r="C689" s="17">
        <v>440.83512000000002</v>
      </c>
      <c r="D689" s="17">
        <v>170.82501000000002</v>
      </c>
      <c r="E689" s="17"/>
      <c r="F689" s="17">
        <v>170.82499999999999</v>
      </c>
    </row>
    <row r="690" spans="1:6" x14ac:dyDescent="0.25">
      <c r="A690" s="27"/>
      <c r="B690" s="16" t="s">
        <v>7</v>
      </c>
      <c r="C690" s="17">
        <v>0</v>
      </c>
      <c r="D690" s="17">
        <v>0</v>
      </c>
      <c r="E690" s="17"/>
      <c r="F690" s="17">
        <v>0</v>
      </c>
    </row>
    <row r="691" spans="1:6" x14ac:dyDescent="0.25">
      <c r="A691" s="28"/>
      <c r="B691" s="13" t="s">
        <v>93</v>
      </c>
      <c r="C691" s="14">
        <f>(+C692+C693)</f>
        <v>256.27832000000001</v>
      </c>
      <c r="D691" s="14">
        <f>(+D692+D693)</f>
        <v>64.069580000000002</v>
      </c>
      <c r="E691" s="14"/>
      <c r="F691" s="14">
        <f>(+F692+F693)</f>
        <v>0</v>
      </c>
    </row>
    <row r="692" spans="1:6" x14ac:dyDescent="0.25">
      <c r="A692" s="27"/>
      <c r="B692" s="16" t="s">
        <v>6</v>
      </c>
      <c r="C692" s="17">
        <v>256.27832000000001</v>
      </c>
      <c r="D692" s="17">
        <v>64.069580000000002</v>
      </c>
      <c r="E692" s="17"/>
      <c r="F692" s="17">
        <v>0</v>
      </c>
    </row>
    <row r="693" spans="1:6" x14ac:dyDescent="0.25">
      <c r="A693" s="27"/>
      <c r="B693" s="16" t="s">
        <v>7</v>
      </c>
      <c r="C693" s="17">
        <v>0</v>
      </c>
      <c r="D693" s="17">
        <v>0</v>
      </c>
      <c r="E693" s="17"/>
      <c r="F693" s="17">
        <v>0</v>
      </c>
    </row>
    <row r="694" spans="1:6" x14ac:dyDescent="0.25">
      <c r="A694" s="28"/>
      <c r="B694" s="13" t="s">
        <v>249</v>
      </c>
      <c r="C694" s="14">
        <f>(+C695+C696)</f>
        <v>195.41245999999998</v>
      </c>
      <c r="D694" s="14">
        <f>(+D695+D696)</f>
        <v>48.853114999999995</v>
      </c>
      <c r="E694" s="14"/>
      <c r="F694" s="14">
        <f>(+F695+F696)</f>
        <v>0</v>
      </c>
    </row>
    <row r="695" spans="1:6" x14ac:dyDescent="0.25">
      <c r="A695" s="27"/>
      <c r="B695" s="16" t="s">
        <v>6</v>
      </c>
      <c r="C695" s="17">
        <v>195.41245999999998</v>
      </c>
      <c r="D695" s="17">
        <v>48.853114999999995</v>
      </c>
      <c r="E695" s="17"/>
      <c r="F695" s="17">
        <v>0</v>
      </c>
    </row>
    <row r="696" spans="1:6" x14ac:dyDescent="0.25">
      <c r="A696" s="27"/>
      <c r="B696" s="16" t="s">
        <v>7</v>
      </c>
      <c r="C696" s="17">
        <v>0</v>
      </c>
      <c r="D696" s="17">
        <v>0</v>
      </c>
      <c r="E696" s="17"/>
      <c r="F696" s="17">
        <v>0</v>
      </c>
    </row>
    <row r="697" spans="1:6" x14ac:dyDescent="0.25">
      <c r="A697" s="28"/>
      <c r="B697" s="13" t="s">
        <v>95</v>
      </c>
      <c r="C697" s="14">
        <f>(+C698+C699)</f>
        <v>504</v>
      </c>
      <c r="D697" s="14">
        <f>(+D698+D699)</f>
        <v>175.65648000000002</v>
      </c>
      <c r="E697" s="14"/>
      <c r="F697" s="14">
        <f>(+F698+F699)</f>
        <v>117.10432</v>
      </c>
    </row>
    <row r="698" spans="1:6" x14ac:dyDescent="0.25">
      <c r="A698" s="27"/>
      <c r="B698" s="16" t="s">
        <v>6</v>
      </c>
      <c r="C698" s="17">
        <v>504</v>
      </c>
      <c r="D698" s="17">
        <v>175.65648000000002</v>
      </c>
      <c r="E698" s="17"/>
      <c r="F698" s="17">
        <v>117.10432</v>
      </c>
    </row>
    <row r="699" spans="1:6" x14ac:dyDescent="0.25">
      <c r="A699" s="27"/>
      <c r="B699" s="16" t="s">
        <v>7</v>
      </c>
      <c r="C699" s="17">
        <v>0</v>
      </c>
      <c r="D699" s="17">
        <v>0</v>
      </c>
      <c r="E699" s="17"/>
      <c r="F699" s="17">
        <v>0</v>
      </c>
    </row>
    <row r="700" spans="1:6" x14ac:dyDescent="0.25">
      <c r="A700" s="28"/>
      <c r="B700" s="13" t="s">
        <v>104</v>
      </c>
      <c r="C700" s="14">
        <f>(+C701+C702)</f>
        <v>3625.1</v>
      </c>
      <c r="D700" s="14">
        <f>(+D701+D702)</f>
        <v>771.19853000000001</v>
      </c>
      <c r="E700" s="14"/>
      <c r="F700" s="14">
        <f>(+F701+F702)</f>
        <v>771.19853000000001</v>
      </c>
    </row>
    <row r="701" spans="1:6" x14ac:dyDescent="0.25">
      <c r="A701" s="27"/>
      <c r="B701" s="16" t="s">
        <v>6</v>
      </c>
      <c r="C701" s="17">
        <v>3625.1</v>
      </c>
      <c r="D701" s="17">
        <v>771.19853000000001</v>
      </c>
      <c r="E701" s="17"/>
      <c r="F701" s="17">
        <v>771.19853000000001</v>
      </c>
    </row>
    <row r="702" spans="1:6" x14ac:dyDescent="0.25">
      <c r="A702" s="27"/>
      <c r="B702" s="16" t="s">
        <v>7</v>
      </c>
      <c r="C702" s="17">
        <v>0</v>
      </c>
      <c r="D702" s="17">
        <v>0</v>
      </c>
      <c r="E702" s="17"/>
      <c r="F702" s="17">
        <v>0</v>
      </c>
    </row>
    <row r="703" spans="1:6" x14ac:dyDescent="0.25">
      <c r="A703" s="28"/>
      <c r="B703" s="13" t="s">
        <v>106</v>
      </c>
      <c r="C703" s="14">
        <f>(+C704+C705)</f>
        <v>332</v>
      </c>
      <c r="D703" s="14">
        <f>(+D704+D705)</f>
        <v>110.66666666666667</v>
      </c>
      <c r="E703" s="14"/>
      <c r="F703" s="14">
        <f>(+F704+F705)</f>
        <v>0</v>
      </c>
    </row>
    <row r="704" spans="1:6" x14ac:dyDescent="0.25">
      <c r="A704" s="27"/>
      <c r="B704" s="16" t="s">
        <v>6</v>
      </c>
      <c r="C704" s="17">
        <v>332</v>
      </c>
      <c r="D704" s="17">
        <v>110.66666666666667</v>
      </c>
      <c r="E704" s="17"/>
      <c r="F704" s="17">
        <v>0</v>
      </c>
    </row>
    <row r="705" spans="1:6" x14ac:dyDescent="0.25">
      <c r="A705" s="27"/>
      <c r="B705" s="16" t="s">
        <v>7</v>
      </c>
      <c r="C705" s="17">
        <v>0</v>
      </c>
      <c r="D705" s="17">
        <v>0</v>
      </c>
      <c r="E705" s="17"/>
      <c r="F705" s="17">
        <v>0</v>
      </c>
    </row>
    <row r="706" spans="1:6" x14ac:dyDescent="0.25">
      <c r="A706" s="28"/>
      <c r="B706" s="13" t="s">
        <v>109</v>
      </c>
      <c r="C706" s="14">
        <f>(+C707+C708)</f>
        <v>3060.6</v>
      </c>
      <c r="D706" s="14">
        <f>(+D707+D708)</f>
        <v>658.08186999999998</v>
      </c>
      <c r="E706" s="14"/>
      <c r="F706" s="14">
        <f>(+F707+F708)</f>
        <v>658.08186999999998</v>
      </c>
    </row>
    <row r="707" spans="1:6" x14ac:dyDescent="0.25">
      <c r="A707" s="27"/>
      <c r="B707" s="16" t="s">
        <v>6</v>
      </c>
      <c r="C707" s="17">
        <v>3060.6</v>
      </c>
      <c r="D707" s="17">
        <v>658.08186999999998</v>
      </c>
      <c r="E707" s="17"/>
      <c r="F707" s="17">
        <v>658.08186999999998</v>
      </c>
    </row>
    <row r="708" spans="1:6" x14ac:dyDescent="0.25">
      <c r="A708" s="27"/>
      <c r="B708" s="16" t="s">
        <v>7</v>
      </c>
      <c r="C708" s="17">
        <v>0</v>
      </c>
      <c r="D708" s="17">
        <v>0</v>
      </c>
      <c r="E708" s="17"/>
      <c r="F708" s="17">
        <v>0</v>
      </c>
    </row>
    <row r="709" spans="1:6" x14ac:dyDescent="0.25">
      <c r="A709" s="28"/>
      <c r="B709" s="13" t="s">
        <v>110</v>
      </c>
      <c r="C709" s="14">
        <f>(+C710+C711)</f>
        <v>11640.6</v>
      </c>
      <c r="D709" s="14">
        <f>(+D710+D711)</f>
        <v>2080.7739999999999</v>
      </c>
      <c r="E709" s="14"/>
      <c r="F709" s="14">
        <f>(+F710+F711)</f>
        <v>2086.0880000000002</v>
      </c>
    </row>
    <row r="710" spans="1:6" x14ac:dyDescent="0.25">
      <c r="A710" s="27"/>
      <c r="B710" s="16" t="s">
        <v>6</v>
      </c>
      <c r="C710" s="17">
        <v>11640.6</v>
      </c>
      <c r="D710" s="17">
        <v>2080.7739999999999</v>
      </c>
      <c r="E710" s="17"/>
      <c r="F710" s="17">
        <v>2086.0880000000002</v>
      </c>
    </row>
    <row r="711" spans="1:6" x14ac:dyDescent="0.25">
      <c r="A711" s="27"/>
      <c r="B711" s="16" t="s">
        <v>7</v>
      </c>
      <c r="C711" s="17">
        <v>0</v>
      </c>
      <c r="D711" s="17">
        <v>0</v>
      </c>
      <c r="E711" s="17"/>
      <c r="F711" s="17">
        <v>0</v>
      </c>
    </row>
    <row r="712" spans="1:6" x14ac:dyDescent="0.25">
      <c r="A712" s="28"/>
      <c r="B712" s="13" t="s">
        <v>250</v>
      </c>
      <c r="C712" s="14">
        <f>(+C713+C714)</f>
        <v>9876.4</v>
      </c>
      <c r="D712" s="14">
        <f>(+D713+D714)</f>
        <v>9430.0889999999999</v>
      </c>
      <c r="E712" s="14"/>
      <c r="F712" s="14">
        <f>(+F713+F714)</f>
        <v>1290.5840000000001</v>
      </c>
    </row>
    <row r="713" spans="1:6" x14ac:dyDescent="0.25">
      <c r="A713" s="54"/>
      <c r="B713" s="49" t="s">
        <v>6</v>
      </c>
      <c r="C713" s="50">
        <v>9876.4</v>
      </c>
      <c r="D713" s="50">
        <v>9430.0889999999999</v>
      </c>
      <c r="E713" s="50"/>
      <c r="F713" s="50">
        <v>1290.5840000000001</v>
      </c>
    </row>
    <row r="714" spans="1:6" x14ac:dyDescent="0.25">
      <c r="A714" s="27"/>
      <c r="B714" s="16" t="s">
        <v>7</v>
      </c>
      <c r="C714" s="17">
        <v>0</v>
      </c>
      <c r="D714" s="17">
        <v>0</v>
      </c>
      <c r="E714" s="17"/>
      <c r="F714" s="17">
        <v>0</v>
      </c>
    </row>
    <row r="715" spans="1:6" x14ac:dyDescent="0.25">
      <c r="A715" s="29" t="s">
        <v>229</v>
      </c>
      <c r="B715" s="10"/>
      <c r="C715" s="11">
        <f>(+C716+C717)</f>
        <v>15998466.125858998</v>
      </c>
      <c r="D715" s="11">
        <f>(+D716+D717)</f>
        <v>3081941.7167209676</v>
      </c>
      <c r="E715" s="11"/>
      <c r="F715" s="11">
        <f>(+F716+F717)</f>
        <v>2676285.3092501624</v>
      </c>
    </row>
    <row r="716" spans="1:6" x14ac:dyDescent="0.25">
      <c r="A716" s="27"/>
      <c r="B716" s="16" t="s">
        <v>6</v>
      </c>
      <c r="C716" s="17">
        <v>15860014.582858998</v>
      </c>
      <c r="D716" s="24">
        <v>2943490.1737209675</v>
      </c>
      <c r="E716" s="24"/>
      <c r="F716" s="24">
        <v>2584671.7672501625</v>
      </c>
    </row>
    <row r="717" spans="1:6" x14ac:dyDescent="0.25">
      <c r="A717" s="27"/>
      <c r="B717" s="16" t="s">
        <v>7</v>
      </c>
      <c r="C717" s="17">
        <v>138451.54300000001</v>
      </c>
      <c r="D717" s="24">
        <v>138451.54300000001</v>
      </c>
      <c r="E717" s="24"/>
      <c r="F717" s="24">
        <v>91613.542000000001</v>
      </c>
    </row>
    <row r="718" spans="1:6" x14ac:dyDescent="0.25">
      <c r="A718" s="29" t="s">
        <v>230</v>
      </c>
      <c r="B718" s="10"/>
      <c r="C718" s="11">
        <f>(+C719+C720)</f>
        <v>905019.50476000004</v>
      </c>
      <c r="D718" s="11">
        <f>(+D719+D720)</f>
        <v>280074.15628</v>
      </c>
      <c r="E718" s="11"/>
      <c r="F718" s="11">
        <f>(+F719+F720)</f>
        <v>221510.15628</v>
      </c>
    </row>
    <row r="719" spans="1:6" x14ac:dyDescent="0.25">
      <c r="A719" s="27"/>
      <c r="B719" s="16" t="s">
        <v>6</v>
      </c>
      <c r="C719" s="17">
        <v>905019.50476000004</v>
      </c>
      <c r="D719" s="24">
        <v>280074.15628</v>
      </c>
      <c r="E719" s="24"/>
      <c r="F719" s="24">
        <v>221510.15628</v>
      </c>
    </row>
    <row r="720" spans="1:6" x14ac:dyDescent="0.25">
      <c r="A720" s="27"/>
      <c r="B720" s="16" t="s">
        <v>7</v>
      </c>
      <c r="C720" s="17">
        <v>0</v>
      </c>
      <c r="D720" s="17">
        <v>0</v>
      </c>
      <c r="E720" s="17"/>
      <c r="F720" s="17">
        <v>0</v>
      </c>
    </row>
    <row r="721" spans="1:6" x14ac:dyDescent="0.25">
      <c r="A721" s="29" t="s">
        <v>231</v>
      </c>
      <c r="B721" s="34"/>
      <c r="C721" s="21">
        <f>(+C722+C725+C728+C731+C734+C737+C740)</f>
        <v>137013002.0255498</v>
      </c>
      <c r="D721" s="21">
        <f>(+D722+D725+D728+D731+D734+D737+D740)</f>
        <v>57924229.820522495</v>
      </c>
      <c r="E721" s="21"/>
      <c r="F721" s="21">
        <f>(+F722+F725+F728+F731+F734+F737+F740)</f>
        <v>48803515.343523614</v>
      </c>
    </row>
    <row r="722" spans="1:6" x14ac:dyDescent="0.25">
      <c r="A722" s="28"/>
      <c r="B722" s="13" t="s">
        <v>232</v>
      </c>
      <c r="C722" s="14">
        <f>(+C723+C724)</f>
        <v>102983449.013</v>
      </c>
      <c r="D722" s="14">
        <f>(+D723+D724)</f>
        <v>49887939.772</v>
      </c>
      <c r="E722" s="14"/>
      <c r="F722" s="14">
        <f>(+F723+F724)</f>
        <v>43989087.289939992</v>
      </c>
    </row>
    <row r="723" spans="1:6" x14ac:dyDescent="0.25">
      <c r="A723" s="27"/>
      <c r="B723" s="16" t="s">
        <v>6</v>
      </c>
      <c r="C723" s="17">
        <v>12309787.903999999</v>
      </c>
      <c r="D723" s="17">
        <v>3882937.7250000001</v>
      </c>
      <c r="E723" s="17"/>
      <c r="F723" s="17">
        <v>3854219.8216900006</v>
      </c>
    </row>
    <row r="724" spans="1:6" x14ac:dyDescent="0.25">
      <c r="A724" s="27"/>
      <c r="B724" s="16" t="s">
        <v>7</v>
      </c>
      <c r="C724" s="17">
        <v>90673661.108999997</v>
      </c>
      <c r="D724" s="17">
        <v>46005002.046999998</v>
      </c>
      <c r="E724" s="17"/>
      <c r="F724" s="17">
        <v>40134867.468249992</v>
      </c>
    </row>
    <row r="725" spans="1:6" x14ac:dyDescent="0.25">
      <c r="A725" s="28"/>
      <c r="B725" s="13" t="s">
        <v>233</v>
      </c>
      <c r="C725" s="14">
        <f>(+C726+C727)</f>
        <v>188962.762888</v>
      </c>
      <c r="D725" s="14">
        <f>(+D726+D727)</f>
        <v>19537.454000000002</v>
      </c>
      <c r="E725" s="14"/>
      <c r="F725" s="14">
        <f>(+F726+F727)</f>
        <v>19537.454000000002</v>
      </c>
    </row>
    <row r="726" spans="1:6" x14ac:dyDescent="0.25">
      <c r="A726" s="27"/>
      <c r="B726" s="16" t="s">
        <v>6</v>
      </c>
      <c r="C726" s="17">
        <v>188962.762888</v>
      </c>
      <c r="D726" s="17">
        <v>19537.454000000002</v>
      </c>
      <c r="E726" s="17"/>
      <c r="F726" s="17">
        <v>19537.454000000002</v>
      </c>
    </row>
    <row r="727" spans="1:6" x14ac:dyDescent="0.25">
      <c r="A727" s="27"/>
      <c r="B727" s="16" t="s">
        <v>7</v>
      </c>
      <c r="C727" s="17">
        <v>0</v>
      </c>
      <c r="D727" s="17">
        <v>0</v>
      </c>
      <c r="E727" s="17"/>
      <c r="F727" s="17">
        <v>0</v>
      </c>
    </row>
    <row r="728" spans="1:6" x14ac:dyDescent="0.25">
      <c r="A728" s="28"/>
      <c r="B728" s="13" t="s">
        <v>234</v>
      </c>
      <c r="C728" s="14">
        <f>(+C729+C730)</f>
        <v>626132.32448834437</v>
      </c>
      <c r="D728" s="14">
        <f>(+D729+D730)</f>
        <v>51502.612999999998</v>
      </c>
      <c r="E728" s="14"/>
      <c r="F728" s="14">
        <f>(+F729+F730)</f>
        <v>51502.612999999998</v>
      </c>
    </row>
    <row r="729" spans="1:6" x14ac:dyDescent="0.25">
      <c r="A729" s="27"/>
      <c r="B729" s="16" t="s">
        <v>6</v>
      </c>
      <c r="C729" s="17">
        <v>620402.42688834434</v>
      </c>
      <c r="D729" s="17">
        <v>51502.612999999998</v>
      </c>
      <c r="E729" s="17"/>
      <c r="F729" s="17">
        <v>51502.612999999998</v>
      </c>
    </row>
    <row r="730" spans="1:6" x14ac:dyDescent="0.25">
      <c r="A730" s="27"/>
      <c r="B730" s="16" t="s">
        <v>7</v>
      </c>
      <c r="C730" s="17">
        <v>5729.8976000000002</v>
      </c>
      <c r="D730" s="17">
        <v>0</v>
      </c>
      <c r="E730" s="17"/>
      <c r="F730" s="17">
        <v>0</v>
      </c>
    </row>
    <row r="731" spans="1:6" x14ac:dyDescent="0.25">
      <c r="A731" s="28"/>
      <c r="B731" s="13" t="s">
        <v>235</v>
      </c>
      <c r="C731" s="14">
        <f>(+C732+C733)</f>
        <v>1456639.0354499999</v>
      </c>
      <c r="D731" s="14">
        <f>(+D732+D733)</f>
        <v>797678.5004100001</v>
      </c>
      <c r="E731" s="14"/>
      <c r="F731" s="14">
        <f>(+F732+F733)</f>
        <v>829546.30020000006</v>
      </c>
    </row>
    <row r="732" spans="1:6" x14ac:dyDescent="0.25">
      <c r="A732" s="27"/>
      <c r="B732" s="16" t="s">
        <v>6</v>
      </c>
      <c r="C732" s="17">
        <v>374592.16158000001</v>
      </c>
      <c r="D732" s="17">
        <v>102277.276</v>
      </c>
      <c r="E732" s="17"/>
      <c r="F732" s="17">
        <v>69295.310509999996</v>
      </c>
    </row>
    <row r="733" spans="1:6" x14ac:dyDescent="0.25">
      <c r="A733" s="27"/>
      <c r="B733" s="16" t="s">
        <v>7</v>
      </c>
      <c r="C733" s="17">
        <v>1082046.8738699998</v>
      </c>
      <c r="D733" s="17">
        <v>695401.22441000014</v>
      </c>
      <c r="E733" s="17"/>
      <c r="F733" s="17">
        <v>760250.98969000007</v>
      </c>
    </row>
    <row r="734" spans="1:6" x14ac:dyDescent="0.25">
      <c r="A734" s="28"/>
      <c r="B734" s="13" t="s">
        <v>236</v>
      </c>
      <c r="C734" s="14">
        <f>(+C735+C736)</f>
        <v>2992915.8140000002</v>
      </c>
      <c r="D734" s="14">
        <f>(+D735+D736)</f>
        <v>749810.36399999994</v>
      </c>
      <c r="E734" s="14"/>
      <c r="F734" s="14">
        <f>(+F735+F736)</f>
        <v>774293.52800000005</v>
      </c>
    </row>
    <row r="735" spans="1:6" x14ac:dyDescent="0.25">
      <c r="A735" s="27"/>
      <c r="B735" s="16" t="s">
        <v>6</v>
      </c>
      <c r="C735" s="17">
        <v>276915.81400000001</v>
      </c>
      <c r="D735" s="17">
        <v>72286.770999999993</v>
      </c>
      <c r="E735" s="17"/>
      <c r="F735" s="17">
        <v>61004.25</v>
      </c>
    </row>
    <row r="736" spans="1:6" x14ac:dyDescent="0.25">
      <c r="A736" s="27"/>
      <c r="B736" s="16" t="s">
        <v>7</v>
      </c>
      <c r="C736" s="17">
        <v>2716000</v>
      </c>
      <c r="D736" s="17">
        <v>677523.59299999999</v>
      </c>
      <c r="E736" s="17"/>
      <c r="F736" s="17">
        <v>713289.27800000005</v>
      </c>
    </row>
    <row r="737" spans="1:6" x14ac:dyDescent="0.25">
      <c r="A737" s="28"/>
      <c r="B737" s="13" t="s">
        <v>237</v>
      </c>
      <c r="C737" s="14">
        <f>(+C738+C739)</f>
        <v>25256598.50433347</v>
      </c>
      <c r="D737" s="14">
        <f>(+D738+D739)</f>
        <v>5237151.5050900001</v>
      </c>
      <c r="E737" s="14"/>
      <c r="F737" s="14">
        <f>(+F738+F739)</f>
        <v>2872938.1873699999</v>
      </c>
    </row>
    <row r="738" spans="1:6" x14ac:dyDescent="0.25">
      <c r="A738" s="27"/>
      <c r="B738" s="16" t="s">
        <v>6</v>
      </c>
      <c r="C738" s="17">
        <v>1937577.8254800001</v>
      </c>
      <c r="D738" s="17">
        <v>343005.25300000003</v>
      </c>
      <c r="E738" s="17"/>
      <c r="F738" s="17">
        <v>328992.386</v>
      </c>
    </row>
    <row r="739" spans="1:6" x14ac:dyDescent="0.25">
      <c r="A739" s="27"/>
      <c r="B739" s="16" t="s">
        <v>7</v>
      </c>
      <c r="C739" s="17">
        <v>23319020.678853471</v>
      </c>
      <c r="D739" s="17">
        <v>4894146.2520900005</v>
      </c>
      <c r="E739" s="17"/>
      <c r="F739" s="17">
        <v>2543945.80137</v>
      </c>
    </row>
    <row r="740" spans="1:6" x14ac:dyDescent="0.25">
      <c r="A740" s="28"/>
      <c r="B740" s="13" t="s">
        <v>238</v>
      </c>
      <c r="C740" s="14">
        <f>(+C741+C742)</f>
        <v>3508304.5713899997</v>
      </c>
      <c r="D740" s="14">
        <f>(+D741+D742)</f>
        <v>1180609.6120225</v>
      </c>
      <c r="E740" s="14"/>
      <c r="F740" s="14">
        <f>(+F741+F742)</f>
        <v>266609.97101362393</v>
      </c>
    </row>
    <row r="741" spans="1:6" x14ac:dyDescent="0.25">
      <c r="A741" s="27"/>
      <c r="B741" s="16" t="s">
        <v>6</v>
      </c>
      <c r="C741" s="17">
        <v>3000379.3042899999</v>
      </c>
      <c r="D741" s="17">
        <v>1113744.6122725001</v>
      </c>
      <c r="E741" s="17"/>
      <c r="F741" s="17">
        <v>204101.35830599992</v>
      </c>
    </row>
    <row r="742" spans="1:6" x14ac:dyDescent="0.25">
      <c r="A742" s="27"/>
      <c r="B742" s="16" t="s">
        <v>7</v>
      </c>
      <c r="C742" s="17">
        <v>507925.2671</v>
      </c>
      <c r="D742" s="17">
        <v>66864.999750000003</v>
      </c>
      <c r="E742" s="17"/>
      <c r="F742" s="17">
        <v>62508.612707623994</v>
      </c>
    </row>
    <row r="743" spans="1:6" x14ac:dyDescent="0.25">
      <c r="A743" s="29" t="s">
        <v>239</v>
      </c>
      <c r="B743" s="34"/>
      <c r="C743" s="21">
        <f>(+C744)</f>
        <v>114781378.45</v>
      </c>
      <c r="D743" s="21">
        <f>(+D744)</f>
        <v>7333897.5559999999</v>
      </c>
      <c r="E743" s="21"/>
      <c r="F743" s="21">
        <f>(+F744)</f>
        <v>5315621.5470000003</v>
      </c>
    </row>
    <row r="744" spans="1:6" x14ac:dyDescent="0.25">
      <c r="A744" s="28"/>
      <c r="B744" s="13" t="s">
        <v>11</v>
      </c>
      <c r="C744" s="14">
        <f>(+C745+C746)</f>
        <v>114781378.45</v>
      </c>
      <c r="D744" s="14">
        <f>(+D745+D746)</f>
        <v>7333897.5559999999</v>
      </c>
      <c r="E744" s="14"/>
      <c r="F744" s="14">
        <f>(+F745+F746)</f>
        <v>5315621.5470000003</v>
      </c>
    </row>
    <row r="745" spans="1:6" x14ac:dyDescent="0.25">
      <c r="A745" s="27"/>
      <c r="B745" s="16" t="s">
        <v>6</v>
      </c>
      <c r="C745" s="17">
        <v>111976625.84900001</v>
      </c>
      <c r="D745" s="17">
        <v>6993747.7869999995</v>
      </c>
      <c r="E745" s="17"/>
      <c r="F745" s="17">
        <v>5079027.4340000004</v>
      </c>
    </row>
    <row r="746" spans="1:6" ht="15.75" thickBot="1" x14ac:dyDescent="0.3">
      <c r="A746" s="57"/>
      <c r="B746" s="58" t="s">
        <v>7</v>
      </c>
      <c r="C746" s="59">
        <v>2804752.6009999998</v>
      </c>
      <c r="D746" s="59">
        <v>340149.76899999997</v>
      </c>
      <c r="E746" s="59"/>
      <c r="F746" s="59">
        <v>236594.11300000001</v>
      </c>
    </row>
    <row r="747" spans="1:6" x14ac:dyDescent="0.25">
      <c r="A747" s="35" t="s">
        <v>240</v>
      </c>
      <c r="B747" s="36"/>
      <c r="C747" s="37"/>
      <c r="D747" s="37"/>
      <c r="E747" s="37"/>
      <c r="F747" s="37"/>
    </row>
    <row r="748" spans="1:6" x14ac:dyDescent="0.25">
      <c r="A748" s="22"/>
      <c r="B748" s="22"/>
      <c r="C748" s="22"/>
      <c r="D748" s="22"/>
      <c r="E748" s="22"/>
      <c r="F748" s="22"/>
    </row>
    <row r="749" spans="1:6" x14ac:dyDescent="0.25">
      <c r="A749" s="22"/>
      <c r="B749" s="22"/>
      <c r="C749" s="22"/>
      <c r="D749" s="22"/>
      <c r="E749" s="22"/>
      <c r="F749" s="22"/>
    </row>
  </sheetData>
  <mergeCells count="8">
    <mergeCell ref="A1:C1"/>
    <mergeCell ref="A3:F3"/>
    <mergeCell ref="A4:F4"/>
    <mergeCell ref="A539:B539"/>
    <mergeCell ref="A5:F5"/>
    <mergeCell ref="A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 xml:space="preserve">&amp;R&amp;P                   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2017-04-25T21:54:28Z</cp:lastPrinted>
  <dcterms:created xsi:type="dcterms:W3CDTF">2017-01-26T21:44:49Z</dcterms:created>
  <dcterms:modified xsi:type="dcterms:W3CDTF">2017-04-25T21:54:50Z</dcterms:modified>
</cp:coreProperties>
</file>