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ctual\Mis documentos\Laboral\2017\Trimestrales\3. Tercer Trimestre\Anexos finales\Colocados en SharePoint UPEHP\"/>
    </mc:Choice>
  </mc:AlternateContent>
  <bookViews>
    <workbookView xWindow="0" yWindow="0" windowWidth="28800" windowHeight="11835"/>
  </bookViews>
  <sheets>
    <sheet name="Plurianuales" sheetId="1" r:id="rId1"/>
  </sheets>
  <definedNames>
    <definedName name="_xlnm._FilterDatabase" localSheetId="0" hidden="1">Plurianuales!$C$8:$F$774</definedName>
    <definedName name="_xlnm.Print_Area" localSheetId="0">Plurianuales!$A$1:$F$774</definedName>
    <definedName name="_xlnm.Print_Titles" localSheetId="0">Plurianuales!$1:$7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F744" i="1"/>
  <c r="F743" i="1"/>
  <c r="F19" i="1"/>
  <c r="F769" i="1" l="1"/>
  <c r="F768" i="1" s="1"/>
  <c r="D769" i="1"/>
  <c r="C769" i="1"/>
  <c r="C768" i="1" s="1"/>
  <c r="D768" i="1"/>
  <c r="F765" i="1"/>
  <c r="D765" i="1"/>
  <c r="C765" i="1"/>
  <c r="F762" i="1"/>
  <c r="D762" i="1"/>
  <c r="C762" i="1"/>
  <c r="F759" i="1"/>
  <c r="D759" i="1"/>
  <c r="C759" i="1"/>
  <c r="F756" i="1"/>
  <c r="D756" i="1"/>
  <c r="C756" i="1"/>
  <c r="F753" i="1"/>
  <c r="D753" i="1"/>
  <c r="C753" i="1"/>
  <c r="F750" i="1"/>
  <c r="D750" i="1"/>
  <c r="C750" i="1"/>
  <c r="F747" i="1"/>
  <c r="D747" i="1"/>
  <c r="C747" i="1"/>
  <c r="D744" i="1"/>
  <c r="C744" i="1"/>
  <c r="F740" i="1"/>
  <c r="D740" i="1"/>
  <c r="C740" i="1"/>
  <c r="F737" i="1"/>
  <c r="D737" i="1"/>
  <c r="C737" i="1"/>
  <c r="F734" i="1"/>
  <c r="D734" i="1"/>
  <c r="C734" i="1"/>
  <c r="F731" i="1"/>
  <c r="D731" i="1"/>
  <c r="C731" i="1"/>
  <c r="F728" i="1"/>
  <c r="D728" i="1"/>
  <c r="C728" i="1"/>
  <c r="F725" i="1"/>
  <c r="D725" i="1"/>
  <c r="C725" i="1"/>
  <c r="F722" i="1"/>
  <c r="D722" i="1"/>
  <c r="C722" i="1"/>
  <c r="F719" i="1"/>
  <c r="D719" i="1"/>
  <c r="C719" i="1"/>
  <c r="F716" i="1"/>
  <c r="D716" i="1"/>
  <c r="C716" i="1"/>
  <c r="F713" i="1"/>
  <c r="D713" i="1"/>
  <c r="C713" i="1"/>
  <c r="F710" i="1"/>
  <c r="D710" i="1"/>
  <c r="C710" i="1"/>
  <c r="F707" i="1"/>
  <c r="D707" i="1"/>
  <c r="C707" i="1"/>
  <c r="F704" i="1"/>
  <c r="D704" i="1"/>
  <c r="C704" i="1"/>
  <c r="F701" i="1"/>
  <c r="D701" i="1"/>
  <c r="C701" i="1"/>
  <c r="F697" i="1"/>
  <c r="D697" i="1"/>
  <c r="C697" i="1"/>
  <c r="F694" i="1"/>
  <c r="D694" i="1"/>
  <c r="C694" i="1"/>
  <c r="F691" i="1"/>
  <c r="D691" i="1"/>
  <c r="C691" i="1"/>
  <c r="F688" i="1"/>
  <c r="D688" i="1"/>
  <c r="C688" i="1"/>
  <c r="F685" i="1"/>
  <c r="D685" i="1"/>
  <c r="C685" i="1"/>
  <c r="F682" i="1"/>
  <c r="D682" i="1"/>
  <c r="C682" i="1"/>
  <c r="F679" i="1"/>
  <c r="D679" i="1"/>
  <c r="C679" i="1"/>
  <c r="F675" i="1"/>
  <c r="F674" i="1" s="1"/>
  <c r="D675" i="1"/>
  <c r="D674" i="1" s="1"/>
  <c r="C675" i="1"/>
  <c r="C674" i="1" s="1"/>
  <c r="F671" i="1"/>
  <c r="F670" i="1" s="1"/>
  <c r="D671" i="1"/>
  <c r="D670" i="1" s="1"/>
  <c r="C671" i="1"/>
  <c r="C670" i="1" s="1"/>
  <c r="F667" i="1"/>
  <c r="F666" i="1" s="1"/>
  <c r="D667" i="1"/>
  <c r="D666" i="1" s="1"/>
  <c r="C667" i="1"/>
  <c r="C666" i="1" s="1"/>
  <c r="F663" i="1"/>
  <c r="F662" i="1" s="1"/>
  <c r="D663" i="1"/>
  <c r="D662" i="1" s="1"/>
  <c r="C663" i="1"/>
  <c r="C662" i="1" s="1"/>
  <c r="F659" i="1"/>
  <c r="F658" i="1" s="1"/>
  <c r="D659" i="1"/>
  <c r="D658" i="1" s="1"/>
  <c r="C659" i="1"/>
  <c r="C658" i="1"/>
  <c r="F655" i="1"/>
  <c r="F654" i="1" s="1"/>
  <c r="D655" i="1"/>
  <c r="D654" i="1" s="1"/>
  <c r="C655" i="1"/>
  <c r="C654" i="1"/>
  <c r="F651" i="1"/>
  <c r="D651" i="1"/>
  <c r="C651" i="1"/>
  <c r="F648" i="1"/>
  <c r="D648" i="1"/>
  <c r="C648" i="1"/>
  <c r="F645" i="1"/>
  <c r="D645" i="1"/>
  <c r="C645" i="1"/>
  <c r="F642" i="1"/>
  <c r="D642" i="1"/>
  <c r="C642" i="1"/>
  <c r="F639" i="1"/>
  <c r="D639" i="1"/>
  <c r="C639" i="1"/>
  <c r="F636" i="1"/>
  <c r="D636" i="1"/>
  <c r="C636" i="1"/>
  <c r="F633" i="1"/>
  <c r="D633" i="1"/>
  <c r="C633" i="1"/>
  <c r="F630" i="1"/>
  <c r="D630" i="1"/>
  <c r="C630" i="1"/>
  <c r="F627" i="1"/>
  <c r="D627" i="1"/>
  <c r="C627" i="1"/>
  <c r="F624" i="1"/>
  <c r="D624" i="1"/>
  <c r="C624" i="1"/>
  <c r="F621" i="1"/>
  <c r="D621" i="1"/>
  <c r="C621" i="1"/>
  <c r="F618" i="1"/>
  <c r="D618" i="1"/>
  <c r="C618" i="1"/>
  <c r="F615" i="1"/>
  <c r="D615" i="1"/>
  <c r="C615" i="1"/>
  <c r="F612" i="1"/>
  <c r="D612" i="1"/>
  <c r="C612" i="1"/>
  <c r="F609" i="1"/>
  <c r="D609" i="1"/>
  <c r="C609" i="1"/>
  <c r="F606" i="1"/>
  <c r="D606" i="1"/>
  <c r="C606" i="1"/>
  <c r="F603" i="1"/>
  <c r="D603" i="1"/>
  <c r="C603" i="1"/>
  <c r="F600" i="1"/>
  <c r="D600" i="1"/>
  <c r="C600" i="1"/>
  <c r="F597" i="1"/>
  <c r="D597" i="1"/>
  <c r="C597" i="1"/>
  <c r="F594" i="1"/>
  <c r="D594" i="1"/>
  <c r="C594" i="1"/>
  <c r="F591" i="1"/>
  <c r="D591" i="1"/>
  <c r="C591" i="1"/>
  <c r="F588" i="1"/>
  <c r="D588" i="1"/>
  <c r="C588" i="1"/>
  <c r="F585" i="1"/>
  <c r="D585" i="1"/>
  <c r="C585" i="1"/>
  <c r="F582" i="1"/>
  <c r="D582" i="1"/>
  <c r="C582" i="1"/>
  <c r="F579" i="1"/>
  <c r="D579" i="1"/>
  <c r="C579" i="1"/>
  <c r="F576" i="1"/>
  <c r="D576" i="1"/>
  <c r="C576" i="1"/>
  <c r="F572" i="1"/>
  <c r="F571" i="1" s="1"/>
  <c r="D572" i="1"/>
  <c r="D571" i="1" s="1"/>
  <c r="C572" i="1"/>
  <c r="C571" i="1" s="1"/>
  <c r="F568" i="1"/>
  <c r="F567" i="1" s="1"/>
  <c r="D568" i="1"/>
  <c r="D567" i="1" s="1"/>
  <c r="C568" i="1"/>
  <c r="C567" i="1" s="1"/>
  <c r="F564" i="1"/>
  <c r="F563" i="1" s="1"/>
  <c r="D564" i="1"/>
  <c r="D563" i="1" s="1"/>
  <c r="C564" i="1"/>
  <c r="C563" i="1" s="1"/>
  <c r="F560" i="1"/>
  <c r="F559" i="1" s="1"/>
  <c r="D560" i="1"/>
  <c r="D559" i="1" s="1"/>
  <c r="C560" i="1"/>
  <c r="C559" i="1" s="1"/>
  <c r="F556" i="1"/>
  <c r="F555" i="1" s="1"/>
  <c r="D556" i="1"/>
  <c r="D555" i="1" s="1"/>
  <c r="C556" i="1"/>
  <c r="C555" i="1" s="1"/>
  <c r="F552" i="1"/>
  <c r="F551" i="1" s="1"/>
  <c r="D552" i="1"/>
  <c r="D551" i="1" s="1"/>
  <c r="C552" i="1"/>
  <c r="C551" i="1" s="1"/>
  <c r="F548" i="1"/>
  <c r="F547" i="1" s="1"/>
  <c r="D548" i="1"/>
  <c r="D547" i="1" s="1"/>
  <c r="C548" i="1"/>
  <c r="C547" i="1" s="1"/>
  <c r="F544" i="1"/>
  <c r="D544" i="1"/>
  <c r="C544" i="1"/>
  <c r="F541" i="1"/>
  <c r="D541" i="1"/>
  <c r="C541" i="1"/>
  <c r="F538" i="1"/>
  <c r="D538" i="1"/>
  <c r="C538" i="1"/>
  <c r="F535" i="1"/>
  <c r="D535" i="1"/>
  <c r="C535" i="1"/>
  <c r="F532" i="1"/>
  <c r="D532" i="1"/>
  <c r="C532" i="1"/>
  <c r="F529" i="1"/>
  <c r="D529" i="1"/>
  <c r="C529" i="1"/>
  <c r="F525" i="1"/>
  <c r="D525" i="1"/>
  <c r="C525" i="1"/>
  <c r="F522" i="1"/>
  <c r="D522" i="1"/>
  <c r="C522" i="1"/>
  <c r="F519" i="1"/>
  <c r="D519" i="1"/>
  <c r="C519" i="1"/>
  <c r="F516" i="1"/>
  <c r="D516" i="1"/>
  <c r="C516" i="1"/>
  <c r="F513" i="1"/>
  <c r="D513" i="1"/>
  <c r="C513" i="1"/>
  <c r="F510" i="1"/>
  <c r="D510" i="1"/>
  <c r="C510" i="1"/>
  <c r="F507" i="1"/>
  <c r="D507" i="1"/>
  <c r="C507" i="1"/>
  <c r="F504" i="1"/>
  <c r="D504" i="1"/>
  <c r="C504" i="1"/>
  <c r="F501" i="1"/>
  <c r="D501" i="1"/>
  <c r="C501" i="1"/>
  <c r="F498" i="1"/>
  <c r="D498" i="1"/>
  <c r="C498" i="1"/>
  <c r="F495" i="1"/>
  <c r="D495" i="1"/>
  <c r="C495" i="1"/>
  <c r="F491" i="1"/>
  <c r="D491" i="1"/>
  <c r="C491" i="1"/>
  <c r="F488" i="1"/>
  <c r="D488" i="1"/>
  <c r="C488" i="1"/>
  <c r="F485" i="1"/>
  <c r="D485" i="1"/>
  <c r="C485" i="1"/>
  <c r="F482" i="1"/>
  <c r="D482" i="1"/>
  <c r="C482" i="1"/>
  <c r="F479" i="1"/>
  <c r="D479" i="1"/>
  <c r="C479" i="1"/>
  <c r="F476" i="1"/>
  <c r="D476" i="1"/>
  <c r="C476" i="1"/>
  <c r="F473" i="1"/>
  <c r="D473" i="1"/>
  <c r="C473" i="1"/>
  <c r="F470" i="1"/>
  <c r="D470" i="1"/>
  <c r="C470" i="1"/>
  <c r="F467" i="1"/>
  <c r="D467" i="1"/>
  <c r="C467" i="1"/>
  <c r="F463" i="1"/>
  <c r="D463" i="1"/>
  <c r="C463" i="1"/>
  <c r="F460" i="1"/>
  <c r="D460" i="1"/>
  <c r="C460" i="1"/>
  <c r="F456" i="1"/>
  <c r="D456" i="1"/>
  <c r="C456" i="1"/>
  <c r="F453" i="1"/>
  <c r="D453" i="1"/>
  <c r="C453" i="1"/>
  <c r="F450" i="1"/>
  <c r="D450" i="1"/>
  <c r="C450" i="1"/>
  <c r="F447" i="1"/>
  <c r="D447" i="1"/>
  <c r="C447" i="1"/>
  <c r="F444" i="1"/>
  <c r="D444" i="1"/>
  <c r="C444" i="1"/>
  <c r="F441" i="1"/>
  <c r="D441" i="1"/>
  <c r="C441" i="1"/>
  <c r="F438" i="1"/>
  <c r="D438" i="1"/>
  <c r="C438" i="1"/>
  <c r="F435" i="1"/>
  <c r="D435" i="1"/>
  <c r="C435" i="1"/>
  <c r="F431" i="1"/>
  <c r="D431" i="1"/>
  <c r="C431" i="1"/>
  <c r="F428" i="1"/>
  <c r="D428" i="1"/>
  <c r="C428" i="1"/>
  <c r="F425" i="1"/>
  <c r="D425" i="1"/>
  <c r="C425" i="1"/>
  <c r="F422" i="1"/>
  <c r="D422" i="1"/>
  <c r="C422" i="1"/>
  <c r="F418" i="1"/>
  <c r="D418" i="1"/>
  <c r="C418" i="1"/>
  <c r="F415" i="1"/>
  <c r="D415" i="1"/>
  <c r="C415" i="1"/>
  <c r="F412" i="1"/>
  <c r="D412" i="1"/>
  <c r="C412" i="1"/>
  <c r="F408" i="1"/>
  <c r="F407" i="1" s="1"/>
  <c r="D408" i="1"/>
  <c r="D407" i="1" s="1"/>
  <c r="C408" i="1"/>
  <c r="C407" i="1" s="1"/>
  <c r="F404" i="1"/>
  <c r="D404" i="1"/>
  <c r="C404" i="1"/>
  <c r="F401" i="1"/>
  <c r="D401" i="1"/>
  <c r="C401" i="1"/>
  <c r="F398" i="1"/>
  <c r="D398" i="1"/>
  <c r="C398" i="1"/>
  <c r="F395" i="1"/>
  <c r="D395" i="1"/>
  <c r="C395" i="1"/>
  <c r="F392" i="1"/>
  <c r="D392" i="1"/>
  <c r="C392" i="1"/>
  <c r="F389" i="1"/>
  <c r="D389" i="1"/>
  <c r="C389" i="1"/>
  <c r="F386" i="1"/>
  <c r="D386" i="1"/>
  <c r="C386" i="1"/>
  <c r="F383" i="1"/>
  <c r="D383" i="1"/>
  <c r="C383" i="1"/>
  <c r="F380" i="1"/>
  <c r="D380" i="1"/>
  <c r="C380" i="1"/>
  <c r="F377" i="1"/>
  <c r="D377" i="1"/>
  <c r="C377" i="1"/>
  <c r="F374" i="1"/>
  <c r="D374" i="1"/>
  <c r="C374" i="1"/>
  <c r="F371" i="1"/>
  <c r="D371" i="1"/>
  <c r="C371" i="1"/>
  <c r="F368" i="1"/>
  <c r="D368" i="1"/>
  <c r="C368" i="1"/>
  <c r="F365" i="1"/>
  <c r="D365" i="1"/>
  <c r="C365" i="1"/>
  <c r="F362" i="1"/>
  <c r="D362" i="1"/>
  <c r="C362" i="1"/>
  <c r="F359" i="1"/>
  <c r="D359" i="1"/>
  <c r="C359" i="1"/>
  <c r="F356" i="1"/>
  <c r="D356" i="1"/>
  <c r="C356" i="1"/>
  <c r="F353" i="1"/>
  <c r="D353" i="1"/>
  <c r="C353" i="1"/>
  <c r="F350" i="1"/>
  <c r="D350" i="1"/>
  <c r="C350" i="1"/>
  <c r="F347" i="1"/>
  <c r="D347" i="1"/>
  <c r="C347" i="1"/>
  <c r="F344" i="1"/>
  <c r="D344" i="1"/>
  <c r="C344" i="1"/>
  <c r="F341" i="1"/>
  <c r="D341" i="1"/>
  <c r="C341" i="1"/>
  <c r="F338" i="1"/>
  <c r="D338" i="1"/>
  <c r="C338" i="1"/>
  <c r="F335" i="1"/>
  <c r="D335" i="1"/>
  <c r="C335" i="1"/>
  <c r="F332" i="1"/>
  <c r="D332" i="1"/>
  <c r="C332" i="1"/>
  <c r="F328" i="1"/>
  <c r="D328" i="1"/>
  <c r="C328" i="1"/>
  <c r="F325" i="1"/>
  <c r="D325" i="1"/>
  <c r="C325" i="1"/>
  <c r="F322" i="1"/>
  <c r="D322" i="1"/>
  <c r="C322" i="1"/>
  <c r="F319" i="1"/>
  <c r="D319" i="1"/>
  <c r="C319" i="1"/>
  <c r="F316" i="1"/>
  <c r="D316" i="1"/>
  <c r="C316" i="1"/>
  <c r="F313" i="1"/>
  <c r="D313" i="1"/>
  <c r="C313" i="1"/>
  <c r="F310" i="1"/>
  <c r="D310" i="1"/>
  <c r="C310" i="1"/>
  <c r="F307" i="1"/>
  <c r="D307" i="1"/>
  <c r="C307" i="1"/>
  <c r="F304" i="1"/>
  <c r="D304" i="1"/>
  <c r="C304" i="1"/>
  <c r="F301" i="1"/>
  <c r="D301" i="1"/>
  <c r="C301" i="1"/>
  <c r="F298" i="1"/>
  <c r="D298" i="1"/>
  <c r="C298" i="1"/>
  <c r="F295" i="1"/>
  <c r="D295" i="1"/>
  <c r="C295" i="1"/>
  <c r="F292" i="1"/>
  <c r="D292" i="1"/>
  <c r="C292" i="1"/>
  <c r="F289" i="1"/>
  <c r="D289" i="1"/>
  <c r="C289" i="1"/>
  <c r="F286" i="1"/>
  <c r="D286" i="1"/>
  <c r="C286" i="1"/>
  <c r="F283" i="1"/>
  <c r="D283" i="1"/>
  <c r="C283" i="1"/>
  <c r="F280" i="1"/>
  <c r="D280" i="1"/>
  <c r="C280" i="1"/>
  <c r="F277" i="1"/>
  <c r="D277" i="1"/>
  <c r="C277" i="1"/>
  <c r="F274" i="1"/>
  <c r="D274" i="1"/>
  <c r="C274" i="1"/>
  <c r="F271" i="1"/>
  <c r="D271" i="1"/>
  <c r="C271" i="1"/>
  <c r="F268" i="1"/>
  <c r="D268" i="1"/>
  <c r="C268" i="1"/>
  <c r="F265" i="1"/>
  <c r="D265" i="1"/>
  <c r="C265" i="1"/>
  <c r="F262" i="1"/>
  <c r="D262" i="1"/>
  <c r="C262" i="1"/>
  <c r="F258" i="1"/>
  <c r="D258" i="1"/>
  <c r="C258" i="1"/>
  <c r="F255" i="1"/>
  <c r="D255" i="1"/>
  <c r="C255" i="1"/>
  <c r="F252" i="1"/>
  <c r="D252" i="1"/>
  <c r="C252" i="1"/>
  <c r="F249" i="1"/>
  <c r="D249" i="1"/>
  <c r="C249" i="1"/>
  <c r="F246" i="1"/>
  <c r="D246" i="1"/>
  <c r="C246" i="1"/>
  <c r="F243" i="1"/>
  <c r="D243" i="1"/>
  <c r="C243" i="1"/>
  <c r="F240" i="1"/>
  <c r="D240" i="1"/>
  <c r="C240" i="1"/>
  <c r="F236" i="1"/>
  <c r="D236" i="1"/>
  <c r="C236" i="1"/>
  <c r="F233" i="1"/>
  <c r="D233" i="1"/>
  <c r="C233" i="1"/>
  <c r="F230" i="1"/>
  <c r="D230" i="1"/>
  <c r="C230" i="1"/>
  <c r="F227" i="1"/>
  <c r="D227" i="1"/>
  <c r="C227" i="1"/>
  <c r="F224" i="1"/>
  <c r="D224" i="1"/>
  <c r="C224" i="1"/>
  <c r="F221" i="1"/>
  <c r="D221" i="1"/>
  <c r="C221" i="1"/>
  <c r="F218" i="1"/>
  <c r="D218" i="1"/>
  <c r="C218" i="1"/>
  <c r="F215" i="1"/>
  <c r="D215" i="1"/>
  <c r="C215" i="1"/>
  <c r="F212" i="1"/>
  <c r="D212" i="1"/>
  <c r="C212" i="1"/>
  <c r="F209" i="1"/>
  <c r="D209" i="1"/>
  <c r="C209" i="1"/>
  <c r="F206" i="1"/>
  <c r="D206" i="1"/>
  <c r="C206" i="1"/>
  <c r="F203" i="1"/>
  <c r="D203" i="1"/>
  <c r="C203" i="1"/>
  <c r="F200" i="1"/>
  <c r="D200" i="1"/>
  <c r="C200" i="1"/>
  <c r="F197" i="1"/>
  <c r="D197" i="1"/>
  <c r="C197" i="1"/>
  <c r="F194" i="1"/>
  <c r="D194" i="1"/>
  <c r="C194" i="1"/>
  <c r="F191" i="1"/>
  <c r="D191" i="1"/>
  <c r="C191" i="1"/>
  <c r="F188" i="1"/>
  <c r="D188" i="1"/>
  <c r="C188" i="1"/>
  <c r="F185" i="1"/>
  <c r="D185" i="1"/>
  <c r="C185" i="1"/>
  <c r="F182" i="1"/>
  <c r="D182" i="1"/>
  <c r="C182" i="1"/>
  <c r="F179" i="1"/>
  <c r="D179" i="1"/>
  <c r="C179" i="1"/>
  <c r="F176" i="1"/>
  <c r="D176" i="1"/>
  <c r="C176" i="1"/>
  <c r="F173" i="1"/>
  <c r="D173" i="1"/>
  <c r="C173" i="1"/>
  <c r="F170" i="1"/>
  <c r="D170" i="1"/>
  <c r="C170" i="1"/>
  <c r="F167" i="1"/>
  <c r="D167" i="1"/>
  <c r="C167" i="1"/>
  <c r="F164" i="1"/>
  <c r="D164" i="1"/>
  <c r="C164" i="1"/>
  <c r="F160" i="1"/>
  <c r="D160" i="1"/>
  <c r="C160" i="1"/>
  <c r="F157" i="1"/>
  <c r="D157" i="1"/>
  <c r="C157" i="1"/>
  <c r="F154" i="1"/>
  <c r="D154" i="1"/>
  <c r="C154" i="1"/>
  <c r="F151" i="1"/>
  <c r="D151" i="1"/>
  <c r="C151" i="1"/>
  <c r="F148" i="1"/>
  <c r="D148" i="1"/>
  <c r="C148" i="1"/>
  <c r="F145" i="1"/>
  <c r="D145" i="1"/>
  <c r="C145" i="1"/>
  <c r="F142" i="1"/>
  <c r="D142" i="1"/>
  <c r="C142" i="1"/>
  <c r="F139" i="1"/>
  <c r="D139" i="1"/>
  <c r="C139" i="1"/>
  <c r="F136" i="1"/>
  <c r="D136" i="1"/>
  <c r="C136" i="1"/>
  <c r="F133" i="1"/>
  <c r="D133" i="1"/>
  <c r="C133" i="1"/>
  <c r="F130" i="1"/>
  <c r="D130" i="1"/>
  <c r="C130" i="1"/>
  <c r="F127" i="1"/>
  <c r="D127" i="1"/>
  <c r="C127" i="1"/>
  <c r="F124" i="1"/>
  <c r="D124" i="1"/>
  <c r="C124" i="1"/>
  <c r="F121" i="1"/>
  <c r="D121" i="1"/>
  <c r="C121" i="1"/>
  <c r="F118" i="1"/>
  <c r="D118" i="1"/>
  <c r="C118" i="1"/>
  <c r="F115" i="1"/>
  <c r="D115" i="1"/>
  <c r="C115" i="1"/>
  <c r="F111" i="1"/>
  <c r="D111" i="1"/>
  <c r="C111" i="1"/>
  <c r="F108" i="1"/>
  <c r="D108" i="1"/>
  <c r="C108" i="1"/>
  <c r="F104" i="1"/>
  <c r="D104" i="1"/>
  <c r="C104" i="1"/>
  <c r="F101" i="1"/>
  <c r="D101" i="1"/>
  <c r="C101" i="1"/>
  <c r="F98" i="1"/>
  <c r="D98" i="1"/>
  <c r="C98" i="1"/>
  <c r="F95" i="1"/>
  <c r="D95" i="1"/>
  <c r="C95" i="1"/>
  <c r="F92" i="1"/>
  <c r="D92" i="1"/>
  <c r="C92" i="1"/>
  <c r="F89" i="1"/>
  <c r="D89" i="1"/>
  <c r="C89" i="1"/>
  <c r="F86" i="1"/>
  <c r="D86" i="1"/>
  <c r="C86" i="1"/>
  <c r="F83" i="1"/>
  <c r="D83" i="1"/>
  <c r="C83" i="1"/>
  <c r="F80" i="1"/>
  <c r="D80" i="1"/>
  <c r="C80" i="1"/>
  <c r="F77" i="1"/>
  <c r="D77" i="1"/>
  <c r="C77" i="1"/>
  <c r="F74" i="1"/>
  <c r="D74" i="1"/>
  <c r="C74" i="1"/>
  <c r="F71" i="1"/>
  <c r="D71" i="1"/>
  <c r="C71" i="1"/>
  <c r="F68" i="1"/>
  <c r="D68" i="1"/>
  <c r="C68" i="1"/>
  <c r="F65" i="1"/>
  <c r="D65" i="1"/>
  <c r="C65" i="1"/>
  <c r="F62" i="1"/>
  <c r="D62" i="1"/>
  <c r="C62" i="1"/>
  <c r="F59" i="1"/>
  <c r="D59" i="1"/>
  <c r="C59" i="1"/>
  <c r="F56" i="1"/>
  <c r="D56" i="1"/>
  <c r="C56" i="1"/>
  <c r="F53" i="1"/>
  <c r="D53" i="1"/>
  <c r="C53" i="1"/>
  <c r="F50" i="1"/>
  <c r="D50" i="1"/>
  <c r="C50" i="1"/>
  <c r="F46" i="1"/>
  <c r="F45" i="1" s="1"/>
  <c r="D46" i="1"/>
  <c r="D45" i="1" s="1"/>
  <c r="C46" i="1"/>
  <c r="C45" i="1" s="1"/>
  <c r="F42" i="1"/>
  <c r="D42" i="1"/>
  <c r="C42" i="1"/>
  <c r="F39" i="1"/>
  <c r="D39" i="1"/>
  <c r="C39" i="1"/>
  <c r="F36" i="1"/>
  <c r="D36" i="1"/>
  <c r="C36" i="1"/>
  <c r="F33" i="1"/>
  <c r="D33" i="1"/>
  <c r="C33" i="1"/>
  <c r="F29" i="1"/>
  <c r="D29" i="1"/>
  <c r="C29" i="1"/>
  <c r="F26" i="1"/>
  <c r="D26" i="1"/>
  <c r="C26" i="1"/>
  <c r="F23" i="1"/>
  <c r="D23" i="1"/>
  <c r="C23" i="1"/>
  <c r="F18" i="1"/>
  <c r="D19" i="1"/>
  <c r="D18" i="1" s="1"/>
  <c r="C19" i="1"/>
  <c r="C18" i="1" s="1"/>
  <c r="F15" i="1"/>
  <c r="D15" i="1"/>
  <c r="D8" i="1" s="1"/>
  <c r="C15" i="1"/>
  <c r="F12" i="1"/>
  <c r="D12" i="1"/>
  <c r="C12" i="1"/>
  <c r="F9" i="1"/>
  <c r="D9" i="1"/>
  <c r="C9" i="1"/>
  <c r="F700" i="1" l="1"/>
  <c r="F22" i="1"/>
  <c r="F107" i="1"/>
  <c r="D261" i="1"/>
  <c r="F466" i="1"/>
  <c r="F8" i="1"/>
  <c r="C8" i="1"/>
  <c r="C32" i="1"/>
  <c r="C22" i="1"/>
  <c r="D421" i="1"/>
  <c r="D459" i="1"/>
  <c r="D239" i="1"/>
  <c r="C494" i="1"/>
  <c r="D528" i="1"/>
  <c r="F114" i="1"/>
  <c r="D163" i="1"/>
  <c r="F163" i="1"/>
  <c r="F434" i="1"/>
  <c r="C107" i="1"/>
  <c r="D411" i="1"/>
  <c r="C421" i="1"/>
  <c r="F678" i="1"/>
  <c r="D22" i="1"/>
  <c r="D331" i="1"/>
  <c r="C459" i="1"/>
  <c r="C528" i="1"/>
  <c r="C575" i="1"/>
  <c r="D575" i="1"/>
  <c r="D107" i="1"/>
  <c r="F239" i="1"/>
  <c r="C261" i="1"/>
  <c r="F331" i="1"/>
  <c r="F411" i="1"/>
  <c r="C466" i="1"/>
  <c r="F528" i="1"/>
  <c r="F575" i="1"/>
  <c r="C700" i="1"/>
  <c r="D700" i="1"/>
  <c r="D743" i="1"/>
  <c r="D32" i="1"/>
  <c r="F32" i="1"/>
  <c r="C49" i="1"/>
  <c r="D49" i="1"/>
  <c r="C239" i="1"/>
  <c r="C331" i="1"/>
  <c r="C411" i="1"/>
  <c r="C434" i="1"/>
  <c r="D434" i="1"/>
  <c r="D466" i="1"/>
  <c r="D494" i="1"/>
  <c r="C743" i="1"/>
  <c r="C114" i="1"/>
  <c r="D114" i="1"/>
  <c r="C163" i="1"/>
  <c r="F261" i="1"/>
  <c r="F421" i="1"/>
  <c r="F459" i="1"/>
  <c r="F494" i="1"/>
  <c r="C678" i="1"/>
  <c r="D678" i="1"/>
</calcChain>
</file>

<file path=xl/sharedStrings.xml><?xml version="1.0" encoding="utf-8"?>
<sst xmlns="http://schemas.openxmlformats.org/spreadsheetml/2006/main" count="777" uniqueCount="264">
  <si>
    <t>Tercer Trimestre de 2017</t>
  </si>
  <si>
    <t>Monto anual autorizado o modificado
 2017</t>
  </si>
  <si>
    <t>Enero-septiembre</t>
  </si>
  <si>
    <t>Programado</t>
  </si>
  <si>
    <t>Ejercido</t>
  </si>
  <si>
    <t>H. Cámara de Diputados</t>
  </si>
  <si>
    <t>Gasto Corriente</t>
  </si>
  <si>
    <t>Gasto de Inversión</t>
  </si>
  <si>
    <t>H. Cámara de Senadores</t>
  </si>
  <si>
    <t>Auditoría Superior de la Federación</t>
  </si>
  <si>
    <t>Sector Central</t>
  </si>
  <si>
    <t>Suprema Corte de Justicia de la Nación</t>
  </si>
  <si>
    <t>Consejo de la Judicatura Federal</t>
  </si>
  <si>
    <t>Tribunal Electoral del Poder Judicial de la Federación</t>
  </si>
  <si>
    <t>Archivo General de la Nación</t>
  </si>
  <si>
    <t>Consejo Nacional para Prevenir la Discriminación</t>
  </si>
  <si>
    <t>Talleres Gráficos de México</t>
  </si>
  <si>
    <t>Casa de Moneda de México</t>
  </si>
  <si>
    <t>Comisión Nacional para la Protección y Defensa de los Usuarios de Servicios Financieros</t>
  </si>
  <si>
    <t>Financiera Nacional de Desarrollo Agropecuario, Rural, Forestal y Pesquero</t>
  </si>
  <si>
    <t>Instituto para la Protección del Ahorro Bancario</t>
  </si>
  <si>
    <t>Lotería Nacional para la Asistencia Pública</t>
  </si>
  <si>
    <t>Pronósticos para la Asistencia Pública</t>
  </si>
  <si>
    <t>Servicio de Administración y Enajenación de Bienes</t>
  </si>
  <si>
    <t>Banco Nacional de Comercio Exterior, S.N.C.</t>
  </si>
  <si>
    <t>Banco Nacional de Obras y Servicios Públicos, S.N.C.</t>
  </si>
  <si>
    <t>Nacional Financiera, S.N.C.</t>
  </si>
  <si>
    <t>Banco del Ahorro Nacional y Servicios Financieros, S.N.C.</t>
  </si>
  <si>
    <t>Sociedad Hipotecaria Federal, S.N.C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</si>
  <si>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</si>
  <si>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</si>
  <si>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</si>
  <si>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</si>
  <si>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Especial para Financiamientos Agropecuarios</t>
  </si>
  <si>
    <t>Seguros de Crédito a la Vivienda SHF, S.A. de C.V.</t>
  </si>
  <si>
    <t>Instituto de Seguridad Social para las Fuerzas Armadas Mexicanas</t>
  </si>
  <si>
    <t>Servicio Nacional de Sanidad, Inocuidad y Calidad Agroalimentaria</t>
  </si>
  <si>
    <t>Servicio Nacional de Inspección y Certificación de Semillas</t>
  </si>
  <si>
    <t>Agencia de Servicios a la Comercialización y Desarrollo de Mercados Agropecuarios</t>
  </si>
  <si>
    <t>Comité Nacional para el Desarrollo Sustentable de la Caña de Azúcar</t>
  </si>
  <si>
    <t>Instituto Nacional para el Desarrollo de Capacidades del Sector Rural, A.C.</t>
  </si>
  <si>
    <t>Fideicomiso de Riesgo Compartido</t>
  </si>
  <si>
    <t>Fondo de Empresas Expropiadas del Sector Azucarero</t>
  </si>
  <si>
    <t>Productora Nacional de Biológicos Veterinarios</t>
  </si>
  <si>
    <t>Colegio Superior Agropecuario del Estado de Guerrero</t>
  </si>
  <si>
    <t>Servicio de Información Agroalimentaria y Pesquera</t>
  </si>
  <si>
    <t>Comisión Nacional de Acuacultura y Pesca</t>
  </si>
  <si>
    <t>Colegio de Postgraduados</t>
  </si>
  <si>
    <t>Comisión Nacional de las Zonas Áridas</t>
  </si>
  <si>
    <t>Instituto Nacional de Pesca</t>
  </si>
  <si>
    <t>Aeropuertos y Servicios Auxiliares</t>
  </si>
  <si>
    <t>Agencia Espacial Mexicana</t>
  </si>
  <si>
    <t>Caminos y Puentes Federales de Ingresos y Servicios Conexos</t>
  </si>
  <si>
    <t>Administración Portuaria Integral de Dos Bocas, S.A. de C.V.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</si>
  <si>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</si>
  <si>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</si>
  <si>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</si>
  <si>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</si>
  <si>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</si>
  <si>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</si>
  <si>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</si>
  <si>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Lázaro Cárdenas, S.A. de C.V.</t>
  </si>
  <si>
    <t>Administración Portuaria Integral de Manzanillo, S.A. de C.V.</t>
  </si>
  <si>
    <t>Administración Portuaria Integral de Tampico, S.A. de C.V.</t>
  </si>
  <si>
    <t>Administración Portuaria Integral de Veracruz, S.A. de C.V.</t>
  </si>
  <si>
    <t>Administración Portuaria Integral de Salina Cruz, S.A. de C.V.</t>
  </si>
  <si>
    <t>Organismo Promotor de Inversiones en Telecomunicaciones</t>
  </si>
  <si>
    <t>Servicio Postal Mexicano</t>
  </si>
  <si>
    <t>Instituto Mexicano del Transporte</t>
  </si>
  <si>
    <t>Servicios a la Navegación en el Espacio Aéreo Mexicano</t>
  </si>
  <si>
    <t>Grupo Aeroportuario de la Ciudad de México, S.A. de C.V.</t>
  </si>
  <si>
    <t>Aeropuerto Internacional de la Ciudad de México, S.A. de C.V.</t>
  </si>
  <si>
    <t>Servicios Aeroportuarios de la Ciudad de México, S.A. de C.V.</t>
  </si>
  <si>
    <t>Centro Nacional de Metrología</t>
  </si>
  <si>
    <t>Fideicomiso de Fomento Minero</t>
  </si>
  <si>
    <t>ProMéxico</t>
  </si>
  <si>
    <t>Instituto Mexicano de la Propiedad Industrial</t>
  </si>
  <si>
    <t>Procuraduría Federal del Consumidor</t>
  </si>
  <si>
    <t>Exportadora de Sal, S.A. de C.V.</t>
  </si>
  <si>
    <t>Universidad Pedagógica Nacional</t>
  </si>
  <si>
    <t>Universidad Nacional Autónoma de México</t>
  </si>
  <si>
    <t>Instituto Politécnico Nacional</t>
  </si>
  <si>
    <t>XE-IPN Canal 11</t>
  </si>
  <si>
    <t>Universidad Abierta y a Distancia de México</t>
  </si>
  <si>
    <t>Centro de Enseñanza Técnica Industrial</t>
  </si>
  <si>
    <t>Colegio de Bachilleres</t>
  </si>
  <si>
    <t>Colegio Nacional de Educación Profesional Técnica</t>
  </si>
  <si>
    <t>Comisión de Operación y Fomento de Actividades Académicas del Instituto Politécnico Nacional</t>
  </si>
  <si>
    <t>Comisión Nacional de Cultura Física y Deporte</t>
  </si>
  <si>
    <t>Comisión Nacional de Libros de Texto Gratuitos</t>
  </si>
  <si>
    <t>Consejo Nacional de Fomento Educativo</t>
  </si>
  <si>
    <t>El Colegio de México, A.C.</t>
  </si>
  <si>
    <t>Fideicomiso de los Sistemas Normalizado de Competencia Laboral y de Certificación de Competencia Laboral</t>
  </si>
  <si>
    <t>Fondo de Cultura Económica</t>
  </si>
  <si>
    <t>Impresora y Encuadernadora Progreso, S.A. de C.V.</t>
  </si>
  <si>
    <t>Instituto Nacional para la Educación de los Adultos</t>
  </si>
  <si>
    <t>Instituto Nacional de la Infraestructura Física Educativa</t>
  </si>
  <si>
    <t>Instituto Mexicano de la Radio</t>
  </si>
  <si>
    <t>Patronato de Obras e Instalaciones del Instituto Politécnico Nacional</t>
  </si>
  <si>
    <t>Centro de Estudios Avanzados del Instituto Politécnico Nacional</t>
  </si>
  <si>
    <t>Tecnológico Nacional de México</t>
  </si>
  <si>
    <t>Centro Regional de Alta Especialidad de Chiapas</t>
  </si>
  <si>
    <t>Instituto Nacional de Psiquiatría Ramón de la Fuente Muñiz</t>
  </si>
  <si>
    <t>Centros de Integración Juvenil, A.C.</t>
  </si>
  <si>
    <t>Hospital Juárez de México</t>
  </si>
  <si>
    <t>Hospital General de México "Dr. Eduardo Liceaga"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</si>
  <si>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</si>
  <si>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</si>
  <si>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</si>
  <si>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</si>
  <si>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Hospital Regional de Alta Especialidad de Ciudad Victoria "Bicentenario 2010"</t>
  </si>
  <si>
    <t>Hospital Regional de Alta Especialidad de Ixtapaluca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</si>
  <si>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</si>
  <si>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</si>
  <si>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</si>
  <si>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</si>
  <si>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</si>
  <si>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</si>
  <si>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</si>
  <si>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</si>
  <si>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</si>
  <si>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 Luis Guillermo Ibarra Ibarra</t>
  </si>
  <si>
    <t>Instituto Nacional de Salud Pública</t>
  </si>
  <si>
    <t>Sistema Nacional para el Desarrollo Integral de la Familia</t>
  </si>
  <si>
    <t>Comisión Nacional de los Salarios Mínimos</t>
  </si>
  <si>
    <t>Instituto del Fondo Nacional para el Consumo de los Trabajadores</t>
  </si>
  <si>
    <t>Comisión Nacional de Vivienda</t>
  </si>
  <si>
    <t>Procuraduría Agraria</t>
  </si>
  <si>
    <t>Fideicomiso Fondo Nacional de Habitaciones Populares</t>
  </si>
  <si>
    <t xml:space="preserve">Comisión Nacional del Agua </t>
  </si>
  <si>
    <t>Instituto Nacional de Ecología y Cambio Climático</t>
  </si>
  <si>
    <t>Procuraduría Federal de Protección al Ambiente</t>
  </si>
  <si>
    <t>Comisión Nacional de Áreas Naturales Protegidas</t>
  </si>
  <si>
    <t xml:space="preserve">Comisión Nacional Forestal </t>
  </si>
  <si>
    <t>Instituto Mexicano de Tecnología del Agua</t>
  </si>
  <si>
    <t>Agencia de Seguridad, Energía y Ambiente</t>
  </si>
  <si>
    <t>Instituto Nacional de Ciencias Penales</t>
  </si>
  <si>
    <t>Comisión Nacional de Seguridad Nuclear y Salvaguardias</t>
  </si>
  <si>
    <t>Comisión Nacional para el Uso Eficiente de la Energía</t>
  </si>
  <si>
    <t>Compañía Mexicana de Exploraciones, S.A. de C.V.</t>
  </si>
  <si>
    <t>Instituto Nacional de Electricidad y Energías Limpias</t>
  </si>
  <si>
    <t>Instituto Mexicano del Petróleo</t>
  </si>
  <si>
    <t>Instituto Nacional de Investigaciones Nucleares</t>
  </si>
  <si>
    <t>Centro Nacional de Control de Energía</t>
  </si>
  <si>
    <t>Centro Nacional de Control del Gas Natural</t>
  </si>
  <si>
    <t>Instituto Nacional de Desarrollo Social</t>
  </si>
  <si>
    <t>Coordinación Nacional de PROSPERA Programa de Inclusión Social</t>
  </si>
  <si>
    <t>Instituto Mexicano de la Juventud</t>
  </si>
  <si>
    <t>Instituto Nacional de las Personas Adultas Mayores</t>
  </si>
  <si>
    <t>Consejo Nacional de Evaluación de la Política de Desarrollo Social</t>
  </si>
  <si>
    <t>Diconsa, S.A. de C.V.</t>
  </si>
  <si>
    <t>Liconsa, S.A. de C.V.</t>
  </si>
  <si>
    <t>Fondo Nacional para el Fomento de las Artesanías</t>
  </si>
  <si>
    <t>Consejo Nacional para el Desarrollo y la Inclusión de las Personas con Discapacidad</t>
  </si>
  <si>
    <t>FONATUR Constructora, S.A. de C.V.</t>
  </si>
  <si>
    <t>Consejo de Promoción Turística de México, S.A. de C.V.</t>
  </si>
  <si>
    <t>Fondo Nacional de Fomento al Turismo</t>
  </si>
  <si>
    <t>FONATUR Mantenimiento Turístico, S.A. de C.V.</t>
  </si>
  <si>
    <t>FONATUR Operadora Portuaria, S.A. de C.V.</t>
  </si>
  <si>
    <t>Centro de Investigación en Química Aplicada</t>
  </si>
  <si>
    <t>Centro de Investigaciones y Estudios Superiores en Antropología Social</t>
  </si>
  <si>
    <t>Consejo Nacional de Ciencia y Tecnología</t>
  </si>
  <si>
    <t>El Colegio de la Frontera Sur</t>
  </si>
  <si>
    <t>Instituto de Investigaciones "Dr. José María Luis Mora"</t>
  </si>
  <si>
    <t xml:space="preserve">Instituto Nacional de Astrofísica Óptica y Electrónica </t>
  </si>
  <si>
    <t>Centro de Ingeniería y Desarrollo Industrial</t>
  </si>
  <si>
    <t>Centro de Investigación Científica y de Educación Superior de Ensenada, Baja California</t>
  </si>
  <si>
    <t>Centro de Investigación en Geografía y Geomática "Ing. Jorge L. Tamayo", A.C.</t>
  </si>
  <si>
    <t>Centro de Investigación en Materiales Avanzados, S.C.</t>
  </si>
  <si>
    <t>CIATEC, A.C. "Centro de Innovación Aplicada en Tecnologías Competitivas"</t>
  </si>
  <si>
    <t>Centro de Investigación y Asistencia en Tecnología y Diseño del Estado de Jalisco, A.C.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</si>
  <si>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</si>
  <si>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</si>
  <si>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</si>
  <si>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Óptica, A.C.</t>
  </si>
  <si>
    <t>CIATEQ, A.C. Centro de Tecnología Avanzada</t>
  </si>
  <si>
    <t>Corporación Mexicana de Investigación en Materiales, S.A. de C.V.</t>
  </si>
  <si>
    <t xml:space="preserve"> El Colegio de la Frontera Norte, A.C.</t>
  </si>
  <si>
    <t>El Colegio de San Luis, A.C.</t>
  </si>
  <si>
    <t>Instituto de Ecología, A.C.</t>
  </si>
  <si>
    <t>Instituto Potosino de Investigación Científica y Tecnológica, A.C.</t>
  </si>
  <si>
    <t>Centro de Investigación en Alimentación y Desarrollo, A.C.</t>
  </si>
  <si>
    <t>El Colegio de Michoacán, A.C.</t>
  </si>
  <si>
    <t>Centro de Investigación y Desarrollo Tecnológico en Electroquímica, S.C.</t>
  </si>
  <si>
    <t>INFOTEC Centro de Investigación e Innovación en Tecnologías de la Información y Comunicación</t>
  </si>
  <si>
    <t>Comisión Nacional para el Desarrollo de los Pueblos Indígenas</t>
  </si>
  <si>
    <t>Instituto Nacional de las Mujeres</t>
  </si>
  <si>
    <t>Procuraduría de la Defensa del Contribuyente</t>
  </si>
  <si>
    <t>Comisión Ejecutiva de Atención a Víctimas</t>
  </si>
  <si>
    <t>Notimex, Agencia de Noticias del Estado Mexicano</t>
  </si>
  <si>
    <t>Sistema Público de Radiodifusión del Estado Mexicano</t>
  </si>
  <si>
    <t>Secretaría Ejecutiva del Sistema Nacional Anticorrupción</t>
  </si>
  <si>
    <t>Instituto Nacional de Bellas Artes y Literatura</t>
  </si>
  <si>
    <t>Radio Educación</t>
  </si>
  <si>
    <t>Instituto Nacional del Derecho de Autor</t>
  </si>
  <si>
    <t>Instituto Nacional del Estudios Históricos de las Revoluciones de México</t>
  </si>
  <si>
    <t>Centro de Capacitación Cinematográfica, A.C.</t>
  </si>
  <si>
    <t>Estudios Churubusco Azteca, S.A.</t>
  </si>
  <si>
    <t>Fideicomiso para la Cineteca Nacional</t>
  </si>
  <si>
    <t>Instituto Nacional de Lenguas Indígenas</t>
  </si>
  <si>
    <t>Instituto Mexicano de Cinematografía</t>
  </si>
  <si>
    <t>Televisión Metropolitana S.A. de C.V.</t>
  </si>
  <si>
    <t>Pemex Logística</t>
  </si>
  <si>
    <t>Pemex Perforación y Servicios</t>
  </si>
  <si>
    <t>Pemex Transformación Industrial</t>
  </si>
  <si>
    <t>Pemex Corporativo</t>
  </si>
  <si>
    <t>Pemex Cogeneración y Servicios</t>
  </si>
  <si>
    <t>Informes sobre la Situación Económica,
las Finanzas Públicas y la Deuda Pública</t>
  </si>
  <si>
    <r>
      <rPr>
        <b/>
        <sz val="14"/>
        <rFont val="Soberana Titular"/>
        <family val="3"/>
      </rPr>
      <t xml:space="preserve">IV. </t>
    </r>
    <r>
      <rPr>
        <b/>
        <sz val="14"/>
        <color rgb="FF000000"/>
        <rFont val="Soberana Titular"/>
        <family val="3"/>
      </rPr>
      <t>MONTO EROGADO SOBRE CONTRATOS PLURIANUALES DE OBRA, ADQUISICIONES Y ARRENDAMIENTOS O SERVICIOS</t>
    </r>
  </si>
  <si>
    <t>ENERO-SEPTIEMBRE DE 2017</t>
  </si>
  <si>
    <t>Dependencia / Entidad / Empresa</t>
  </si>
  <si>
    <t>01 Poder Legislativo</t>
  </si>
  <si>
    <t>02 Oficina de la Presidencia de la República</t>
  </si>
  <si>
    <t>03 Poder Judicial</t>
  </si>
  <si>
    <t>04 Gobernación</t>
  </si>
  <si>
    <t>05 Relaciones Exteriores</t>
  </si>
  <si>
    <t>06 Hacienda y Crédito Público</t>
  </si>
  <si>
    <t>07 Defensa Nacional</t>
  </si>
  <si>
    <t>08 Agricultura, Ganadería, Desarrollo Rural, Pesca y Alimentación</t>
  </si>
  <si>
    <t>09 Comunicaciones y Transportes</t>
  </si>
  <si>
    <t>10 Economía</t>
  </si>
  <si>
    <t>11 Educación Pública</t>
  </si>
  <si>
    <t>12 Salud</t>
  </si>
  <si>
    <t>13 Marina</t>
  </si>
  <si>
    <t>14 Trabajo y Previsión Social</t>
  </si>
  <si>
    <t>15 Desarrollo Agrario, Territorial y Urbano</t>
  </si>
  <si>
    <t>16 Medio Ambiente y Recursos Naturales</t>
  </si>
  <si>
    <t>17 Procuraduría General de la República</t>
  </si>
  <si>
    <t>18 Energía</t>
  </si>
  <si>
    <t>20 Desarrollo Social</t>
  </si>
  <si>
    <t>21 Turismo</t>
  </si>
  <si>
    <t>22  Instituto Nacional Electoral</t>
  </si>
  <si>
    <t>25 Previsiones y Aportaciones para los Sistemas de Educación Básica, Normal, Tecnológica y de Adultos</t>
  </si>
  <si>
    <t>27 Función Pública</t>
  </si>
  <si>
    <t>31 Tribunales Agrarios</t>
  </si>
  <si>
    <t>32 Tribunal Federal de Justicia  Administrativa</t>
  </si>
  <si>
    <t>35 Comisión Nacional de los Derechos Humanos</t>
  </si>
  <si>
    <t>37 Consejería Jurídica del Ejecutivo Federal</t>
  </si>
  <si>
    <t>38 Consejo Nacional de Ciencia y Tecnología</t>
  </si>
  <si>
    <t>41 Comisión Federal de Competencia Económica</t>
  </si>
  <si>
    <t>42 Instituto Nacional para la Evaluación de la Educación</t>
  </si>
  <si>
    <t>43 Instituto Federal de Telecomunicaciones</t>
  </si>
  <si>
    <t>44 Instituto Nacional de Transparencia, Acceso a la Información y Protección de Datos Personales</t>
  </si>
  <si>
    <t>45 Comisión Reguladora de Energía</t>
  </si>
  <si>
    <t>46 Comisión Nacional de Hidrocarburos</t>
  </si>
  <si>
    <t>47 Entidades no Sectorizadas</t>
  </si>
  <si>
    <t>48 Cultura</t>
  </si>
  <si>
    <t>50 Instituto Mexicano del Seguro Social</t>
  </si>
  <si>
    <t>51 Instituto de Seguridad y Servicios Sociales de los Trabajadores del Estado</t>
  </si>
  <si>
    <t>52  Petróleos Mexicanos</t>
  </si>
  <si>
    <t>53  Comisión Federal de Electricidad</t>
  </si>
  <si>
    <r>
      <t>1_/</t>
    </r>
    <r>
      <rPr>
        <sz val="8"/>
        <color theme="1"/>
        <rFont val="Soberana Sans"/>
        <family val="3"/>
      </rPr>
      <t xml:space="preserve"> Incluye información revisada del trimestre anterior.</t>
    </r>
  </si>
  <si>
    <t>Fuente: Dependencias y entidades de la Administración Pública Federal.</t>
  </si>
  <si>
    <r>
      <t xml:space="preserve">2_/ </t>
    </r>
    <r>
      <rPr>
        <sz val="8"/>
        <color theme="1"/>
        <rFont val="Soberana Sans"/>
        <family val="3"/>
      </rPr>
      <t>Se presenta información al segundo trimestre.</t>
    </r>
  </si>
  <si>
    <t>Agencia Reguladora del Transporte Ferroviario</t>
  </si>
  <si>
    <t>Instituto Nacional de la Economía Social</t>
  </si>
  <si>
    <t>Instituto Nacional de Antropología e Historia</t>
  </si>
  <si>
    <t>Pemex Exploración y Producción</t>
  </si>
  <si>
    <t>Pemex Fertilizantes</t>
  </si>
  <si>
    <t>Pemex Etileno</t>
  </si>
  <si>
    <r>
      <t xml:space="preserve">MONTO EROGADO SOBRE CONTRATOS PLURIANUALES DE OBRA, ADQUISICIONES Y ARRENDAMIENTOS O SERVICIOS </t>
    </r>
    <r>
      <rPr>
        <vertAlign val="superscript"/>
        <sz val="10"/>
        <rFont val="Soberana Sans"/>
        <family val="3"/>
      </rPr>
      <t>1_/</t>
    </r>
    <r>
      <rPr>
        <sz val="10"/>
        <rFont val="Soberana Sans"/>
        <family val="3"/>
      </rPr>
      <t xml:space="preserve">
Enero-septiembre de 2017
(Miles de pesos)</t>
    </r>
  </si>
  <si>
    <r>
      <t xml:space="preserve">Instituto Nacional de Investigaciones Forestales, Agrícolas y Pecuarias </t>
    </r>
    <r>
      <rPr>
        <b/>
        <vertAlign val="superscript"/>
        <sz val="10"/>
        <color rgb="FF000000"/>
        <rFont val="Soberana Sans"/>
        <family val="3"/>
      </rPr>
      <t>2_/</t>
    </r>
  </si>
  <si>
    <r>
      <t xml:space="preserve">Hospital General "Dr. Manuel Gea González" </t>
    </r>
    <r>
      <rPr>
        <b/>
        <vertAlign val="superscript"/>
        <sz val="10"/>
        <color rgb="FF000000"/>
        <rFont val="Soberana Sans"/>
        <family val="3"/>
      </rPr>
      <t>2_/</t>
    </r>
  </si>
  <si>
    <r>
      <t xml:space="preserve">Sector Central </t>
    </r>
    <r>
      <rPr>
        <b/>
        <vertAlign val="superscript"/>
        <sz val="10"/>
        <color rgb="FF000000"/>
        <rFont val="Soberana Sans"/>
        <family val="3"/>
      </rPr>
      <t>2_/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</si>
</sst>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Unicode MS"/>
      <family val="2"/>
    </font>
    <font>
      <b/>
      <sz val="8"/>
      <color rgb="FF808080"/>
      <name val="Arial Unicode MS"/>
      <family val="2"/>
    </font>
    <font>
      <b/>
      <sz val="14"/>
      <name val="Soberana Titular"/>
      <family val="3"/>
    </font>
    <font>
      <b/>
      <sz val="8"/>
      <name val="Arial Unicode MS"/>
      <family val="2"/>
    </font>
    <font>
      <sz val="10"/>
      <name val="Soberana Sans"/>
      <family val="3"/>
    </font>
    <font>
      <sz val="8"/>
      <color theme="1"/>
      <name val="Soberana Sans"/>
      <family val="3"/>
    </font>
    <font>
      <b/>
      <sz val="14"/>
      <color rgb="FF000000"/>
      <name val="Soberana Titular"/>
      <family val="3"/>
    </font>
    <font>
      <b/>
      <sz val="12"/>
      <color rgb="FF000000"/>
      <name val="Soberana Titular"/>
      <family val="3"/>
    </font>
    <font>
      <sz val="10"/>
      <name val="Arial"/>
      <family val="2"/>
    </font>
    <font>
      <vertAlign val="superscript"/>
      <sz val="8"/>
      <color theme="1"/>
      <name val="Soberana Sans"/>
      <family val="3"/>
    </font>
    <font>
      <b/>
      <sz val="14"/>
      <color rgb="FF808080"/>
      <name val="Soberana Titular"/>
      <family val="3"/>
    </font>
    <font>
      <vertAlign val="superscript"/>
      <sz val="10"/>
      <name val="Soberana Sans"/>
      <family val="3"/>
    </font>
    <font>
      <b/>
      <sz val="10"/>
      <color rgb="FF000000"/>
      <name val="Soberana Sans"/>
      <family val="3"/>
    </font>
    <font>
      <sz val="10"/>
      <color rgb="FF000000"/>
      <name val="Soberana Sans"/>
      <family val="3"/>
    </font>
    <font>
      <sz val="10"/>
      <color theme="1"/>
      <name val="Soberana Sans"/>
      <family val="3"/>
    </font>
    <font>
      <b/>
      <vertAlign val="superscript"/>
      <sz val="10"/>
      <color rgb="FF000000"/>
      <name val="Soberana Sans"/>
      <family val="3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4D79B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</cellStyleXfs>
  <cellXfs count="64">
    <xf numFmtId="0" fontId="0" fillId="0" borderId="0" xfId="0"/>
    <xf numFmtId="164" fontId="2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top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0" fillId="0" borderId="0" xfId="0" applyFill="1" applyBorder="1"/>
    <xf numFmtId="0" fontId="7" fillId="0" borderId="0" xfId="0" applyFont="1" applyAlignment="1">
      <alignment horizontal="left"/>
    </xf>
    <xf numFmtId="0" fontId="0" fillId="0" borderId="0" xfId="0" applyBorder="1"/>
    <xf numFmtId="164" fontId="0" fillId="0" borderId="0" xfId="0" applyNumberFormat="1" applyBorder="1"/>
    <xf numFmtId="0" fontId="11" fillId="0" borderId="0" xfId="0" applyFont="1" applyAlignment="1">
      <alignment horizontal="left" vertical="center"/>
    </xf>
    <xf numFmtId="0" fontId="4" fillId="5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3" fontId="6" fillId="2" borderId="0" xfId="3" applyNumberFormat="1" applyFont="1" applyFill="1" applyBorder="1" applyAlignment="1">
      <alignment horizontal="center" vertical="center" wrapText="1"/>
    </xf>
    <xf numFmtId="3" fontId="6" fillId="2" borderId="1" xfId="3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/>
    </xf>
    <xf numFmtId="164" fontId="12" fillId="0" borderId="0" xfId="1" applyNumberFormat="1" applyFont="1" applyFill="1" applyBorder="1" applyAlignment="1">
      <alignment horizontal="left" vertical="center"/>
    </xf>
    <xf numFmtId="0" fontId="6" fillId="5" borderId="0" xfId="2" applyFont="1" applyFill="1" applyBorder="1" applyAlignment="1">
      <alignment horizontal="left" vertical="center" wrapText="1"/>
    </xf>
    <xf numFmtId="165" fontId="14" fillId="3" borderId="0" xfId="0" applyNumberFormat="1" applyFont="1" applyFill="1" applyBorder="1" applyAlignment="1">
      <alignment horizontal="left" vertical="top"/>
    </xf>
    <xf numFmtId="49" fontId="14" fillId="3" borderId="0" xfId="0" applyNumberFormat="1" applyFont="1" applyFill="1" applyBorder="1" applyAlignment="1">
      <alignment vertical="top" wrapText="1"/>
    </xf>
    <xf numFmtId="164" fontId="14" fillId="3" borderId="0" xfId="1" applyNumberFormat="1" applyFont="1" applyFill="1" applyBorder="1" applyAlignment="1">
      <alignment horizontal="right" vertical="top"/>
    </xf>
    <xf numFmtId="165" fontId="14" fillId="0" borderId="0" xfId="0" applyNumberFormat="1" applyFont="1" applyFill="1" applyBorder="1" applyAlignment="1">
      <alignment horizontal="left" vertical="top"/>
    </xf>
    <xf numFmtId="49" fontId="14" fillId="0" borderId="0" xfId="0" applyNumberFormat="1" applyFont="1" applyFill="1" applyBorder="1" applyAlignment="1">
      <alignment vertical="top" wrapText="1"/>
    </xf>
    <xf numFmtId="164" fontId="14" fillId="0" borderId="0" xfId="1" applyNumberFormat="1" applyFont="1" applyFill="1" applyBorder="1" applyAlignment="1">
      <alignment horizontal="right" vertical="top"/>
    </xf>
    <xf numFmtId="165" fontId="15" fillId="0" borderId="0" xfId="0" applyNumberFormat="1" applyFont="1" applyFill="1" applyBorder="1" applyAlignment="1">
      <alignment horizontal="left" vertical="top" indent="2"/>
    </xf>
    <xf numFmtId="49" fontId="15" fillId="0" borderId="0" xfId="0" applyNumberFormat="1" applyFont="1" applyFill="1" applyBorder="1" applyAlignment="1">
      <alignment horizontal="left" vertical="top" wrapText="1" indent="3"/>
    </xf>
    <xf numFmtId="164" fontId="15" fillId="0" borderId="0" xfId="1" applyNumberFormat="1" applyFont="1" applyFill="1" applyBorder="1" applyAlignment="1">
      <alignment horizontal="right" vertical="top"/>
    </xf>
    <xf numFmtId="3" fontId="6" fillId="0" borderId="0" xfId="0" applyNumberFormat="1" applyFont="1" applyFill="1" applyBorder="1" applyAlignment="1" applyProtection="1">
      <alignment horizontal="right" wrapText="1"/>
      <protection locked="0"/>
    </xf>
    <xf numFmtId="3" fontId="6" fillId="0" borderId="0" xfId="0" applyNumberFormat="1" applyFont="1" applyFill="1" applyBorder="1" applyAlignment="1">
      <alignment horizontal="right" wrapText="1"/>
    </xf>
    <xf numFmtId="165" fontId="14" fillId="4" borderId="0" xfId="0" applyNumberFormat="1" applyFont="1" applyFill="1" applyBorder="1" applyAlignment="1">
      <alignment horizontal="left" vertical="top"/>
    </xf>
    <xf numFmtId="49" fontId="14" fillId="4" borderId="0" xfId="0" applyNumberFormat="1" applyFont="1" applyFill="1" applyBorder="1" applyAlignment="1">
      <alignment vertical="top" wrapText="1"/>
    </xf>
    <xf numFmtId="164" fontId="14" fillId="4" borderId="0" xfId="1" applyNumberFormat="1" applyFont="1" applyFill="1" applyBorder="1" applyAlignment="1">
      <alignment horizontal="right" vertical="top"/>
    </xf>
    <xf numFmtId="165" fontId="15" fillId="0" borderId="1" xfId="0" applyNumberFormat="1" applyFont="1" applyFill="1" applyBorder="1" applyAlignment="1">
      <alignment horizontal="left" vertical="top" indent="2"/>
    </xf>
    <xf numFmtId="49" fontId="15" fillId="0" borderId="1" xfId="0" applyNumberFormat="1" applyFont="1" applyFill="1" applyBorder="1" applyAlignment="1">
      <alignment horizontal="left" vertical="top" wrapText="1" indent="3"/>
    </xf>
    <xf numFmtId="164" fontId="15" fillId="0" borderId="1" xfId="1" applyNumberFormat="1" applyFont="1" applyFill="1" applyBorder="1" applyAlignment="1">
      <alignment horizontal="right" vertical="top"/>
    </xf>
    <xf numFmtId="164" fontId="16" fillId="0" borderId="0" xfId="1" applyNumberFormat="1" applyFont="1" applyFill="1" applyBorder="1" applyAlignment="1">
      <alignment horizontal="right" vertical="top"/>
    </xf>
    <xf numFmtId="164" fontId="15" fillId="0" borderId="0" xfId="0" applyNumberFormat="1" applyFont="1" applyFill="1" applyBorder="1" applyAlignment="1">
      <alignment vertical="top" wrapText="1"/>
    </xf>
    <xf numFmtId="165" fontId="14" fillId="0" borderId="1" xfId="0" applyNumberFormat="1" applyFont="1" applyFill="1" applyBorder="1" applyAlignment="1">
      <alignment horizontal="left" vertical="top"/>
    </xf>
    <xf numFmtId="49" fontId="14" fillId="0" borderId="1" xfId="0" applyNumberFormat="1" applyFont="1" applyFill="1" applyBorder="1" applyAlignment="1">
      <alignment vertical="top" wrapText="1"/>
    </xf>
    <xf numFmtId="164" fontId="14" fillId="0" borderId="1" xfId="1" applyNumberFormat="1" applyFont="1" applyFill="1" applyBorder="1" applyAlignment="1">
      <alignment horizontal="right" vertical="top"/>
    </xf>
    <xf numFmtId="164" fontId="15" fillId="0" borderId="0" xfId="1" applyNumberFormat="1" applyFont="1" applyFill="1" applyBorder="1" applyAlignment="1">
      <alignment horizontal="right" vertical="top" wrapText="1"/>
    </xf>
    <xf numFmtId="164" fontId="6" fillId="0" borderId="0" xfId="1" applyNumberFormat="1" applyFont="1" applyFill="1" applyBorder="1" applyAlignment="1">
      <alignment horizontal="right" vertical="top" wrapText="1"/>
    </xf>
    <xf numFmtId="164" fontId="6" fillId="0" borderId="0" xfId="1" applyNumberFormat="1" applyFont="1" applyFill="1" applyBorder="1" applyAlignment="1" applyProtection="1">
      <alignment horizontal="right" vertical="top" wrapText="1"/>
      <protection locked="0"/>
    </xf>
    <xf numFmtId="3" fontId="15" fillId="0" borderId="0" xfId="0" applyNumberFormat="1" applyFont="1" applyFill="1" applyBorder="1" applyAlignment="1">
      <alignment vertical="top" wrapText="1"/>
    </xf>
    <xf numFmtId="164" fontId="15" fillId="0" borderId="1" xfId="1" applyNumberFormat="1" applyFont="1" applyFill="1" applyBorder="1" applyAlignment="1">
      <alignment horizontal="right" vertical="top" wrapText="1"/>
    </xf>
    <xf numFmtId="1" fontId="15" fillId="0" borderId="0" xfId="0" applyNumberFormat="1" applyFont="1" applyFill="1" applyBorder="1" applyAlignment="1">
      <alignment horizontal="left" vertical="top" indent="2"/>
    </xf>
    <xf numFmtId="1" fontId="14" fillId="0" borderId="0" xfId="0" applyNumberFormat="1" applyFont="1" applyFill="1" applyBorder="1" applyAlignment="1">
      <alignment horizontal="left" vertical="top"/>
    </xf>
    <xf numFmtId="1" fontId="15" fillId="0" borderId="1" xfId="0" applyNumberFormat="1" applyFont="1" applyFill="1" applyBorder="1" applyAlignment="1">
      <alignment horizontal="left" vertical="top" indent="2"/>
    </xf>
    <xf numFmtId="1" fontId="14" fillId="3" borderId="0" xfId="0" applyNumberFormat="1" applyFont="1" applyFill="1" applyBorder="1" applyAlignment="1">
      <alignment horizontal="left" vertical="top"/>
    </xf>
    <xf numFmtId="164" fontId="15" fillId="0" borderId="0" xfId="1" applyNumberFormat="1" applyFont="1" applyBorder="1" applyAlignment="1">
      <alignment horizontal="right" vertical="top"/>
    </xf>
    <xf numFmtId="164" fontId="15" fillId="0" borderId="1" xfId="1" applyNumberFormat="1" applyFont="1" applyFill="1" applyBorder="1" applyAlignment="1" applyProtection="1">
      <alignment horizontal="right" vertical="top"/>
      <protection locked="0"/>
    </xf>
    <xf numFmtId="164" fontId="6" fillId="0" borderId="1" xfId="1" applyNumberFormat="1" applyFont="1" applyFill="1" applyBorder="1" applyAlignment="1" applyProtection="1">
      <alignment horizontal="right" vertical="top" wrapText="1"/>
      <protection locked="0"/>
    </xf>
    <xf numFmtId="1" fontId="14" fillId="0" borderId="1" xfId="0" applyNumberFormat="1" applyFont="1" applyFill="1" applyBorder="1" applyAlignment="1">
      <alignment horizontal="left" vertical="top"/>
    </xf>
    <xf numFmtId="164" fontId="16" fillId="0" borderId="0" xfId="1" applyNumberFormat="1" applyFont="1" applyBorder="1" applyAlignment="1">
      <alignment horizontal="right" vertical="top"/>
    </xf>
    <xf numFmtId="164" fontId="16" fillId="0" borderId="1" xfId="1" applyNumberFormat="1" applyFont="1" applyFill="1" applyBorder="1" applyAlignment="1">
      <alignment horizontal="right" vertical="top"/>
    </xf>
    <xf numFmtId="1" fontId="14" fillId="4" borderId="0" xfId="0" applyNumberFormat="1" applyFont="1" applyFill="1" applyBorder="1" applyAlignment="1">
      <alignment horizontal="left" vertical="top" wrapText="1"/>
    </xf>
    <xf numFmtId="1" fontId="14" fillId="4" borderId="0" xfId="0" applyNumberFormat="1" applyFont="1" applyFill="1" applyBorder="1" applyAlignment="1">
      <alignment horizontal="left" vertical="top"/>
    </xf>
    <xf numFmtId="1" fontId="14" fillId="3" borderId="0" xfId="0" applyNumberFormat="1" applyFont="1" applyFill="1" applyBorder="1" applyAlignment="1">
      <alignment horizontal="left" vertical="top" wrapText="1"/>
    </xf>
    <xf numFmtId="0" fontId="18" fillId="0" borderId="0" xfId="0" applyFont="1" applyAlignment="1">
      <alignment vertical="top" wrapText="1"/>
    </xf>
  </cellXfs>
  <cellStyles count="4">
    <cellStyle name="Millares" xfId="1" builtinId="3"/>
    <cellStyle name="Normal" xfId="0" builtinId="0"/>
    <cellStyle name="Normal 11" xfId="3"/>
    <cellStyle name="Normal 2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77"/>
  <sheetViews>
    <sheetView showGridLines="0" tabSelected="1" zoomScaleNormal="100" workbookViewId="0">
      <selection activeCell="C8" sqref="C8"/>
    </sheetView>
  </sheetViews>
  <sheetFormatPr baseColWidth="10" defaultRowHeight="15" x14ac:dyDescent="0.25"/>
  <cols>
    <col min="1" max="1" width="7.85546875" style="8" customWidth="1"/>
    <col min="2" max="2" width="65.42578125" style="8" customWidth="1"/>
    <col min="3" max="4" width="20.28515625" style="8" customWidth="1"/>
    <col min="5" max="5" width="2.28515625" style="8" customWidth="1"/>
    <col min="6" max="6" width="20.28515625" style="8" customWidth="1"/>
    <col min="7" max="16384" width="11.42578125" style="10"/>
  </cols>
  <sheetData>
    <row r="1" spans="1:22" ht="53.25" customHeight="1" x14ac:dyDescent="0.25">
      <c r="A1" s="13" t="s">
        <v>207</v>
      </c>
      <c r="B1" s="13"/>
      <c r="C1" s="13"/>
      <c r="D1" s="21" t="s">
        <v>0</v>
      </c>
      <c r="E1" s="1"/>
      <c r="F1" s="2"/>
    </row>
    <row r="2" spans="1:22" ht="18.75" x14ac:dyDescent="0.25">
      <c r="A2" s="3"/>
      <c r="B2" s="3"/>
      <c r="C2" s="4"/>
      <c r="D2" s="2"/>
      <c r="E2" s="1"/>
      <c r="F2" s="2"/>
    </row>
    <row r="3" spans="1:22" ht="39.75" customHeight="1" x14ac:dyDescent="0.3">
      <c r="A3" s="14" t="s">
        <v>208</v>
      </c>
      <c r="B3" s="14"/>
      <c r="C3" s="14"/>
      <c r="D3" s="14"/>
      <c r="E3" s="14"/>
      <c r="F3" s="14"/>
    </row>
    <row r="4" spans="1:22" ht="24.75" customHeight="1" x14ac:dyDescent="0.25">
      <c r="A4" s="15" t="s">
        <v>209</v>
      </c>
      <c r="B4" s="15"/>
      <c r="C4" s="15"/>
      <c r="D4" s="15"/>
      <c r="E4" s="15"/>
      <c r="F4" s="15"/>
    </row>
    <row r="5" spans="1:22" ht="58.5" customHeight="1" x14ac:dyDescent="0.25">
      <c r="A5" s="22" t="s">
        <v>260</v>
      </c>
      <c r="B5" s="22"/>
      <c r="C5" s="22"/>
      <c r="D5" s="22"/>
      <c r="E5" s="22"/>
      <c r="F5" s="22"/>
    </row>
    <row r="6" spans="1:22" ht="24" customHeight="1" x14ac:dyDescent="0.25">
      <c r="A6" s="16" t="s">
        <v>210</v>
      </c>
      <c r="B6" s="16"/>
      <c r="C6" s="18" t="s">
        <v>1</v>
      </c>
      <c r="D6" s="20" t="s">
        <v>2</v>
      </c>
      <c r="E6" s="20"/>
      <c r="F6" s="20"/>
    </row>
    <row r="7" spans="1:22" ht="29.25" customHeight="1" x14ac:dyDescent="0.25">
      <c r="A7" s="17"/>
      <c r="B7" s="17"/>
      <c r="C7" s="19"/>
      <c r="D7" s="5" t="s">
        <v>3</v>
      </c>
      <c r="E7" s="6"/>
      <c r="F7" s="5" t="s">
        <v>4</v>
      </c>
    </row>
    <row r="8" spans="1:22" x14ac:dyDescent="0.25">
      <c r="A8" s="23" t="s">
        <v>211</v>
      </c>
      <c r="B8" s="24"/>
      <c r="C8" s="25">
        <f>+C15+C9+C12</f>
        <v>458863.46158</v>
      </c>
      <c r="D8" s="25">
        <f>+D15+D9+D12</f>
        <v>329992.97323999996</v>
      </c>
      <c r="E8" s="25"/>
      <c r="F8" s="25">
        <f>+F15+F9+F12</f>
        <v>291473.86624</v>
      </c>
      <c r="S8" s="11"/>
      <c r="T8" s="11"/>
      <c r="V8" s="11"/>
    </row>
    <row r="9" spans="1:22" x14ac:dyDescent="0.25">
      <c r="A9" s="26"/>
      <c r="B9" s="27" t="s">
        <v>5</v>
      </c>
      <c r="C9" s="28">
        <f>+C10+C11</f>
        <v>179804.83900000001</v>
      </c>
      <c r="D9" s="28">
        <f>+D10+D11</f>
        <v>160041.014</v>
      </c>
      <c r="E9" s="28"/>
      <c r="F9" s="28">
        <f>+F10+F11</f>
        <v>147003.78400000001</v>
      </c>
      <c r="S9" s="11"/>
      <c r="T9" s="11"/>
      <c r="V9" s="11"/>
    </row>
    <row r="10" spans="1:22" x14ac:dyDescent="0.25">
      <c r="A10" s="29"/>
      <c r="B10" s="30" t="s">
        <v>6</v>
      </c>
      <c r="C10" s="31">
        <v>179804.83900000001</v>
      </c>
      <c r="D10" s="31">
        <v>160041.014</v>
      </c>
      <c r="E10" s="31"/>
      <c r="F10" s="31">
        <v>147003.78400000001</v>
      </c>
      <c r="S10" s="11"/>
      <c r="T10" s="11"/>
      <c r="V10" s="11"/>
    </row>
    <row r="11" spans="1:22" x14ac:dyDescent="0.25">
      <c r="A11" s="29"/>
      <c r="B11" s="30" t="s">
        <v>7</v>
      </c>
      <c r="C11" s="31">
        <v>0</v>
      </c>
      <c r="D11" s="31">
        <v>0</v>
      </c>
      <c r="E11" s="31"/>
      <c r="F11" s="31">
        <v>0</v>
      </c>
      <c r="S11" s="11"/>
      <c r="T11" s="11"/>
      <c r="V11" s="11"/>
    </row>
    <row r="12" spans="1:22" x14ac:dyDescent="0.25">
      <c r="A12" s="26"/>
      <c r="B12" s="27" t="s">
        <v>8</v>
      </c>
      <c r="C12" s="28">
        <f>(+C13+C14)</f>
        <v>170301.23257999998</v>
      </c>
      <c r="D12" s="28">
        <f>(+D13+D14)</f>
        <v>74833.757239999992</v>
      </c>
      <c r="E12" s="28"/>
      <c r="F12" s="28">
        <f>(+F13+F14)</f>
        <v>74833.757239999992</v>
      </c>
      <c r="S12" s="11"/>
      <c r="T12" s="11"/>
      <c r="V12" s="11"/>
    </row>
    <row r="13" spans="1:22" x14ac:dyDescent="0.25">
      <c r="A13" s="29"/>
      <c r="B13" s="30" t="s">
        <v>6</v>
      </c>
      <c r="C13" s="31">
        <v>170301.23257999998</v>
      </c>
      <c r="D13" s="31">
        <v>74833.757239999992</v>
      </c>
      <c r="E13" s="31"/>
      <c r="F13" s="31">
        <v>74833.757239999992</v>
      </c>
      <c r="S13" s="11"/>
      <c r="T13" s="11"/>
      <c r="V13" s="11"/>
    </row>
    <row r="14" spans="1:22" x14ac:dyDescent="0.25">
      <c r="A14" s="29"/>
      <c r="B14" s="30" t="s">
        <v>7</v>
      </c>
      <c r="C14" s="31">
        <v>0</v>
      </c>
      <c r="D14" s="31">
        <v>0</v>
      </c>
      <c r="E14" s="31"/>
      <c r="F14" s="31">
        <v>0</v>
      </c>
      <c r="S14" s="11"/>
      <c r="T14" s="11"/>
      <c r="V14" s="11"/>
    </row>
    <row r="15" spans="1:22" s="8" customFormat="1" x14ac:dyDescent="0.25">
      <c r="A15" s="26"/>
      <c r="B15" s="27" t="s">
        <v>9</v>
      </c>
      <c r="C15" s="28">
        <f>(+C16+C17)</f>
        <v>108757.39</v>
      </c>
      <c r="D15" s="28">
        <f>(+D16+D17)</f>
        <v>95118.20199999999</v>
      </c>
      <c r="E15" s="28"/>
      <c r="F15" s="28">
        <f>(+F16+F17)</f>
        <v>69636.324999999997</v>
      </c>
      <c r="H15" s="10"/>
      <c r="I15" s="10"/>
      <c r="J15" s="10"/>
      <c r="K15" s="10"/>
      <c r="L15" s="10"/>
      <c r="M15" s="10"/>
      <c r="N15" s="10"/>
      <c r="O15" s="10"/>
      <c r="P15" s="10"/>
      <c r="S15" s="11"/>
      <c r="T15" s="11"/>
      <c r="U15" s="10"/>
      <c r="V15" s="11"/>
    </row>
    <row r="16" spans="1:22" s="8" customFormat="1" x14ac:dyDescent="0.25">
      <c r="A16" s="29"/>
      <c r="B16" s="30" t="s">
        <v>6</v>
      </c>
      <c r="C16" s="31">
        <v>83868.2</v>
      </c>
      <c r="D16" s="31">
        <v>71690.328999999998</v>
      </c>
      <c r="E16" s="31"/>
      <c r="F16" s="32">
        <v>57519.154999999999</v>
      </c>
      <c r="H16" s="10"/>
      <c r="I16" s="10"/>
      <c r="J16" s="10"/>
      <c r="K16" s="10"/>
      <c r="L16" s="10"/>
      <c r="M16" s="10"/>
      <c r="N16" s="10"/>
      <c r="O16" s="10"/>
      <c r="P16" s="10"/>
      <c r="S16" s="11"/>
      <c r="T16" s="11"/>
      <c r="U16" s="10"/>
      <c r="V16" s="11"/>
    </row>
    <row r="17" spans="1:22" s="8" customFormat="1" x14ac:dyDescent="0.25">
      <c r="A17" s="29"/>
      <c r="B17" s="30" t="s">
        <v>7</v>
      </c>
      <c r="C17" s="31">
        <v>24889.19</v>
      </c>
      <c r="D17" s="31">
        <v>23427.873</v>
      </c>
      <c r="E17" s="31"/>
      <c r="F17" s="33">
        <v>12117.17</v>
      </c>
      <c r="H17" s="10"/>
      <c r="I17" s="10"/>
      <c r="J17" s="10"/>
      <c r="K17" s="10"/>
      <c r="L17" s="10"/>
      <c r="M17" s="10"/>
      <c r="N17" s="10"/>
      <c r="O17" s="10"/>
      <c r="P17" s="10"/>
      <c r="S17" s="11"/>
      <c r="T17" s="11"/>
      <c r="U17" s="10"/>
      <c r="V17" s="11"/>
    </row>
    <row r="18" spans="1:22" x14ac:dyDescent="0.25">
      <c r="A18" s="23" t="s">
        <v>212</v>
      </c>
      <c r="B18" s="24"/>
      <c r="C18" s="25">
        <f>(+C19)</f>
        <v>208931.14629</v>
      </c>
      <c r="D18" s="25">
        <f t="shared" ref="D18:F18" si="0">(+D19)</f>
        <v>103752</v>
      </c>
      <c r="E18" s="25"/>
      <c r="F18" s="25">
        <f t="shared" si="0"/>
        <v>103744.02429999998</v>
      </c>
      <c r="S18" s="11"/>
      <c r="T18" s="11"/>
      <c r="V18" s="11"/>
    </row>
    <row r="19" spans="1:22" x14ac:dyDescent="0.25">
      <c r="A19" s="26"/>
      <c r="B19" s="27" t="s">
        <v>10</v>
      </c>
      <c r="C19" s="28">
        <f>(+C20+C21)</f>
        <v>208931.14629</v>
      </c>
      <c r="D19" s="28">
        <f>(+D20+D21)</f>
        <v>103752</v>
      </c>
      <c r="E19" s="28"/>
      <c r="F19" s="28">
        <f>(+F20+F21)</f>
        <v>103744.02429999998</v>
      </c>
      <c r="S19" s="11"/>
      <c r="T19" s="11"/>
      <c r="V19" s="11"/>
    </row>
    <row r="20" spans="1:22" x14ac:dyDescent="0.25">
      <c r="A20" s="29"/>
      <c r="B20" s="30" t="s">
        <v>6</v>
      </c>
      <c r="C20" s="31">
        <v>208931.14629</v>
      </c>
      <c r="D20" s="31">
        <v>103752</v>
      </c>
      <c r="E20" s="31"/>
      <c r="F20" s="31">
        <v>103744.02429999998</v>
      </c>
      <c r="S20" s="11"/>
      <c r="T20" s="11"/>
      <c r="V20" s="11"/>
    </row>
    <row r="21" spans="1:22" x14ac:dyDescent="0.25">
      <c r="A21" s="29"/>
      <c r="B21" s="30" t="s">
        <v>7</v>
      </c>
      <c r="C21" s="31">
        <v>0</v>
      </c>
      <c r="D21" s="31">
        <v>0</v>
      </c>
      <c r="E21" s="31"/>
      <c r="F21" s="31">
        <v>0</v>
      </c>
      <c r="S21" s="11"/>
      <c r="T21" s="11"/>
      <c r="V21" s="11"/>
    </row>
    <row r="22" spans="1:22" x14ac:dyDescent="0.25">
      <c r="A22" s="23" t="s">
        <v>213</v>
      </c>
      <c r="B22" s="24"/>
      <c r="C22" s="25">
        <f>(+C29+C26+C23)</f>
        <v>3521057.0720000006</v>
      </c>
      <c r="D22" s="25">
        <f t="shared" ref="D22" si="1">(+D29+D26+D23)</f>
        <v>3367375.3870000001</v>
      </c>
      <c r="E22" s="25"/>
      <c r="F22" s="25">
        <f>(+F29+F26+F23)</f>
        <v>1612561.9920000001</v>
      </c>
      <c r="S22" s="11"/>
      <c r="T22" s="11"/>
      <c r="V22" s="11"/>
    </row>
    <row r="23" spans="1:22" x14ac:dyDescent="0.25">
      <c r="A23" s="26"/>
      <c r="B23" s="27" t="s">
        <v>11</v>
      </c>
      <c r="C23" s="28">
        <f>(+C24+C25)</f>
        <v>394345.80000000005</v>
      </c>
      <c r="D23" s="28">
        <f>(+D24+D25)</f>
        <v>310828.20299999998</v>
      </c>
      <c r="E23" s="28"/>
      <c r="F23" s="28">
        <f>(+F24+F25)</f>
        <v>151030.90100000001</v>
      </c>
      <c r="S23" s="11"/>
      <c r="T23" s="11"/>
      <c r="V23" s="11"/>
    </row>
    <row r="24" spans="1:22" x14ac:dyDescent="0.25">
      <c r="A24" s="29"/>
      <c r="B24" s="30" t="s">
        <v>6</v>
      </c>
      <c r="C24" s="31">
        <v>161431.46900000001</v>
      </c>
      <c r="D24" s="31">
        <v>106744.107</v>
      </c>
      <c r="E24" s="31"/>
      <c r="F24" s="31">
        <v>104300.451</v>
      </c>
      <c r="S24" s="11"/>
      <c r="T24" s="11"/>
      <c r="V24" s="11"/>
    </row>
    <row r="25" spans="1:22" x14ac:dyDescent="0.25">
      <c r="A25" s="29"/>
      <c r="B25" s="30" t="s">
        <v>7</v>
      </c>
      <c r="C25" s="31">
        <v>232914.33100000001</v>
      </c>
      <c r="D25" s="31">
        <v>204084.09599999999</v>
      </c>
      <c r="E25" s="31"/>
      <c r="F25" s="31">
        <v>46730.45</v>
      </c>
      <c r="S25" s="11"/>
      <c r="T25" s="11"/>
      <c r="V25" s="11"/>
    </row>
    <row r="26" spans="1:22" s="8" customFormat="1" x14ac:dyDescent="0.25">
      <c r="A26" s="26"/>
      <c r="B26" s="27" t="s">
        <v>12</v>
      </c>
      <c r="C26" s="28">
        <f>(+C27+C28)</f>
        <v>3041071.0410000002</v>
      </c>
      <c r="D26" s="28">
        <f>(+D27+D28)</f>
        <v>2991307.1140000001</v>
      </c>
      <c r="E26" s="28"/>
      <c r="F26" s="28">
        <f>(+F27+F28)</f>
        <v>1419119.156</v>
      </c>
      <c r="H26" s="10"/>
      <c r="I26" s="10"/>
      <c r="J26" s="10"/>
      <c r="K26" s="10"/>
      <c r="L26" s="10"/>
      <c r="M26" s="10"/>
      <c r="N26" s="10"/>
      <c r="O26" s="10"/>
      <c r="P26" s="10"/>
      <c r="S26" s="11"/>
      <c r="T26" s="11"/>
      <c r="U26" s="10"/>
      <c r="V26" s="11"/>
    </row>
    <row r="27" spans="1:22" s="8" customFormat="1" x14ac:dyDescent="0.25">
      <c r="A27" s="29"/>
      <c r="B27" s="30" t="s">
        <v>6</v>
      </c>
      <c r="C27" s="31">
        <v>1154935.5970000001</v>
      </c>
      <c r="D27" s="31">
        <v>1105171.67</v>
      </c>
      <c r="E27" s="31"/>
      <c r="F27" s="31">
        <v>610206.60499999998</v>
      </c>
      <c r="H27" s="10"/>
      <c r="I27" s="10"/>
      <c r="J27" s="10"/>
      <c r="K27" s="10"/>
      <c r="L27" s="10"/>
      <c r="M27" s="10"/>
      <c r="N27" s="10"/>
      <c r="O27" s="10"/>
      <c r="P27" s="10"/>
      <c r="S27" s="11"/>
      <c r="T27" s="11"/>
      <c r="U27" s="10"/>
      <c r="V27" s="11"/>
    </row>
    <row r="28" spans="1:22" s="8" customFormat="1" x14ac:dyDescent="0.25">
      <c r="A28" s="29"/>
      <c r="B28" s="30" t="s">
        <v>7</v>
      </c>
      <c r="C28" s="31">
        <v>1886135.4439999999</v>
      </c>
      <c r="D28" s="31">
        <v>1886135.4439999999</v>
      </c>
      <c r="E28" s="31"/>
      <c r="F28" s="31">
        <v>808912.55099999998</v>
      </c>
      <c r="H28" s="10"/>
      <c r="I28" s="10"/>
      <c r="J28" s="10"/>
      <c r="K28" s="10"/>
      <c r="L28" s="10"/>
      <c r="M28" s="10"/>
      <c r="N28" s="10"/>
      <c r="O28" s="10"/>
      <c r="P28" s="10"/>
      <c r="S28" s="11"/>
      <c r="T28" s="11"/>
      <c r="U28" s="10"/>
      <c r="V28" s="11"/>
    </row>
    <row r="29" spans="1:22" x14ac:dyDescent="0.25">
      <c r="A29" s="26"/>
      <c r="B29" s="27" t="s">
        <v>13</v>
      </c>
      <c r="C29" s="28">
        <f>(+C30+C31)</f>
        <v>85640.231</v>
      </c>
      <c r="D29" s="28">
        <f>(+D30+D31)</f>
        <v>65240.07</v>
      </c>
      <c r="E29" s="28"/>
      <c r="F29" s="28">
        <f>(+F30+F31)</f>
        <v>42411.934999999998</v>
      </c>
      <c r="S29" s="11"/>
      <c r="T29" s="11"/>
      <c r="V29" s="11"/>
    </row>
    <row r="30" spans="1:22" x14ac:dyDescent="0.25">
      <c r="A30" s="29"/>
      <c r="B30" s="30" t="s">
        <v>6</v>
      </c>
      <c r="C30" s="31">
        <v>85640.231</v>
      </c>
      <c r="D30" s="31">
        <v>65240.07</v>
      </c>
      <c r="E30" s="31"/>
      <c r="F30" s="31">
        <v>42411.934999999998</v>
      </c>
      <c r="S30" s="11"/>
      <c r="T30" s="11"/>
      <c r="V30" s="11"/>
    </row>
    <row r="31" spans="1:22" x14ac:dyDescent="0.25">
      <c r="A31" s="29"/>
      <c r="B31" s="30" t="s">
        <v>7</v>
      </c>
      <c r="C31" s="31">
        <v>0</v>
      </c>
      <c r="D31" s="31">
        <v>0</v>
      </c>
      <c r="E31" s="31"/>
      <c r="F31" s="31">
        <v>0</v>
      </c>
      <c r="S31" s="11"/>
      <c r="T31" s="11"/>
      <c r="V31" s="11"/>
    </row>
    <row r="32" spans="1:22" x14ac:dyDescent="0.25">
      <c r="A32" s="23" t="s">
        <v>214</v>
      </c>
      <c r="B32" s="24"/>
      <c r="C32" s="25">
        <f>(+C33+C36+C39+C42)</f>
        <v>13239122.5</v>
      </c>
      <c r="D32" s="25">
        <f t="shared" ref="D32:F32" si="2">(+D33+D36+D39+D42)</f>
        <v>10092129.496092221</v>
      </c>
      <c r="E32" s="25"/>
      <c r="F32" s="25">
        <f t="shared" si="2"/>
        <v>10006333.045609996</v>
      </c>
      <c r="S32" s="11"/>
      <c r="T32" s="11"/>
      <c r="V32" s="11"/>
    </row>
    <row r="33" spans="1:22" x14ac:dyDescent="0.25">
      <c r="A33" s="26"/>
      <c r="B33" s="27" t="s">
        <v>10</v>
      </c>
      <c r="C33" s="28">
        <f>(+C34+C35)</f>
        <v>13213698</v>
      </c>
      <c r="D33" s="28">
        <f>(+D34+D35)</f>
        <v>10076166.93856</v>
      </c>
      <c r="E33" s="28"/>
      <c r="F33" s="28">
        <f>(+F34+F35)</f>
        <v>9992013.407519998</v>
      </c>
      <c r="S33" s="11"/>
      <c r="T33" s="11"/>
      <c r="V33" s="11"/>
    </row>
    <row r="34" spans="1:22" x14ac:dyDescent="0.25">
      <c r="A34" s="29"/>
      <c r="B34" s="30" t="s">
        <v>6</v>
      </c>
      <c r="C34" s="31">
        <v>13213698</v>
      </c>
      <c r="D34" s="31">
        <v>10076166.93856</v>
      </c>
      <c r="E34" s="31"/>
      <c r="F34" s="31">
        <v>9992013.407519998</v>
      </c>
      <c r="S34" s="11"/>
      <c r="T34" s="11"/>
      <c r="V34" s="11"/>
    </row>
    <row r="35" spans="1:22" x14ac:dyDescent="0.25">
      <c r="A35" s="29"/>
      <c r="B35" s="30" t="s">
        <v>7</v>
      </c>
      <c r="C35" s="31">
        <v>0</v>
      </c>
      <c r="D35" s="31">
        <v>0</v>
      </c>
      <c r="E35" s="31"/>
      <c r="F35" s="31">
        <v>0</v>
      </c>
      <c r="S35" s="11"/>
      <c r="T35" s="11"/>
      <c r="V35" s="11"/>
    </row>
    <row r="36" spans="1:22" x14ac:dyDescent="0.25">
      <c r="A36" s="26"/>
      <c r="B36" s="27" t="s">
        <v>14</v>
      </c>
      <c r="C36" s="28">
        <f>(+C37+C38)</f>
        <v>4136.8</v>
      </c>
      <c r="D36" s="28">
        <f>(+D37+D38)</f>
        <v>3252.0299022222221</v>
      </c>
      <c r="E36" s="28"/>
      <c r="F36" s="28">
        <f>(+F37+F38)</f>
        <v>2772.1964600000001</v>
      </c>
      <c r="S36" s="11"/>
      <c r="T36" s="11"/>
      <c r="V36" s="11"/>
    </row>
    <row r="37" spans="1:22" x14ac:dyDescent="0.25">
      <c r="A37" s="29"/>
      <c r="B37" s="30" t="s">
        <v>6</v>
      </c>
      <c r="C37" s="31">
        <v>4136.8</v>
      </c>
      <c r="D37" s="31">
        <v>3252.0299022222221</v>
      </c>
      <c r="E37" s="31"/>
      <c r="F37" s="31">
        <v>2772.1964600000001</v>
      </c>
      <c r="S37" s="11"/>
      <c r="T37" s="11"/>
      <c r="V37" s="11"/>
    </row>
    <row r="38" spans="1:22" x14ac:dyDescent="0.25">
      <c r="A38" s="29"/>
      <c r="B38" s="30" t="s">
        <v>7</v>
      </c>
      <c r="C38" s="31">
        <v>0</v>
      </c>
      <c r="D38" s="31">
        <v>0</v>
      </c>
      <c r="E38" s="31"/>
      <c r="F38" s="31">
        <v>0</v>
      </c>
      <c r="S38" s="11"/>
      <c r="T38" s="11"/>
      <c r="V38" s="11"/>
    </row>
    <row r="39" spans="1:22" x14ac:dyDescent="0.25">
      <c r="A39" s="26"/>
      <c r="B39" s="27" t="s">
        <v>15</v>
      </c>
      <c r="C39" s="28">
        <f>(+C40+C41)</f>
        <v>14655.1</v>
      </c>
      <c r="D39" s="28">
        <f>(+D40+D41)</f>
        <v>8601.5836299999992</v>
      </c>
      <c r="E39" s="28"/>
      <c r="F39" s="28">
        <f>(+F40+F41)</f>
        <v>8601.5836299999992</v>
      </c>
      <c r="S39" s="11"/>
      <c r="T39" s="11"/>
      <c r="V39" s="11"/>
    </row>
    <row r="40" spans="1:22" x14ac:dyDescent="0.25">
      <c r="A40" s="29"/>
      <c r="B40" s="30" t="s">
        <v>6</v>
      </c>
      <c r="C40" s="31">
        <v>14655.1</v>
      </c>
      <c r="D40" s="31">
        <v>8601.5836299999992</v>
      </c>
      <c r="E40" s="31"/>
      <c r="F40" s="31">
        <v>8601.5836299999992</v>
      </c>
      <c r="S40" s="11"/>
      <c r="T40" s="11"/>
      <c r="V40" s="11"/>
    </row>
    <row r="41" spans="1:22" x14ac:dyDescent="0.25">
      <c r="A41" s="29"/>
      <c r="B41" s="30" t="s">
        <v>7</v>
      </c>
      <c r="C41" s="31">
        <v>0</v>
      </c>
      <c r="D41" s="31">
        <v>0</v>
      </c>
      <c r="E41" s="31"/>
      <c r="F41" s="31">
        <v>0</v>
      </c>
      <c r="S41" s="11"/>
      <c r="T41" s="11"/>
      <c r="V41" s="11"/>
    </row>
    <row r="42" spans="1:22" x14ac:dyDescent="0.25">
      <c r="A42" s="26"/>
      <c r="B42" s="27" t="s">
        <v>16</v>
      </c>
      <c r="C42" s="28">
        <f>(+C43+C44)</f>
        <v>6632.6</v>
      </c>
      <c r="D42" s="28">
        <f>(+D43+D44)</f>
        <v>4108.9440000000004</v>
      </c>
      <c r="E42" s="28"/>
      <c r="F42" s="28">
        <f>(+F43+F44)</f>
        <v>2945.8580000000002</v>
      </c>
      <c r="S42" s="11"/>
      <c r="T42" s="11"/>
      <c r="V42" s="11"/>
    </row>
    <row r="43" spans="1:22" x14ac:dyDescent="0.25">
      <c r="A43" s="29"/>
      <c r="B43" s="30" t="s">
        <v>6</v>
      </c>
      <c r="C43" s="31">
        <v>6632.6</v>
      </c>
      <c r="D43" s="31">
        <v>4108.9440000000004</v>
      </c>
      <c r="E43" s="31"/>
      <c r="F43" s="31">
        <v>2945.8580000000002</v>
      </c>
      <c r="S43" s="11"/>
      <c r="T43" s="11"/>
      <c r="V43" s="11"/>
    </row>
    <row r="44" spans="1:22" x14ac:dyDescent="0.25">
      <c r="A44" s="29"/>
      <c r="B44" s="30" t="s">
        <v>7</v>
      </c>
      <c r="C44" s="31">
        <v>0</v>
      </c>
      <c r="D44" s="31">
        <v>0</v>
      </c>
      <c r="E44" s="31"/>
      <c r="F44" s="31">
        <v>0</v>
      </c>
      <c r="S44" s="11"/>
      <c r="T44" s="11"/>
      <c r="V44" s="11"/>
    </row>
    <row r="45" spans="1:22" x14ac:dyDescent="0.25">
      <c r="A45" s="34" t="s">
        <v>215</v>
      </c>
      <c r="B45" s="35"/>
      <c r="C45" s="36">
        <f>(+C46)</f>
        <v>1565216.7</v>
      </c>
      <c r="D45" s="36">
        <f t="shared" ref="D45:F45" si="3">(+D46)</f>
        <v>1186841.0690000001</v>
      </c>
      <c r="E45" s="36"/>
      <c r="F45" s="36">
        <f t="shared" si="3"/>
        <v>1186841.0690000001</v>
      </c>
      <c r="S45" s="11"/>
      <c r="T45" s="11"/>
      <c r="V45" s="11"/>
    </row>
    <row r="46" spans="1:22" x14ac:dyDescent="0.25">
      <c r="A46" s="26"/>
      <c r="B46" s="27" t="s">
        <v>10</v>
      </c>
      <c r="C46" s="28">
        <f>(+C47+C48)</f>
        <v>1565216.7</v>
      </c>
      <c r="D46" s="28">
        <f>(+D47+D48)</f>
        <v>1186841.0690000001</v>
      </c>
      <c r="E46" s="28"/>
      <c r="F46" s="28">
        <f>(+F47+F48)</f>
        <v>1186841.0690000001</v>
      </c>
      <c r="S46" s="11"/>
      <c r="T46" s="11"/>
      <c r="V46" s="11"/>
    </row>
    <row r="47" spans="1:22" x14ac:dyDescent="0.25">
      <c r="A47" s="29"/>
      <c r="B47" s="30" t="s">
        <v>6</v>
      </c>
      <c r="C47" s="31">
        <v>1468716.7</v>
      </c>
      <c r="D47" s="31">
        <v>1089842.128</v>
      </c>
      <c r="E47" s="31"/>
      <c r="F47" s="31">
        <v>1089842.128</v>
      </c>
      <c r="S47" s="11"/>
      <c r="T47" s="11"/>
      <c r="V47" s="11"/>
    </row>
    <row r="48" spans="1:22" x14ac:dyDescent="0.25">
      <c r="A48" s="29"/>
      <c r="B48" s="30" t="s">
        <v>7</v>
      </c>
      <c r="C48" s="31">
        <v>96500</v>
      </c>
      <c r="D48" s="31">
        <v>96998.941000000006</v>
      </c>
      <c r="E48" s="31"/>
      <c r="F48" s="31">
        <v>96998.941000000006</v>
      </c>
      <c r="S48" s="11"/>
      <c r="T48" s="11"/>
      <c r="V48" s="11"/>
    </row>
    <row r="49" spans="1:22" x14ac:dyDescent="0.25">
      <c r="A49" s="23" t="s">
        <v>216</v>
      </c>
      <c r="B49" s="24"/>
      <c r="C49" s="25">
        <f>+C50+C53+C56+C59+C62+C65+C68+C71+C74+C77+C80+C83+C86+C89+C92+C95+C98+C104+C101</f>
        <v>7400093.2345513804</v>
      </c>
      <c r="D49" s="25">
        <f t="shared" ref="D49" si="4">+D50+D53+D56+D59+D62+D65+D68+D71+D74+D77+D80+D83+D86+D89+D92+D95+D98+D104+D101</f>
        <v>5104590.832072367</v>
      </c>
      <c r="E49" s="25"/>
      <c r="F49" s="25">
        <f>+F50+F53+F56+F59+F62+F65+F68+F71+F74+F77+F80+F83+F86+F89+F92+F95+F98+F104+F101</f>
        <v>3591526.9213110469</v>
      </c>
      <c r="S49" s="11"/>
      <c r="T49" s="11"/>
      <c r="V49" s="11"/>
    </row>
    <row r="50" spans="1:22" x14ac:dyDescent="0.25">
      <c r="A50" s="26"/>
      <c r="B50" s="27" t="s">
        <v>10</v>
      </c>
      <c r="C50" s="28">
        <f>(+C51+C52)</f>
        <v>1962657.7822</v>
      </c>
      <c r="D50" s="28">
        <f>(+D51+D52)</f>
        <v>1025825.7233982324</v>
      </c>
      <c r="E50" s="28"/>
      <c r="F50" s="28">
        <f>(+F51+F52)</f>
        <v>845280.74911999993</v>
      </c>
      <c r="S50" s="11"/>
      <c r="T50" s="11"/>
      <c r="V50" s="11"/>
    </row>
    <row r="51" spans="1:22" x14ac:dyDescent="0.25">
      <c r="A51" s="29"/>
      <c r="B51" s="30" t="s">
        <v>6</v>
      </c>
      <c r="C51" s="31">
        <v>1962657.7822</v>
      </c>
      <c r="D51" s="31">
        <v>1025825.7233982324</v>
      </c>
      <c r="E51" s="31"/>
      <c r="F51" s="31">
        <v>845280.74911999993</v>
      </c>
      <c r="S51" s="11"/>
      <c r="T51" s="11"/>
      <c r="V51" s="11"/>
    </row>
    <row r="52" spans="1:22" x14ac:dyDescent="0.25">
      <c r="A52" s="29"/>
      <c r="B52" s="30" t="s">
        <v>7</v>
      </c>
      <c r="C52" s="31">
        <v>0</v>
      </c>
      <c r="D52" s="31">
        <v>0</v>
      </c>
      <c r="E52" s="31"/>
      <c r="F52" s="31">
        <v>0</v>
      </c>
      <c r="S52" s="11"/>
      <c r="T52" s="11"/>
      <c r="V52" s="11"/>
    </row>
    <row r="53" spans="1:22" x14ac:dyDescent="0.25">
      <c r="A53" s="26"/>
      <c r="B53" s="27" t="s">
        <v>17</v>
      </c>
      <c r="C53" s="28">
        <f>(+C54+C55)</f>
        <v>96346.108469999992</v>
      </c>
      <c r="D53" s="28">
        <f>(+D54+D55)</f>
        <v>75366.896370000002</v>
      </c>
      <c r="E53" s="28"/>
      <c r="F53" s="28">
        <f>(+F54+F55)</f>
        <v>75366.896370000002</v>
      </c>
      <c r="S53" s="11"/>
      <c r="T53" s="11"/>
      <c r="V53" s="11"/>
    </row>
    <row r="54" spans="1:22" x14ac:dyDescent="0.25">
      <c r="A54" s="29"/>
      <c r="B54" s="30" t="s">
        <v>6</v>
      </c>
      <c r="C54" s="31">
        <v>91027.175269999992</v>
      </c>
      <c r="D54" s="31">
        <v>70047.963170000003</v>
      </c>
      <c r="E54" s="31"/>
      <c r="F54" s="31">
        <v>70047.963170000003</v>
      </c>
      <c r="S54" s="11"/>
      <c r="T54" s="11"/>
      <c r="V54" s="11"/>
    </row>
    <row r="55" spans="1:22" x14ac:dyDescent="0.25">
      <c r="A55" s="29"/>
      <c r="B55" s="30" t="s">
        <v>7</v>
      </c>
      <c r="C55" s="31">
        <v>5318.9332000000004</v>
      </c>
      <c r="D55" s="31">
        <v>5318.9332000000004</v>
      </c>
      <c r="E55" s="31"/>
      <c r="F55" s="31">
        <v>5318.9332000000004</v>
      </c>
      <c r="S55" s="11"/>
      <c r="T55" s="11"/>
      <c r="V55" s="11"/>
    </row>
    <row r="56" spans="1:22" ht="28.5" x14ac:dyDescent="0.25">
      <c r="A56" s="26"/>
      <c r="B56" s="27" t="s">
        <v>18</v>
      </c>
      <c r="C56" s="28">
        <f>(+C57+C58)</f>
        <v>15893.1</v>
      </c>
      <c r="D56" s="28">
        <f>(+D57+D58)</f>
        <v>10961.183000000001</v>
      </c>
      <c r="E56" s="28"/>
      <c r="F56" s="28">
        <f>(+F57+F58)</f>
        <v>10961.183000000001</v>
      </c>
      <c r="S56" s="11"/>
      <c r="T56" s="11"/>
      <c r="V56" s="11"/>
    </row>
    <row r="57" spans="1:22" x14ac:dyDescent="0.25">
      <c r="A57" s="29"/>
      <c r="B57" s="30" t="s">
        <v>6</v>
      </c>
      <c r="C57" s="31">
        <v>15893.1</v>
      </c>
      <c r="D57" s="31">
        <v>10961.183000000001</v>
      </c>
      <c r="E57" s="31"/>
      <c r="F57" s="31">
        <v>10961.183000000001</v>
      </c>
      <c r="S57" s="11"/>
      <c r="T57" s="11"/>
      <c r="V57" s="11"/>
    </row>
    <row r="58" spans="1:22" x14ac:dyDescent="0.25">
      <c r="A58" s="29"/>
      <c r="B58" s="30" t="s">
        <v>7</v>
      </c>
      <c r="C58" s="31">
        <v>0</v>
      </c>
      <c r="D58" s="31">
        <v>0</v>
      </c>
      <c r="E58" s="31"/>
      <c r="F58" s="31">
        <v>0</v>
      </c>
      <c r="S58" s="11"/>
      <c r="T58" s="11"/>
      <c r="V58" s="11"/>
    </row>
    <row r="59" spans="1:22" ht="28.5" x14ac:dyDescent="0.25">
      <c r="A59" s="26"/>
      <c r="B59" s="27" t="s">
        <v>19</v>
      </c>
      <c r="C59" s="28">
        <f>(+C60+C61)</f>
        <v>513823.68504000001</v>
      </c>
      <c r="D59" s="28">
        <f>(+D60+D61)</f>
        <v>385367.76400000002</v>
      </c>
      <c r="E59" s="28"/>
      <c r="F59" s="28">
        <f>(+F60+F61)</f>
        <v>153478.13969999997</v>
      </c>
      <c r="S59" s="11"/>
      <c r="T59" s="11"/>
      <c r="V59" s="11"/>
    </row>
    <row r="60" spans="1:22" x14ac:dyDescent="0.25">
      <c r="A60" s="29"/>
      <c r="B60" s="30" t="s">
        <v>6</v>
      </c>
      <c r="C60" s="31">
        <v>513823.68504000001</v>
      </c>
      <c r="D60" s="31">
        <v>385367.76400000002</v>
      </c>
      <c r="E60" s="31"/>
      <c r="F60" s="31">
        <v>153478.13969999997</v>
      </c>
      <c r="S60" s="11"/>
      <c r="T60" s="11"/>
      <c r="V60" s="11"/>
    </row>
    <row r="61" spans="1:22" x14ac:dyDescent="0.25">
      <c r="A61" s="37"/>
      <c r="B61" s="38" t="s">
        <v>7</v>
      </c>
      <c r="C61" s="39">
        <v>0</v>
      </c>
      <c r="D61" s="39">
        <v>0</v>
      </c>
      <c r="E61" s="39"/>
      <c r="F61" s="39">
        <v>0</v>
      </c>
      <c r="S61" s="11"/>
      <c r="T61" s="11"/>
      <c r="V61" s="11"/>
    </row>
    <row r="62" spans="1:22" x14ac:dyDescent="0.25">
      <c r="A62" s="26"/>
      <c r="B62" s="27" t="s">
        <v>20</v>
      </c>
      <c r="C62" s="28">
        <f>(+C63+C64)</f>
        <v>106119.5</v>
      </c>
      <c r="D62" s="28">
        <f>(+D63+D64)</f>
        <v>82857.772270000001</v>
      </c>
      <c r="E62" s="28"/>
      <c r="F62" s="28">
        <f>(+F63+F64)</f>
        <v>58487.136689999999</v>
      </c>
      <c r="S62" s="11"/>
      <c r="T62" s="11"/>
      <c r="V62" s="11"/>
    </row>
    <row r="63" spans="1:22" x14ac:dyDescent="0.25">
      <c r="A63" s="29"/>
      <c r="B63" s="30" t="s">
        <v>6</v>
      </c>
      <c r="C63" s="40">
        <v>106119.5</v>
      </c>
      <c r="D63" s="40">
        <v>82857.772270000001</v>
      </c>
      <c r="E63" s="40"/>
      <c r="F63" s="40">
        <v>58487.136689999999</v>
      </c>
      <c r="S63" s="11"/>
      <c r="T63" s="11"/>
      <c r="V63" s="11"/>
    </row>
    <row r="64" spans="1:22" x14ac:dyDescent="0.25">
      <c r="A64" s="29"/>
      <c r="B64" s="30" t="s">
        <v>7</v>
      </c>
      <c r="C64" s="40">
        <v>0</v>
      </c>
      <c r="D64" s="40">
        <v>0</v>
      </c>
      <c r="E64" s="40"/>
      <c r="F64" s="40">
        <v>0</v>
      </c>
      <c r="S64" s="11"/>
      <c r="T64" s="11"/>
      <c r="V64" s="11"/>
    </row>
    <row r="65" spans="1:22" x14ac:dyDescent="0.25">
      <c r="A65" s="26"/>
      <c r="B65" s="27" t="s">
        <v>21</v>
      </c>
      <c r="C65" s="28">
        <f>(+C66+C67)</f>
        <v>171311.519</v>
      </c>
      <c r="D65" s="28">
        <f>(+D66+D67)</f>
        <v>114006.77899999999</v>
      </c>
      <c r="E65" s="28"/>
      <c r="F65" s="28">
        <f>(+F66+F67)</f>
        <v>82035.524999999994</v>
      </c>
      <c r="S65" s="11"/>
      <c r="T65" s="11"/>
      <c r="V65" s="11"/>
    </row>
    <row r="66" spans="1:22" x14ac:dyDescent="0.25">
      <c r="A66" s="29"/>
      <c r="B66" s="30" t="s">
        <v>6</v>
      </c>
      <c r="C66" s="31">
        <v>171311.519</v>
      </c>
      <c r="D66" s="31">
        <v>114006.77899999999</v>
      </c>
      <c r="E66" s="31"/>
      <c r="F66" s="31">
        <v>82035.524999999994</v>
      </c>
      <c r="S66" s="11"/>
      <c r="T66" s="11"/>
      <c r="V66" s="11"/>
    </row>
    <row r="67" spans="1:22" x14ac:dyDescent="0.25">
      <c r="A67" s="29"/>
      <c r="B67" s="30" t="s">
        <v>7</v>
      </c>
      <c r="C67" s="31">
        <v>0</v>
      </c>
      <c r="D67" s="31">
        <v>0</v>
      </c>
      <c r="E67" s="31"/>
      <c r="F67" s="31">
        <v>0</v>
      </c>
      <c r="S67" s="11"/>
      <c r="T67" s="11"/>
      <c r="V67" s="11"/>
    </row>
    <row r="68" spans="1:22" x14ac:dyDescent="0.25">
      <c r="A68" s="26"/>
      <c r="B68" s="27" t="s">
        <v>22</v>
      </c>
      <c r="C68" s="28">
        <f>(+C69+C70)</f>
        <v>274233.90000000002</v>
      </c>
      <c r="D68" s="28">
        <f>(+D69+D70)</f>
        <v>204158.72587309999</v>
      </c>
      <c r="E68" s="28"/>
      <c r="F68" s="28">
        <f>(+F69+F70)</f>
        <v>191682.00336999999</v>
      </c>
      <c r="S68" s="11"/>
      <c r="T68" s="11"/>
      <c r="V68" s="11"/>
    </row>
    <row r="69" spans="1:22" x14ac:dyDescent="0.25">
      <c r="A69" s="29"/>
      <c r="B69" s="30" t="s">
        <v>6</v>
      </c>
      <c r="C69" s="31">
        <v>274233.90000000002</v>
      </c>
      <c r="D69" s="31">
        <v>204158.72587309999</v>
      </c>
      <c r="E69" s="31"/>
      <c r="F69" s="31">
        <v>191682.00336999999</v>
      </c>
      <c r="S69" s="11"/>
      <c r="T69" s="11"/>
      <c r="V69" s="11"/>
    </row>
    <row r="70" spans="1:22" x14ac:dyDescent="0.25">
      <c r="A70" s="29"/>
      <c r="B70" s="30" t="s">
        <v>7</v>
      </c>
      <c r="C70" s="31">
        <v>0</v>
      </c>
      <c r="D70" s="31">
        <v>0</v>
      </c>
      <c r="E70" s="31"/>
      <c r="F70" s="31">
        <v>0</v>
      </c>
      <c r="S70" s="11"/>
      <c r="T70" s="11"/>
      <c r="V70" s="11"/>
    </row>
    <row r="71" spans="1:22" x14ac:dyDescent="0.25">
      <c r="A71" s="26"/>
      <c r="B71" s="27" t="s">
        <v>23</v>
      </c>
      <c r="C71" s="28">
        <f>(+C72+C73)</f>
        <v>1296063.4979999999</v>
      </c>
      <c r="D71" s="28">
        <f>(+D72+D73)</f>
        <v>1047783.5649999999</v>
      </c>
      <c r="E71" s="28"/>
      <c r="F71" s="28">
        <f>(+F72+F73)</f>
        <v>686859.26699999999</v>
      </c>
      <c r="S71" s="11"/>
      <c r="T71" s="11"/>
      <c r="V71" s="11"/>
    </row>
    <row r="72" spans="1:22" x14ac:dyDescent="0.25">
      <c r="A72" s="29"/>
      <c r="B72" s="30" t="s">
        <v>6</v>
      </c>
      <c r="C72" s="31">
        <v>1296063.4979999999</v>
      </c>
      <c r="D72" s="31">
        <v>1047783.5649999999</v>
      </c>
      <c r="E72" s="31"/>
      <c r="F72" s="31">
        <v>686859.26699999999</v>
      </c>
      <c r="S72" s="11"/>
      <c r="T72" s="11"/>
      <c r="V72" s="11"/>
    </row>
    <row r="73" spans="1:22" x14ac:dyDescent="0.25">
      <c r="A73" s="29"/>
      <c r="B73" s="30" t="s">
        <v>7</v>
      </c>
      <c r="C73" s="31">
        <v>0</v>
      </c>
      <c r="D73" s="31">
        <v>0</v>
      </c>
      <c r="E73" s="31"/>
      <c r="F73" s="31">
        <v>0</v>
      </c>
      <c r="S73" s="11"/>
      <c r="T73" s="11"/>
      <c r="V73" s="11"/>
    </row>
    <row r="74" spans="1:22" x14ac:dyDescent="0.25">
      <c r="A74" s="26"/>
      <c r="B74" s="27" t="s">
        <v>24</v>
      </c>
      <c r="C74" s="28">
        <f>(+C75+C76)</f>
        <v>148226.91800000001</v>
      </c>
      <c r="D74" s="28">
        <f>(+D75+D76)</f>
        <v>111136.96000000001</v>
      </c>
      <c r="E74" s="28"/>
      <c r="F74" s="28">
        <f>(+F75+F76)</f>
        <v>93263.490999999995</v>
      </c>
      <c r="S74" s="11"/>
      <c r="T74" s="11"/>
      <c r="V74" s="11"/>
    </row>
    <row r="75" spans="1:22" x14ac:dyDescent="0.25">
      <c r="A75" s="29"/>
      <c r="B75" s="30" t="s">
        <v>6</v>
      </c>
      <c r="C75" s="31">
        <v>148226.91800000001</v>
      </c>
      <c r="D75" s="31">
        <v>111136.96000000001</v>
      </c>
      <c r="E75" s="31"/>
      <c r="F75" s="31">
        <v>93263.490999999995</v>
      </c>
      <c r="S75" s="11"/>
      <c r="T75" s="11"/>
      <c r="V75" s="11"/>
    </row>
    <row r="76" spans="1:22" x14ac:dyDescent="0.25">
      <c r="A76" s="29"/>
      <c r="B76" s="30" t="s">
        <v>7</v>
      </c>
      <c r="C76" s="31">
        <v>0</v>
      </c>
      <c r="D76" s="31">
        <v>0</v>
      </c>
      <c r="E76" s="31"/>
      <c r="F76" s="31">
        <v>0</v>
      </c>
      <c r="S76" s="11"/>
      <c r="T76" s="11"/>
      <c r="V76" s="11"/>
    </row>
    <row r="77" spans="1:22" x14ac:dyDescent="0.25">
      <c r="A77" s="26"/>
      <c r="B77" s="27" t="s">
        <v>25</v>
      </c>
      <c r="C77" s="28">
        <f>(+C78+C79)</f>
        <v>539113.77500000002</v>
      </c>
      <c r="D77" s="28">
        <f>(+D78+D79)</f>
        <v>370239.30200000003</v>
      </c>
      <c r="E77" s="28"/>
      <c r="F77" s="28">
        <f>(+F78+F79)</f>
        <v>245752.24900000001</v>
      </c>
      <c r="S77" s="11"/>
      <c r="T77" s="11"/>
      <c r="V77" s="11"/>
    </row>
    <row r="78" spans="1:22" x14ac:dyDescent="0.25">
      <c r="A78" s="29"/>
      <c r="B78" s="30" t="s">
        <v>6</v>
      </c>
      <c r="C78" s="31">
        <v>539113.77500000002</v>
      </c>
      <c r="D78" s="31">
        <v>370239.30200000003</v>
      </c>
      <c r="E78" s="31"/>
      <c r="F78" s="31">
        <v>245752.24900000001</v>
      </c>
      <c r="S78" s="11"/>
      <c r="T78" s="11"/>
      <c r="V78" s="11"/>
    </row>
    <row r="79" spans="1:22" x14ac:dyDescent="0.25">
      <c r="A79" s="29"/>
      <c r="B79" s="30" t="s">
        <v>7</v>
      </c>
      <c r="C79" s="31">
        <v>0</v>
      </c>
      <c r="D79" s="31">
        <v>0</v>
      </c>
      <c r="E79" s="31"/>
      <c r="F79" s="31">
        <v>0</v>
      </c>
      <c r="S79" s="11"/>
      <c r="T79" s="11"/>
      <c r="V79" s="11"/>
    </row>
    <row r="80" spans="1:22" x14ac:dyDescent="0.25">
      <c r="A80" s="26"/>
      <c r="B80" s="27" t="s">
        <v>26</v>
      </c>
      <c r="C80" s="28">
        <f>(+C81+C82)</f>
        <v>435125.1226</v>
      </c>
      <c r="D80" s="28">
        <f>(+D81+D82)</f>
        <v>303167.40912999999</v>
      </c>
      <c r="E80" s="28"/>
      <c r="F80" s="28">
        <f>(+F81+F82)</f>
        <v>271452.47514</v>
      </c>
      <c r="S80" s="11"/>
      <c r="T80" s="11"/>
      <c r="V80" s="11"/>
    </row>
    <row r="81" spans="1:22" x14ac:dyDescent="0.25">
      <c r="A81" s="29"/>
      <c r="B81" s="30" t="s">
        <v>6</v>
      </c>
      <c r="C81" s="31">
        <v>435125.1226</v>
      </c>
      <c r="D81" s="31">
        <v>303167.40912999999</v>
      </c>
      <c r="E81" s="31"/>
      <c r="F81" s="31">
        <v>271452.47514</v>
      </c>
      <c r="S81" s="11"/>
      <c r="T81" s="11"/>
      <c r="V81" s="11"/>
    </row>
    <row r="82" spans="1:22" x14ac:dyDescent="0.25">
      <c r="A82" s="29"/>
      <c r="B82" s="30" t="s">
        <v>7</v>
      </c>
      <c r="C82" s="31">
        <v>0</v>
      </c>
      <c r="D82" s="31">
        <v>0</v>
      </c>
      <c r="E82" s="31"/>
      <c r="F82" s="31">
        <v>0</v>
      </c>
      <c r="S82" s="11"/>
      <c r="T82" s="11"/>
      <c r="V82" s="11"/>
    </row>
    <row r="83" spans="1:22" x14ac:dyDescent="0.25">
      <c r="A83" s="26"/>
      <c r="B83" s="27" t="s">
        <v>27</v>
      </c>
      <c r="C83" s="28">
        <f>(+C84+C85)</f>
        <v>1515892.6682413793</v>
      </c>
      <c r="D83" s="28">
        <f>(+D84+D85)</f>
        <v>1136919.5011810346</v>
      </c>
      <c r="E83" s="28"/>
      <c r="F83" s="28">
        <f>(+F84+F85)</f>
        <v>687143.69866104703</v>
      </c>
      <c r="S83" s="11"/>
      <c r="T83" s="11"/>
      <c r="V83" s="11"/>
    </row>
    <row r="84" spans="1:22" x14ac:dyDescent="0.25">
      <c r="A84" s="29"/>
      <c r="B84" s="30" t="s">
        <v>6</v>
      </c>
      <c r="C84" s="31">
        <v>1468292.6682413793</v>
      </c>
      <c r="D84" s="31">
        <v>1101219.5011810346</v>
      </c>
      <c r="E84" s="31"/>
      <c r="F84" s="31">
        <v>684398.63995104702</v>
      </c>
      <c r="S84" s="11"/>
      <c r="T84" s="11"/>
      <c r="V84" s="11"/>
    </row>
    <row r="85" spans="1:22" x14ac:dyDescent="0.25">
      <c r="A85" s="29"/>
      <c r="B85" s="30" t="s">
        <v>7</v>
      </c>
      <c r="C85" s="31">
        <v>47600</v>
      </c>
      <c r="D85" s="31">
        <v>35700</v>
      </c>
      <c r="E85" s="31"/>
      <c r="F85" s="31">
        <v>2745.0587099999998</v>
      </c>
      <c r="S85" s="11"/>
      <c r="T85" s="11"/>
      <c r="V85" s="11"/>
    </row>
    <row r="86" spans="1:22" x14ac:dyDescent="0.25">
      <c r="A86" s="26"/>
      <c r="B86" s="27" t="s">
        <v>28</v>
      </c>
      <c r="C86" s="28">
        <f>(+C87+C88)</f>
        <v>125147.4</v>
      </c>
      <c r="D86" s="28">
        <f>(+D87+D88)</f>
        <v>83929.756849999991</v>
      </c>
      <c r="E86" s="28"/>
      <c r="F86" s="28">
        <f>(+F87+F88)</f>
        <v>53629.850220000008</v>
      </c>
      <c r="S86" s="11"/>
      <c r="T86" s="11"/>
      <c r="V86" s="11"/>
    </row>
    <row r="87" spans="1:22" x14ac:dyDescent="0.25">
      <c r="A87" s="29"/>
      <c r="B87" s="30" t="s">
        <v>6</v>
      </c>
      <c r="C87" s="31">
        <v>125147.4</v>
      </c>
      <c r="D87" s="31">
        <v>83929.756849999991</v>
      </c>
      <c r="E87" s="31"/>
      <c r="F87" s="31">
        <v>53629.850220000008</v>
      </c>
      <c r="S87" s="11"/>
      <c r="T87" s="11"/>
      <c r="V87" s="11"/>
    </row>
    <row r="88" spans="1:22" x14ac:dyDescent="0.25">
      <c r="A88" s="29"/>
      <c r="B88" s="30" t="s">
        <v>7</v>
      </c>
      <c r="C88" s="31">
        <v>0</v>
      </c>
      <c r="D88" s="31">
        <v>0</v>
      </c>
      <c r="E88" s="31"/>
      <c r="F88" s="31">
        <v>0</v>
      </c>
      <c r="S88" s="11"/>
      <c r="T88" s="11"/>
      <c r="V88" s="11"/>
    </row>
    <row r="89" spans="1:22" ht="28.5" x14ac:dyDescent="0.25">
      <c r="A89" s="26"/>
      <c r="B89" s="27" t="s">
        <v>29</v>
      </c>
      <c r="C89" s="28">
        <f>(+C90+C91)</f>
        <v>40436.154000000002</v>
      </c>
      <c r="D89" s="28">
        <f>(+D90+D91)</f>
        <v>31587.788</v>
      </c>
      <c r="E89" s="28"/>
      <c r="F89" s="28">
        <f>(+F90+F91)</f>
        <v>27983.136999999999</v>
      </c>
      <c r="S89" s="11"/>
      <c r="T89" s="11"/>
      <c r="V89" s="11"/>
    </row>
    <row r="90" spans="1:22" x14ac:dyDescent="0.25">
      <c r="A90" s="29"/>
      <c r="B90" s="30" t="s">
        <v>6</v>
      </c>
      <c r="C90" s="31">
        <v>40436.154000000002</v>
      </c>
      <c r="D90" s="31">
        <v>31587.788</v>
      </c>
      <c r="E90" s="31"/>
      <c r="F90" s="31">
        <v>27983.136999999999</v>
      </c>
      <c r="S90" s="11"/>
      <c r="T90" s="11"/>
      <c r="V90" s="11"/>
    </row>
    <row r="91" spans="1:22" x14ac:dyDescent="0.25">
      <c r="A91" s="29"/>
      <c r="B91" s="30" t="s">
        <v>7</v>
      </c>
      <c r="C91" s="31">
        <v>0</v>
      </c>
      <c r="D91" s="31">
        <v>0</v>
      </c>
      <c r="E91" s="31"/>
      <c r="F91" s="31">
        <v>0</v>
      </c>
      <c r="S91" s="11"/>
      <c r="T91" s="11"/>
      <c r="V91" s="11"/>
    </row>
    <row r="92" spans="1:22" x14ac:dyDescent="0.25">
      <c r="A92" s="26"/>
      <c r="B92" s="27" t="s">
        <v>30</v>
      </c>
      <c r="C92" s="28">
        <f>(+C93+C94)</f>
        <v>14092.023999999999</v>
      </c>
      <c r="D92" s="28">
        <f>(+D93+D94)</f>
        <v>7693.7420000000002</v>
      </c>
      <c r="E92" s="28"/>
      <c r="F92" s="28">
        <f>(+F93+F94)</f>
        <v>7693.7420000000002</v>
      </c>
      <c r="S92" s="11"/>
      <c r="T92" s="11"/>
      <c r="V92" s="11"/>
    </row>
    <row r="93" spans="1:22" x14ac:dyDescent="0.25">
      <c r="A93" s="29"/>
      <c r="B93" s="30" t="s">
        <v>6</v>
      </c>
      <c r="C93" s="31">
        <v>14092.023999999999</v>
      </c>
      <c r="D93" s="31">
        <v>7693.7420000000002</v>
      </c>
      <c r="E93" s="31"/>
      <c r="F93" s="31">
        <v>7693.7420000000002</v>
      </c>
      <c r="S93" s="11"/>
      <c r="T93" s="11"/>
      <c r="V93" s="11"/>
    </row>
    <row r="94" spans="1:22" x14ac:dyDescent="0.25">
      <c r="A94" s="29"/>
      <c r="B94" s="30" t="s">
        <v>7</v>
      </c>
      <c r="C94" s="31">
        <v>0</v>
      </c>
      <c r="D94" s="31">
        <v>0</v>
      </c>
      <c r="E94" s="31"/>
      <c r="F94" s="31">
        <v>0</v>
      </c>
      <c r="S94" s="11"/>
      <c r="T94" s="11"/>
      <c r="V94" s="11"/>
    </row>
    <row r="95" spans="1:22" ht="28.5" x14ac:dyDescent="0.25">
      <c r="A95" s="26"/>
      <c r="B95" s="27" t="s">
        <v>31</v>
      </c>
      <c r="C95" s="28">
        <f>(+C96+C97)</f>
        <v>23894.088</v>
      </c>
      <c r="D95" s="28">
        <f>(+D96+D97)</f>
        <v>18665.508000000002</v>
      </c>
      <c r="E95" s="28"/>
      <c r="F95" s="28">
        <f>(+F96+F97)</f>
        <v>16535.491999999998</v>
      </c>
      <c r="S95" s="11"/>
      <c r="T95" s="11"/>
      <c r="V95" s="11"/>
    </row>
    <row r="96" spans="1:22" x14ac:dyDescent="0.25">
      <c r="A96" s="29"/>
      <c r="B96" s="30" t="s">
        <v>6</v>
      </c>
      <c r="C96" s="31">
        <v>23894.088</v>
      </c>
      <c r="D96" s="31">
        <v>18665.508000000002</v>
      </c>
      <c r="E96" s="31"/>
      <c r="F96" s="31">
        <v>16535.491999999998</v>
      </c>
      <c r="S96" s="11"/>
      <c r="T96" s="11"/>
      <c r="V96" s="11"/>
    </row>
    <row r="97" spans="1:22" x14ac:dyDescent="0.25">
      <c r="A97" s="29"/>
      <c r="B97" s="30" t="s">
        <v>7</v>
      </c>
      <c r="C97" s="31">
        <v>0</v>
      </c>
      <c r="D97" s="31">
        <v>0</v>
      </c>
      <c r="E97" s="31"/>
      <c r="F97" s="31">
        <v>0</v>
      </c>
      <c r="S97" s="11"/>
      <c r="T97" s="11"/>
      <c r="V97" s="11"/>
    </row>
    <row r="98" spans="1:22" x14ac:dyDescent="0.25">
      <c r="A98" s="26"/>
      <c r="B98" s="27" t="s">
        <v>32</v>
      </c>
      <c r="C98" s="28">
        <f>(+C99+C100)</f>
        <v>3676.0149999999999</v>
      </c>
      <c r="D98" s="28">
        <f>(+D99+D100)</f>
        <v>2871.6179999999999</v>
      </c>
      <c r="E98" s="28"/>
      <c r="F98" s="28">
        <f>(+F99+F100)</f>
        <v>2543.922</v>
      </c>
      <c r="S98" s="11"/>
      <c r="T98" s="11"/>
      <c r="V98" s="11"/>
    </row>
    <row r="99" spans="1:22" x14ac:dyDescent="0.25">
      <c r="A99" s="29"/>
      <c r="B99" s="30" t="s">
        <v>6</v>
      </c>
      <c r="C99" s="31">
        <v>3676.0149999999999</v>
      </c>
      <c r="D99" s="31">
        <v>2871.6179999999999</v>
      </c>
      <c r="E99" s="31"/>
      <c r="F99" s="31">
        <v>2543.922</v>
      </c>
      <c r="S99" s="11"/>
      <c r="T99" s="11"/>
      <c r="V99" s="11"/>
    </row>
    <row r="100" spans="1:22" x14ac:dyDescent="0.25">
      <c r="A100" s="29"/>
      <c r="B100" s="30" t="s">
        <v>7</v>
      </c>
      <c r="C100" s="31">
        <v>0</v>
      </c>
      <c r="D100" s="31">
        <v>0</v>
      </c>
      <c r="E100" s="31"/>
      <c r="F100" s="31">
        <v>0</v>
      </c>
      <c r="S100" s="11"/>
      <c r="T100" s="11"/>
      <c r="V100" s="11"/>
    </row>
    <row r="101" spans="1:22" x14ac:dyDescent="0.25">
      <c r="A101" s="26"/>
      <c r="B101" s="27" t="s">
        <v>33</v>
      </c>
      <c r="C101" s="28">
        <f>(+C102+C103)</f>
        <v>117920.977</v>
      </c>
      <c r="D101" s="28">
        <f>(+D102+D103)</f>
        <v>92050.838000000003</v>
      </c>
      <c r="E101" s="28"/>
      <c r="F101" s="28">
        <f>(+F102+F103)</f>
        <v>81377.964040000006</v>
      </c>
      <c r="S101" s="11"/>
      <c r="T101" s="11"/>
      <c r="V101" s="11"/>
    </row>
    <row r="102" spans="1:22" x14ac:dyDescent="0.25">
      <c r="A102" s="29"/>
      <c r="B102" s="30" t="s">
        <v>6</v>
      </c>
      <c r="C102" s="31">
        <v>117920.977</v>
      </c>
      <c r="D102" s="31">
        <v>92050.838000000003</v>
      </c>
      <c r="E102" s="31"/>
      <c r="F102" s="31">
        <v>81377.964040000006</v>
      </c>
      <c r="S102" s="11"/>
      <c r="T102" s="11"/>
      <c r="V102" s="11"/>
    </row>
    <row r="103" spans="1:22" x14ac:dyDescent="0.25">
      <c r="A103" s="29"/>
      <c r="B103" s="30" t="s">
        <v>7</v>
      </c>
      <c r="C103" s="31">
        <v>0</v>
      </c>
      <c r="D103" s="31">
        <v>0</v>
      </c>
      <c r="E103" s="31"/>
      <c r="F103" s="31">
        <v>0</v>
      </c>
      <c r="S103" s="11"/>
      <c r="T103" s="11"/>
      <c r="V103" s="11"/>
    </row>
    <row r="104" spans="1:22" x14ac:dyDescent="0.25">
      <c r="A104" s="26"/>
      <c r="B104" s="27" t="s">
        <v>34</v>
      </c>
      <c r="C104" s="28">
        <f>(+C105+C106)</f>
        <v>119</v>
      </c>
      <c r="D104" s="28">
        <f>(+D105+D106)</f>
        <v>0</v>
      </c>
      <c r="E104" s="28"/>
      <c r="F104" s="28">
        <f>(+F105+F106)</f>
        <v>0</v>
      </c>
      <c r="S104" s="11"/>
      <c r="T104" s="11"/>
      <c r="V104" s="11"/>
    </row>
    <row r="105" spans="1:22" x14ac:dyDescent="0.25">
      <c r="A105" s="29"/>
      <c r="B105" s="30" t="s">
        <v>6</v>
      </c>
      <c r="C105" s="41">
        <v>119</v>
      </c>
      <c r="D105" s="31">
        <v>0</v>
      </c>
      <c r="E105" s="31"/>
      <c r="F105" s="31">
        <v>0</v>
      </c>
      <c r="S105" s="11"/>
      <c r="T105" s="11"/>
      <c r="V105" s="11"/>
    </row>
    <row r="106" spans="1:22" x14ac:dyDescent="0.25">
      <c r="A106" s="29"/>
      <c r="B106" s="30" t="s">
        <v>7</v>
      </c>
      <c r="C106" s="31">
        <v>0</v>
      </c>
      <c r="D106" s="31">
        <v>0</v>
      </c>
      <c r="E106" s="31"/>
      <c r="F106" s="31">
        <v>0</v>
      </c>
      <c r="S106" s="11"/>
      <c r="T106" s="11"/>
      <c r="V106" s="11"/>
    </row>
    <row r="107" spans="1:22" x14ac:dyDescent="0.25">
      <c r="A107" s="23" t="s">
        <v>217</v>
      </c>
      <c r="B107" s="24"/>
      <c r="C107" s="25">
        <f>(+C108+C111)</f>
        <v>8994798.3000000007</v>
      </c>
      <c r="D107" s="25">
        <f t="shared" ref="D107:F107" si="5">(+D108+D111)</f>
        <v>6724261.7620199984</v>
      </c>
      <c r="E107" s="25"/>
      <c r="F107" s="25">
        <f t="shared" si="5"/>
        <v>6571915.0810199985</v>
      </c>
      <c r="S107" s="11"/>
      <c r="T107" s="11"/>
      <c r="V107" s="11"/>
    </row>
    <row r="108" spans="1:22" x14ac:dyDescent="0.25">
      <c r="A108" s="26"/>
      <c r="B108" s="27" t="s">
        <v>10</v>
      </c>
      <c r="C108" s="28">
        <f>(+C109+C110)</f>
        <v>8493123.5</v>
      </c>
      <c r="D108" s="28">
        <f>(+D109+D110)</f>
        <v>6357391.8930199984</v>
      </c>
      <c r="E108" s="28"/>
      <c r="F108" s="28">
        <f>(+F109+F110)</f>
        <v>6357391.8930199984</v>
      </c>
      <c r="S108" s="11"/>
      <c r="T108" s="11"/>
      <c r="V108" s="11"/>
    </row>
    <row r="109" spans="1:22" x14ac:dyDescent="0.25">
      <c r="A109" s="29"/>
      <c r="B109" s="30" t="s">
        <v>6</v>
      </c>
      <c r="C109" s="31">
        <v>3480178</v>
      </c>
      <c r="D109" s="31">
        <v>1255378.3297699997</v>
      </c>
      <c r="E109" s="31"/>
      <c r="F109" s="31">
        <v>1255378.3297699997</v>
      </c>
      <c r="S109" s="11"/>
      <c r="T109" s="11"/>
      <c r="V109" s="11"/>
    </row>
    <row r="110" spans="1:22" x14ac:dyDescent="0.25">
      <c r="A110" s="29"/>
      <c r="B110" s="30" t="s">
        <v>7</v>
      </c>
      <c r="C110" s="31">
        <v>5012945.5</v>
      </c>
      <c r="D110" s="31">
        <v>5102013.5632499987</v>
      </c>
      <c r="E110" s="31"/>
      <c r="F110" s="31">
        <v>5102013.5632499987</v>
      </c>
      <c r="S110" s="11"/>
      <c r="T110" s="11"/>
      <c r="V110" s="11"/>
    </row>
    <row r="111" spans="1:22" ht="28.5" x14ac:dyDescent="0.25">
      <c r="A111" s="26"/>
      <c r="B111" s="27" t="s">
        <v>35</v>
      </c>
      <c r="C111" s="28">
        <f>(+C112+C113)</f>
        <v>501674.8</v>
      </c>
      <c r="D111" s="28">
        <f>(+D112+D113)</f>
        <v>366869.86900000001</v>
      </c>
      <c r="E111" s="28"/>
      <c r="F111" s="28">
        <f>(+F112+F113)</f>
        <v>214523.18799999999</v>
      </c>
      <c r="S111" s="11"/>
      <c r="T111" s="11"/>
      <c r="V111" s="11"/>
    </row>
    <row r="112" spans="1:22" x14ac:dyDescent="0.25">
      <c r="A112" s="29"/>
      <c r="B112" s="30" t="s">
        <v>6</v>
      </c>
      <c r="C112" s="31">
        <v>33782.199999999997</v>
      </c>
      <c r="D112" s="31">
        <v>24449.296999999999</v>
      </c>
      <c r="E112" s="31"/>
      <c r="F112" s="31">
        <v>9383.0409999999993</v>
      </c>
      <c r="S112" s="11"/>
      <c r="T112" s="11"/>
      <c r="V112" s="11"/>
    </row>
    <row r="113" spans="1:22" x14ac:dyDescent="0.25">
      <c r="A113" s="29"/>
      <c r="B113" s="30" t="s">
        <v>7</v>
      </c>
      <c r="C113" s="31">
        <v>467892.6</v>
      </c>
      <c r="D113" s="31">
        <v>342420.57199999999</v>
      </c>
      <c r="E113" s="31"/>
      <c r="F113" s="31">
        <v>205140.147</v>
      </c>
      <c r="S113" s="11"/>
      <c r="T113" s="11"/>
      <c r="V113" s="11"/>
    </row>
    <row r="114" spans="1:22" x14ac:dyDescent="0.25">
      <c r="A114" s="23" t="s">
        <v>218</v>
      </c>
      <c r="B114" s="24"/>
      <c r="C114" s="36">
        <f>+C115+C118+C121+C124+C127+C130+C133+C136+C139+C142+C145+C148+C151+C154+C157+C160</f>
        <v>1217148.0646681893</v>
      </c>
      <c r="D114" s="36">
        <f t="shared" ref="D114:F114" si="6">+D115+D118+D121+D124+D127+D130+D133+D136+D139+D142+D145+D148+D151+D154+D157+D160</f>
        <v>1105189.1482764676</v>
      </c>
      <c r="E114" s="36"/>
      <c r="F114" s="36">
        <f t="shared" si="6"/>
        <v>692101.76824999996</v>
      </c>
      <c r="S114" s="11"/>
      <c r="T114" s="11"/>
      <c r="V114" s="11"/>
    </row>
    <row r="115" spans="1:22" x14ac:dyDescent="0.25">
      <c r="A115" s="42"/>
      <c r="B115" s="43" t="s">
        <v>10</v>
      </c>
      <c r="C115" s="44">
        <f>(+C116+C117)</f>
        <v>203016.27209000001</v>
      </c>
      <c r="D115" s="44">
        <f>(+D116+D117)</f>
        <v>147397.6834736818</v>
      </c>
      <c r="E115" s="44"/>
      <c r="F115" s="44">
        <f>(+F116+F117)</f>
        <v>113634.30059999999</v>
      </c>
      <c r="S115" s="11"/>
      <c r="T115" s="11"/>
      <c r="V115" s="11"/>
    </row>
    <row r="116" spans="1:22" x14ac:dyDescent="0.25">
      <c r="A116" s="29"/>
      <c r="B116" s="30" t="s">
        <v>6</v>
      </c>
      <c r="C116" s="31">
        <v>203016.27209000001</v>
      </c>
      <c r="D116" s="31">
        <v>147397.6834736818</v>
      </c>
      <c r="E116" s="31"/>
      <c r="F116" s="31">
        <v>113634.30059999999</v>
      </c>
      <c r="S116" s="11"/>
      <c r="T116" s="11"/>
      <c r="V116" s="11"/>
    </row>
    <row r="117" spans="1:22" x14ac:dyDescent="0.25">
      <c r="A117" s="29"/>
      <c r="B117" s="30" t="s">
        <v>7</v>
      </c>
      <c r="C117" s="31">
        <v>0</v>
      </c>
      <c r="D117" s="31">
        <v>0</v>
      </c>
      <c r="E117" s="31"/>
      <c r="F117" s="31">
        <v>0</v>
      </c>
      <c r="S117" s="11"/>
      <c r="T117" s="11"/>
      <c r="V117" s="11"/>
    </row>
    <row r="118" spans="1:22" ht="28.5" x14ac:dyDescent="0.25">
      <c r="A118" s="26"/>
      <c r="B118" s="27" t="s">
        <v>36</v>
      </c>
      <c r="C118" s="28">
        <f>(+C119+C120)</f>
        <v>394800</v>
      </c>
      <c r="D118" s="28">
        <f>(+D119+D120)</f>
        <v>328600</v>
      </c>
      <c r="E118" s="28"/>
      <c r="F118" s="28">
        <f>(+F119+F120)</f>
        <v>265500</v>
      </c>
      <c r="S118" s="11"/>
      <c r="T118" s="11"/>
      <c r="V118" s="11"/>
    </row>
    <row r="119" spans="1:22" x14ac:dyDescent="0.25">
      <c r="A119" s="29"/>
      <c r="B119" s="30" t="s">
        <v>6</v>
      </c>
      <c r="C119" s="31">
        <v>289900</v>
      </c>
      <c r="D119" s="31">
        <v>223700</v>
      </c>
      <c r="E119" s="31"/>
      <c r="F119" s="31">
        <v>160600</v>
      </c>
      <c r="S119" s="11"/>
      <c r="T119" s="11"/>
      <c r="V119" s="11"/>
    </row>
    <row r="120" spans="1:22" x14ac:dyDescent="0.25">
      <c r="A120" s="29"/>
      <c r="B120" s="30" t="s">
        <v>7</v>
      </c>
      <c r="C120" s="31">
        <v>104900</v>
      </c>
      <c r="D120" s="31">
        <v>104900</v>
      </c>
      <c r="E120" s="31"/>
      <c r="F120" s="31">
        <v>104900</v>
      </c>
      <c r="S120" s="11"/>
      <c r="T120" s="11"/>
      <c r="V120" s="11"/>
    </row>
    <row r="121" spans="1:22" x14ac:dyDescent="0.25">
      <c r="A121" s="26"/>
      <c r="B121" s="27" t="s">
        <v>37</v>
      </c>
      <c r="C121" s="28">
        <f>(+C122+C123)</f>
        <v>4794.4797900000003</v>
      </c>
      <c r="D121" s="28">
        <f>(+D122+D123)</f>
        <v>2944.5551700000001</v>
      </c>
      <c r="E121" s="28"/>
      <c r="F121" s="28">
        <f>(+F122+F123)</f>
        <v>2228.54972</v>
      </c>
      <c r="S121" s="11"/>
      <c r="T121" s="11"/>
      <c r="V121" s="11"/>
    </row>
    <row r="122" spans="1:22" x14ac:dyDescent="0.25">
      <c r="A122" s="29"/>
      <c r="B122" s="30" t="s">
        <v>6</v>
      </c>
      <c r="C122" s="31">
        <v>4794.4797900000003</v>
      </c>
      <c r="D122" s="31">
        <v>2944.5551700000001</v>
      </c>
      <c r="E122" s="31"/>
      <c r="F122" s="31">
        <v>2228.54972</v>
      </c>
      <c r="S122" s="11"/>
      <c r="T122" s="11"/>
      <c r="V122" s="11"/>
    </row>
    <row r="123" spans="1:22" x14ac:dyDescent="0.25">
      <c r="A123" s="29"/>
      <c r="B123" s="30" t="s">
        <v>7</v>
      </c>
      <c r="C123" s="31">
        <v>0</v>
      </c>
      <c r="D123" s="31">
        <v>0</v>
      </c>
      <c r="E123" s="31"/>
      <c r="F123" s="31">
        <v>0</v>
      </c>
      <c r="S123" s="11"/>
      <c r="T123" s="11"/>
      <c r="V123" s="11"/>
    </row>
    <row r="124" spans="1:22" ht="28.5" x14ac:dyDescent="0.25">
      <c r="A124" s="26"/>
      <c r="B124" s="27" t="s">
        <v>38</v>
      </c>
      <c r="C124" s="28">
        <f>(+C125+C126)</f>
        <v>13146.45492</v>
      </c>
      <c r="D124" s="28">
        <f>(+D125+D126)</f>
        <v>9805.3087499999983</v>
      </c>
      <c r="E124" s="28"/>
      <c r="F124" s="28">
        <f>(+F125+F126)</f>
        <v>9031.363309999997</v>
      </c>
      <c r="S124" s="11"/>
      <c r="T124" s="11"/>
      <c r="V124" s="11"/>
    </row>
    <row r="125" spans="1:22" x14ac:dyDescent="0.25">
      <c r="A125" s="29"/>
      <c r="B125" s="30" t="s">
        <v>6</v>
      </c>
      <c r="C125" s="31">
        <v>13146.45492</v>
      </c>
      <c r="D125" s="31">
        <v>9805.3087499999983</v>
      </c>
      <c r="E125" s="31"/>
      <c r="F125" s="31">
        <v>9031.363309999997</v>
      </c>
      <c r="S125" s="11"/>
      <c r="T125" s="11"/>
      <c r="V125" s="11"/>
    </row>
    <row r="126" spans="1:22" x14ac:dyDescent="0.25">
      <c r="A126" s="29"/>
      <c r="B126" s="30" t="s">
        <v>7</v>
      </c>
      <c r="C126" s="31">
        <v>0</v>
      </c>
      <c r="D126" s="31">
        <v>0</v>
      </c>
      <c r="E126" s="31"/>
      <c r="F126" s="31">
        <v>0</v>
      </c>
      <c r="S126" s="11"/>
      <c r="T126" s="11"/>
      <c r="V126" s="11"/>
    </row>
    <row r="127" spans="1:22" ht="28.5" x14ac:dyDescent="0.25">
      <c r="A127" s="26"/>
      <c r="B127" s="27" t="s">
        <v>39</v>
      </c>
      <c r="C127" s="28">
        <f>(+C128+C129)</f>
        <v>849.6</v>
      </c>
      <c r="D127" s="28">
        <f>(+D128+D129)</f>
        <v>376.93412999999998</v>
      </c>
      <c r="E127" s="28"/>
      <c r="F127" s="28">
        <f>(+F128+F129)</f>
        <v>376.93412999999998</v>
      </c>
      <c r="S127" s="11"/>
      <c r="T127" s="11"/>
      <c r="V127" s="11"/>
    </row>
    <row r="128" spans="1:22" x14ac:dyDescent="0.25">
      <c r="A128" s="29"/>
      <c r="B128" s="30" t="s">
        <v>6</v>
      </c>
      <c r="C128" s="31">
        <v>849.6</v>
      </c>
      <c r="D128" s="31">
        <v>376.93412999999998</v>
      </c>
      <c r="E128" s="31"/>
      <c r="F128" s="31">
        <v>376.93412999999998</v>
      </c>
      <c r="S128" s="11"/>
      <c r="T128" s="11"/>
      <c r="V128" s="11"/>
    </row>
    <row r="129" spans="1:22" x14ac:dyDescent="0.25">
      <c r="A129" s="29"/>
      <c r="B129" s="30" t="s">
        <v>7</v>
      </c>
      <c r="C129" s="31">
        <v>0</v>
      </c>
      <c r="D129" s="31">
        <v>0</v>
      </c>
      <c r="E129" s="31"/>
      <c r="F129" s="31">
        <v>0</v>
      </c>
      <c r="S129" s="11"/>
      <c r="T129" s="11"/>
      <c r="V129" s="11"/>
    </row>
    <row r="130" spans="1:22" ht="28.5" x14ac:dyDescent="0.25">
      <c r="A130" s="26"/>
      <c r="B130" s="27" t="s">
        <v>40</v>
      </c>
      <c r="C130" s="28">
        <f>(+C131+C132)</f>
        <v>5836.3859981889818</v>
      </c>
      <c r="D130" s="28">
        <f>(+D131+D132)</f>
        <v>4156.8291002858114</v>
      </c>
      <c r="E130" s="28"/>
      <c r="F130" s="28">
        <f>(+F131+F132)</f>
        <v>1987.3546200000001</v>
      </c>
      <c r="S130" s="11"/>
      <c r="T130" s="11"/>
      <c r="V130" s="11"/>
    </row>
    <row r="131" spans="1:22" x14ac:dyDescent="0.25">
      <c r="A131" s="29"/>
      <c r="B131" s="30" t="s">
        <v>6</v>
      </c>
      <c r="C131" s="31">
        <v>5836.3859981889818</v>
      </c>
      <c r="D131" s="31">
        <v>4156.8291002858114</v>
      </c>
      <c r="E131" s="31"/>
      <c r="F131" s="31">
        <v>1987.3546200000001</v>
      </c>
      <c r="S131" s="11"/>
      <c r="T131" s="11"/>
      <c r="V131" s="11"/>
    </row>
    <row r="132" spans="1:22" x14ac:dyDescent="0.25">
      <c r="A132" s="29"/>
      <c r="B132" s="30" t="s">
        <v>7</v>
      </c>
      <c r="C132" s="31">
        <v>0</v>
      </c>
      <c r="D132" s="31">
        <v>0</v>
      </c>
      <c r="E132" s="31"/>
      <c r="F132" s="31">
        <v>0</v>
      </c>
      <c r="S132" s="11"/>
      <c r="T132" s="11"/>
      <c r="V132" s="11"/>
    </row>
    <row r="133" spans="1:22" x14ac:dyDescent="0.25">
      <c r="A133" s="26"/>
      <c r="B133" s="27" t="s">
        <v>41</v>
      </c>
      <c r="C133" s="28">
        <f>(+C134+C135)</f>
        <v>11713.42556</v>
      </c>
      <c r="D133" s="28">
        <f>(+D134+D135)</f>
        <v>9106.6899700000013</v>
      </c>
      <c r="E133" s="28"/>
      <c r="F133" s="28">
        <f>(+F134+F135)</f>
        <v>6654.6728300000004</v>
      </c>
      <c r="S133" s="11"/>
      <c r="T133" s="11"/>
      <c r="V133" s="11"/>
    </row>
    <row r="134" spans="1:22" x14ac:dyDescent="0.25">
      <c r="A134" s="29"/>
      <c r="B134" s="30" t="s">
        <v>6</v>
      </c>
      <c r="C134" s="31">
        <v>11713.42556</v>
      </c>
      <c r="D134" s="31">
        <v>9106.6899700000013</v>
      </c>
      <c r="E134" s="31"/>
      <c r="F134" s="31">
        <v>6654.6728300000004</v>
      </c>
      <c r="S134" s="11"/>
      <c r="T134" s="11"/>
      <c r="V134" s="11"/>
    </row>
    <row r="135" spans="1:22" x14ac:dyDescent="0.25">
      <c r="A135" s="29"/>
      <c r="B135" s="30" t="s">
        <v>7</v>
      </c>
      <c r="C135" s="31">
        <v>0</v>
      </c>
      <c r="D135" s="31">
        <v>0</v>
      </c>
      <c r="E135" s="31"/>
      <c r="F135" s="31">
        <v>0</v>
      </c>
      <c r="S135" s="11"/>
      <c r="T135" s="11"/>
      <c r="V135" s="11"/>
    </row>
    <row r="136" spans="1:22" x14ac:dyDescent="0.25">
      <c r="A136" s="26"/>
      <c r="B136" s="27" t="s">
        <v>42</v>
      </c>
      <c r="C136" s="28">
        <f>(+C137+C138)</f>
        <v>194.3</v>
      </c>
      <c r="D136" s="28">
        <f>(+D137+D138)</f>
        <v>157.33846</v>
      </c>
      <c r="E136" s="28"/>
      <c r="F136" s="28">
        <f>(+F137+F138)</f>
        <v>136.49542</v>
      </c>
      <c r="S136" s="11"/>
      <c r="T136" s="11"/>
      <c r="V136" s="11"/>
    </row>
    <row r="137" spans="1:22" x14ac:dyDescent="0.25">
      <c r="A137" s="29"/>
      <c r="B137" s="30" t="s">
        <v>6</v>
      </c>
      <c r="C137" s="31">
        <v>194.3</v>
      </c>
      <c r="D137" s="31">
        <v>157.33846</v>
      </c>
      <c r="E137" s="31"/>
      <c r="F137" s="31">
        <v>136.49542</v>
      </c>
      <c r="S137" s="11"/>
      <c r="T137" s="11"/>
      <c r="V137" s="11"/>
    </row>
    <row r="138" spans="1:22" x14ac:dyDescent="0.25">
      <c r="A138" s="29"/>
      <c r="B138" s="30" t="s">
        <v>7</v>
      </c>
      <c r="C138" s="31">
        <v>0</v>
      </c>
      <c r="D138" s="31">
        <v>0</v>
      </c>
      <c r="E138" s="31"/>
      <c r="F138" s="31">
        <v>0</v>
      </c>
      <c r="S138" s="11"/>
      <c r="T138" s="11"/>
      <c r="V138" s="11"/>
    </row>
    <row r="139" spans="1:22" x14ac:dyDescent="0.25">
      <c r="A139" s="26"/>
      <c r="B139" s="27" t="s">
        <v>43</v>
      </c>
      <c r="C139" s="28">
        <f>(+C140+C141)</f>
        <v>2287.8893599999997</v>
      </c>
      <c r="D139" s="28">
        <f>(+D140+D141)</f>
        <v>2024.97579</v>
      </c>
      <c r="E139" s="28"/>
      <c r="F139" s="28">
        <f>(+F140+F141)</f>
        <v>1869.3244199999999</v>
      </c>
      <c r="S139" s="11"/>
      <c r="T139" s="11"/>
      <c r="V139" s="11"/>
    </row>
    <row r="140" spans="1:22" x14ac:dyDescent="0.25">
      <c r="A140" s="29"/>
      <c r="B140" s="30" t="s">
        <v>6</v>
      </c>
      <c r="C140" s="31">
        <v>2287.8893599999997</v>
      </c>
      <c r="D140" s="31">
        <v>2024.97579</v>
      </c>
      <c r="E140" s="31"/>
      <c r="F140" s="31">
        <v>1869.3244199999999</v>
      </c>
      <c r="S140" s="11"/>
      <c r="T140" s="11"/>
      <c r="V140" s="11"/>
    </row>
    <row r="141" spans="1:22" x14ac:dyDescent="0.25">
      <c r="A141" s="29"/>
      <c r="B141" s="30" t="s">
        <v>7</v>
      </c>
      <c r="C141" s="31">
        <v>0</v>
      </c>
      <c r="D141" s="31">
        <v>0</v>
      </c>
      <c r="E141" s="31"/>
      <c r="F141" s="31">
        <v>0</v>
      </c>
      <c r="S141" s="11"/>
      <c r="T141" s="11"/>
      <c r="V141" s="11"/>
    </row>
    <row r="142" spans="1:22" x14ac:dyDescent="0.25">
      <c r="A142" s="26"/>
      <c r="B142" s="27" t="s">
        <v>44</v>
      </c>
      <c r="C142" s="28">
        <f>(+C143+C144)</f>
        <v>3417.6819999999998</v>
      </c>
      <c r="D142" s="28">
        <f>(+D143+D144)</f>
        <v>1283.4132299999999</v>
      </c>
      <c r="E142" s="28"/>
      <c r="F142" s="28">
        <f>(+F143+F144)</f>
        <v>906.61315000000002</v>
      </c>
      <c r="S142" s="11"/>
      <c r="T142" s="11"/>
      <c r="V142" s="11"/>
    </row>
    <row r="143" spans="1:22" x14ac:dyDescent="0.25">
      <c r="A143" s="29"/>
      <c r="B143" s="30" t="s">
        <v>6</v>
      </c>
      <c r="C143" s="45">
        <v>3417.6819999999998</v>
      </c>
      <c r="D143" s="45">
        <v>1283.4132299999999</v>
      </c>
      <c r="E143" s="46"/>
      <c r="F143" s="46">
        <v>906.61315000000002</v>
      </c>
      <c r="S143" s="11"/>
      <c r="T143" s="11"/>
      <c r="V143" s="11"/>
    </row>
    <row r="144" spans="1:22" x14ac:dyDescent="0.25">
      <c r="A144" s="29"/>
      <c r="B144" s="30" t="s">
        <v>7</v>
      </c>
      <c r="C144" s="31">
        <v>0</v>
      </c>
      <c r="D144" s="31">
        <v>0</v>
      </c>
      <c r="E144" s="31"/>
      <c r="F144" s="31">
        <v>0</v>
      </c>
      <c r="S144" s="11"/>
      <c r="T144" s="11"/>
      <c r="V144" s="11"/>
    </row>
    <row r="145" spans="1:22" x14ac:dyDescent="0.25">
      <c r="A145" s="26"/>
      <c r="B145" s="27" t="s">
        <v>45</v>
      </c>
      <c r="C145" s="28">
        <f>(+C146+C147)</f>
        <v>3783.1540800000002</v>
      </c>
      <c r="D145" s="28">
        <f>(+D146+D147)</f>
        <v>2275.8115600000001</v>
      </c>
      <c r="E145" s="28"/>
      <c r="F145" s="28">
        <f>(+F146+F147)</f>
        <v>1972.3517400000003</v>
      </c>
      <c r="S145" s="11"/>
      <c r="T145" s="11"/>
      <c r="V145" s="11"/>
    </row>
    <row r="146" spans="1:22" x14ac:dyDescent="0.25">
      <c r="A146" s="29"/>
      <c r="B146" s="30" t="s">
        <v>6</v>
      </c>
      <c r="C146" s="45">
        <v>3783.1540800000002</v>
      </c>
      <c r="D146" s="45">
        <v>2275.8115600000001</v>
      </c>
      <c r="E146" s="46"/>
      <c r="F146" s="46">
        <v>1972.3517400000003</v>
      </c>
      <c r="S146" s="11"/>
      <c r="T146" s="11"/>
      <c r="V146" s="11"/>
    </row>
    <row r="147" spans="1:22" x14ac:dyDescent="0.25">
      <c r="A147" s="29"/>
      <c r="B147" s="30" t="s">
        <v>7</v>
      </c>
      <c r="C147" s="31">
        <v>0</v>
      </c>
      <c r="D147" s="31">
        <v>0</v>
      </c>
      <c r="E147" s="31"/>
      <c r="F147" s="31">
        <v>0</v>
      </c>
      <c r="S147" s="11"/>
      <c r="T147" s="11"/>
      <c r="V147" s="11"/>
    </row>
    <row r="148" spans="1:22" x14ac:dyDescent="0.25">
      <c r="A148" s="26"/>
      <c r="B148" s="27" t="s">
        <v>46</v>
      </c>
      <c r="C148" s="28">
        <f>(+C149+C150)</f>
        <v>28795.402999999998</v>
      </c>
      <c r="D148" s="28">
        <f>(+D149+D150)</f>
        <v>106680.769</v>
      </c>
      <c r="E148" s="28"/>
      <c r="F148" s="28">
        <f>(+F149+F150)</f>
        <v>75759.523000000001</v>
      </c>
      <c r="S148" s="11"/>
      <c r="T148" s="11"/>
      <c r="V148" s="11"/>
    </row>
    <row r="149" spans="1:22" x14ac:dyDescent="0.25">
      <c r="A149" s="29"/>
      <c r="B149" s="30" t="s">
        <v>6</v>
      </c>
      <c r="C149" s="45">
        <v>28795.402999999998</v>
      </c>
      <c r="D149" s="45">
        <v>106680.769</v>
      </c>
      <c r="E149" s="46"/>
      <c r="F149" s="46">
        <v>75759.523000000001</v>
      </c>
      <c r="S149" s="11"/>
      <c r="T149" s="11"/>
      <c r="V149" s="11"/>
    </row>
    <row r="150" spans="1:22" x14ac:dyDescent="0.25">
      <c r="A150" s="29"/>
      <c r="B150" s="30" t="s">
        <v>7</v>
      </c>
      <c r="C150" s="31">
        <v>0</v>
      </c>
      <c r="D150" s="31">
        <v>0</v>
      </c>
      <c r="E150" s="31"/>
      <c r="F150" s="31">
        <v>0</v>
      </c>
      <c r="S150" s="11"/>
      <c r="T150" s="11"/>
      <c r="V150" s="11"/>
    </row>
    <row r="151" spans="1:22" x14ac:dyDescent="0.25">
      <c r="A151" s="26"/>
      <c r="B151" s="27" t="s">
        <v>47</v>
      </c>
      <c r="C151" s="28">
        <f>(+C152+C153)</f>
        <v>117399.71763</v>
      </c>
      <c r="D151" s="28">
        <f>(+D152+D153)</f>
        <v>99322.825230000002</v>
      </c>
      <c r="E151" s="28"/>
      <c r="F151" s="28">
        <f>(+F152+F153)</f>
        <v>80763.015020000006</v>
      </c>
      <c r="S151" s="11"/>
      <c r="T151" s="11"/>
      <c r="V151" s="11"/>
    </row>
    <row r="152" spans="1:22" x14ac:dyDescent="0.25">
      <c r="A152" s="29"/>
      <c r="B152" s="30" t="s">
        <v>6</v>
      </c>
      <c r="C152" s="45">
        <v>117399.71763</v>
      </c>
      <c r="D152" s="45">
        <v>99322.825230000002</v>
      </c>
      <c r="E152" s="46"/>
      <c r="F152" s="46">
        <v>80763.015020000006</v>
      </c>
      <c r="S152" s="11"/>
      <c r="T152" s="11"/>
      <c r="V152" s="11"/>
    </row>
    <row r="153" spans="1:22" x14ac:dyDescent="0.25">
      <c r="A153" s="29"/>
      <c r="B153" s="30" t="s">
        <v>7</v>
      </c>
      <c r="C153" s="31">
        <v>0</v>
      </c>
      <c r="D153" s="31">
        <v>0</v>
      </c>
      <c r="E153" s="31"/>
      <c r="F153" s="31">
        <v>0</v>
      </c>
      <c r="S153" s="11"/>
      <c r="T153" s="11"/>
      <c r="V153" s="11"/>
    </row>
    <row r="154" spans="1:22" x14ac:dyDescent="0.25">
      <c r="A154" s="26"/>
      <c r="B154" s="27" t="s">
        <v>48</v>
      </c>
      <c r="C154" s="28">
        <f>(+C155+C156)</f>
        <v>3131.308</v>
      </c>
      <c r="D154" s="28">
        <f>(+D155+D156)</f>
        <v>2535.308</v>
      </c>
      <c r="E154" s="28"/>
      <c r="F154" s="28">
        <f>(+F155+F156)</f>
        <v>2890.4540000000002</v>
      </c>
      <c r="S154" s="11"/>
      <c r="T154" s="11"/>
      <c r="V154" s="11"/>
    </row>
    <row r="155" spans="1:22" x14ac:dyDescent="0.25">
      <c r="A155" s="29"/>
      <c r="B155" s="30" t="s">
        <v>6</v>
      </c>
      <c r="C155" s="47">
        <v>3131.308</v>
      </c>
      <c r="D155" s="47">
        <v>2535.308</v>
      </c>
      <c r="E155" s="47"/>
      <c r="F155" s="47">
        <v>2890.4540000000002</v>
      </c>
      <c r="S155" s="11"/>
      <c r="T155" s="11"/>
      <c r="V155" s="11"/>
    </row>
    <row r="156" spans="1:22" x14ac:dyDescent="0.25">
      <c r="A156" s="29"/>
      <c r="B156" s="30" t="s">
        <v>7</v>
      </c>
      <c r="C156" s="47">
        <v>0</v>
      </c>
      <c r="D156" s="47">
        <v>0</v>
      </c>
      <c r="E156" s="47"/>
      <c r="F156" s="47">
        <v>0</v>
      </c>
      <c r="S156" s="11"/>
      <c r="T156" s="11"/>
      <c r="V156" s="11"/>
    </row>
    <row r="157" spans="1:22" x14ac:dyDescent="0.25">
      <c r="A157" s="26"/>
      <c r="B157" s="27" t="s">
        <v>49</v>
      </c>
      <c r="C157" s="28">
        <f>(+C158+C159)</f>
        <v>141845.14331000001</v>
      </c>
      <c r="D157" s="28">
        <f>(+D158+D159)</f>
        <v>106383.8574825</v>
      </c>
      <c r="E157" s="28"/>
      <c r="F157" s="28">
        <f>(+F158+F159)</f>
        <v>89208.891329999999</v>
      </c>
      <c r="S157" s="11"/>
      <c r="T157" s="11"/>
      <c r="V157" s="11"/>
    </row>
    <row r="158" spans="1:22" x14ac:dyDescent="0.25">
      <c r="A158" s="29"/>
      <c r="B158" s="30" t="s">
        <v>6</v>
      </c>
      <c r="C158" s="47">
        <v>141845.14331000001</v>
      </c>
      <c r="D158" s="47">
        <v>106383.8574825</v>
      </c>
      <c r="E158" s="47"/>
      <c r="F158" s="47">
        <v>89208.891329999999</v>
      </c>
      <c r="S158" s="11"/>
      <c r="T158" s="11"/>
      <c r="V158" s="11"/>
    </row>
    <row r="159" spans="1:22" x14ac:dyDescent="0.25">
      <c r="A159" s="29"/>
      <c r="B159" s="30" t="s">
        <v>7</v>
      </c>
      <c r="C159" s="47">
        <v>0</v>
      </c>
      <c r="D159" s="47">
        <v>0</v>
      </c>
      <c r="E159" s="47"/>
      <c r="F159" s="47">
        <v>0</v>
      </c>
      <c r="S159" s="11"/>
      <c r="T159" s="11"/>
      <c r="V159" s="11"/>
    </row>
    <row r="160" spans="1:22" s="8" customFormat="1" ht="30" x14ac:dyDescent="0.25">
      <c r="A160" s="26"/>
      <c r="B160" s="27" t="s">
        <v>261</v>
      </c>
      <c r="C160" s="28">
        <f>(+C161+C162)</f>
        <v>282136.84892999998</v>
      </c>
      <c r="D160" s="28">
        <f>(+D161+D162)</f>
        <v>282136.84892999998</v>
      </c>
      <c r="E160" s="28"/>
      <c r="F160" s="28">
        <f>(+F161+F162)</f>
        <v>39181.924959999997</v>
      </c>
      <c r="H160" s="10"/>
      <c r="I160" s="10"/>
      <c r="J160" s="10"/>
      <c r="K160" s="10"/>
      <c r="L160" s="10"/>
      <c r="M160" s="10"/>
      <c r="N160" s="10"/>
      <c r="O160" s="10"/>
      <c r="P160" s="10"/>
      <c r="S160" s="11"/>
      <c r="T160" s="11"/>
      <c r="U160" s="10"/>
      <c r="V160" s="11"/>
    </row>
    <row r="161" spans="1:22" s="8" customFormat="1" x14ac:dyDescent="0.25">
      <c r="A161" s="29"/>
      <c r="B161" s="30" t="s">
        <v>6</v>
      </c>
      <c r="C161" s="47">
        <v>282136.84892999998</v>
      </c>
      <c r="D161" s="47">
        <v>282136.84892999998</v>
      </c>
      <c r="E161" s="47"/>
      <c r="F161" s="47">
        <v>39181.924959999997</v>
      </c>
      <c r="H161" s="10"/>
      <c r="I161" s="10"/>
      <c r="J161" s="10"/>
      <c r="K161" s="10"/>
      <c r="L161" s="10"/>
      <c r="M161" s="10"/>
      <c r="N161" s="10"/>
      <c r="O161" s="10"/>
      <c r="P161" s="10"/>
      <c r="S161" s="11"/>
      <c r="T161" s="11"/>
      <c r="U161" s="10"/>
      <c r="V161" s="11"/>
    </row>
    <row r="162" spans="1:22" s="8" customFormat="1" x14ac:dyDescent="0.25">
      <c r="A162" s="29"/>
      <c r="B162" s="30" t="s">
        <v>7</v>
      </c>
      <c r="C162" s="47">
        <v>0</v>
      </c>
      <c r="D162" s="47">
        <v>0</v>
      </c>
      <c r="E162" s="47"/>
      <c r="F162" s="47">
        <v>0</v>
      </c>
      <c r="H162" s="10"/>
      <c r="I162" s="10"/>
      <c r="J162" s="10"/>
      <c r="K162" s="10"/>
      <c r="L162" s="10"/>
      <c r="M162" s="10"/>
      <c r="N162" s="10"/>
      <c r="O162" s="10"/>
      <c r="P162" s="10"/>
      <c r="S162" s="11"/>
      <c r="T162" s="11"/>
      <c r="U162" s="10"/>
      <c r="V162" s="11"/>
    </row>
    <row r="163" spans="1:22" x14ac:dyDescent="0.25">
      <c r="A163" s="23" t="s">
        <v>219</v>
      </c>
      <c r="B163" s="24"/>
      <c r="C163" s="25">
        <f>(+C164+C167+C170+C173+C176+C179+C182+C185+C188+C191+C194+C197+C200+C203+C206+C209+C212+C218+C221+C224+C227+C236+C230+C215+C233)</f>
        <v>29625918.529140607</v>
      </c>
      <c r="D163" s="25">
        <f t="shared" ref="D163:F163" si="7">(+D164+D167+D170+D173+D176+D179+D182+D185+D188+D191+D194+D197+D200+D203+D206+D209+D212+D218+D221+D224+D227+D236+D230+D215+D233)</f>
        <v>21980150.688616112</v>
      </c>
      <c r="E163" s="25"/>
      <c r="F163" s="25">
        <f t="shared" si="7"/>
        <v>21067965.514089342</v>
      </c>
      <c r="S163" s="11"/>
      <c r="T163" s="11"/>
      <c r="V163" s="11"/>
    </row>
    <row r="164" spans="1:22" x14ac:dyDescent="0.25">
      <c r="A164" s="26"/>
      <c r="B164" s="27" t="s">
        <v>10</v>
      </c>
      <c r="C164" s="28">
        <f>(+C165+C166)</f>
        <v>25269432.2961406</v>
      </c>
      <c r="D164" s="28">
        <f>(+D165+D166)</f>
        <v>18900063.226616114</v>
      </c>
      <c r="E164" s="28"/>
      <c r="F164" s="28">
        <f>(+F165+F166)</f>
        <v>18778140.796886116</v>
      </c>
      <c r="S164" s="11"/>
      <c r="T164" s="11"/>
      <c r="V164" s="11"/>
    </row>
    <row r="165" spans="1:22" x14ac:dyDescent="0.25">
      <c r="A165" s="29"/>
      <c r="B165" s="30" t="s">
        <v>6</v>
      </c>
      <c r="C165" s="31">
        <v>127657.6425</v>
      </c>
      <c r="D165" s="31">
        <v>78817.55088000001</v>
      </c>
      <c r="E165" s="31"/>
      <c r="F165" s="31">
        <v>68219.1057</v>
      </c>
      <c r="S165" s="11"/>
      <c r="T165" s="11"/>
      <c r="V165" s="11"/>
    </row>
    <row r="166" spans="1:22" x14ac:dyDescent="0.25">
      <c r="A166" s="29"/>
      <c r="B166" s="30" t="s">
        <v>7</v>
      </c>
      <c r="C166" s="31">
        <v>25141774.653640602</v>
      </c>
      <c r="D166" s="31">
        <v>18821245.675736114</v>
      </c>
      <c r="E166" s="31"/>
      <c r="F166" s="31">
        <v>18709921.691186115</v>
      </c>
      <c r="S166" s="11"/>
      <c r="T166" s="11"/>
      <c r="V166" s="11"/>
    </row>
    <row r="167" spans="1:22" x14ac:dyDescent="0.25">
      <c r="A167" s="26"/>
      <c r="B167" s="27" t="s">
        <v>50</v>
      </c>
      <c r="C167" s="28">
        <f>(+C168+C169)</f>
        <v>229032.6</v>
      </c>
      <c r="D167" s="28">
        <f>(+D168+D169)</f>
        <v>39038.375</v>
      </c>
      <c r="E167" s="28"/>
      <c r="F167" s="28">
        <f>(+F168+F169)</f>
        <v>39038.375</v>
      </c>
      <c r="S167" s="11"/>
      <c r="T167" s="11"/>
      <c r="V167" s="11"/>
    </row>
    <row r="168" spans="1:22" x14ac:dyDescent="0.25">
      <c r="A168" s="29"/>
      <c r="B168" s="30" t="s">
        <v>6</v>
      </c>
      <c r="C168" s="31">
        <v>223429.2</v>
      </c>
      <c r="D168" s="31">
        <v>39038.375</v>
      </c>
      <c r="E168" s="31"/>
      <c r="F168" s="31">
        <v>39038.375</v>
      </c>
      <c r="S168" s="11"/>
      <c r="T168" s="11"/>
      <c r="V168" s="11"/>
    </row>
    <row r="169" spans="1:22" x14ac:dyDescent="0.25">
      <c r="A169" s="37"/>
      <c r="B169" s="38" t="s">
        <v>7</v>
      </c>
      <c r="C169" s="39">
        <v>5603.4</v>
      </c>
      <c r="D169" s="39">
        <v>0</v>
      </c>
      <c r="E169" s="39"/>
      <c r="F169" s="39">
        <v>0</v>
      </c>
      <c r="S169" s="11"/>
      <c r="T169" s="11"/>
      <c r="V169" s="11"/>
    </row>
    <row r="170" spans="1:22" x14ac:dyDescent="0.25">
      <c r="A170" s="26"/>
      <c r="B170" s="27" t="s">
        <v>51</v>
      </c>
      <c r="C170" s="28">
        <f>(+C171+C172)</f>
        <v>29355.1</v>
      </c>
      <c r="D170" s="28">
        <f>(+D171+D172)</f>
        <v>15536.709000000001</v>
      </c>
      <c r="E170" s="28"/>
      <c r="F170" s="28">
        <f>(+F171+F172)</f>
        <v>15371.31</v>
      </c>
      <c r="S170" s="11"/>
      <c r="T170" s="11"/>
      <c r="V170" s="11"/>
    </row>
    <row r="171" spans="1:22" x14ac:dyDescent="0.25">
      <c r="A171" s="29"/>
      <c r="B171" s="30" t="s">
        <v>6</v>
      </c>
      <c r="C171" s="31">
        <v>29355.1</v>
      </c>
      <c r="D171" s="31">
        <v>15536.709000000001</v>
      </c>
      <c r="E171" s="31"/>
      <c r="F171" s="31">
        <v>15371.31</v>
      </c>
      <c r="S171" s="11"/>
      <c r="T171" s="11"/>
      <c r="V171" s="11"/>
    </row>
    <row r="172" spans="1:22" x14ac:dyDescent="0.25">
      <c r="A172" s="29"/>
      <c r="B172" s="30" t="s">
        <v>7</v>
      </c>
      <c r="C172" s="31">
        <v>0</v>
      </c>
      <c r="D172" s="31">
        <v>0</v>
      </c>
      <c r="E172" s="31"/>
      <c r="F172" s="31">
        <v>0</v>
      </c>
      <c r="S172" s="11"/>
      <c r="T172" s="11"/>
      <c r="V172" s="11"/>
    </row>
    <row r="173" spans="1:22" x14ac:dyDescent="0.25">
      <c r="A173" s="26"/>
      <c r="B173" s="27" t="s">
        <v>52</v>
      </c>
      <c r="C173" s="28">
        <f>(+C174+C175)</f>
        <v>249745.2</v>
      </c>
      <c r="D173" s="28">
        <f>(+D174+D175)</f>
        <v>181485.63699999999</v>
      </c>
      <c r="E173" s="28"/>
      <c r="F173" s="28">
        <f>(+F174+F175)</f>
        <v>129449.78200000001</v>
      </c>
      <c r="S173" s="11"/>
      <c r="T173" s="11"/>
      <c r="V173" s="11"/>
    </row>
    <row r="174" spans="1:22" x14ac:dyDescent="0.25">
      <c r="A174" s="29"/>
      <c r="B174" s="30" t="s">
        <v>6</v>
      </c>
      <c r="C174" s="31">
        <v>249745.2</v>
      </c>
      <c r="D174" s="31">
        <v>181485.63699999999</v>
      </c>
      <c r="E174" s="31"/>
      <c r="F174" s="31">
        <v>129449.78200000001</v>
      </c>
      <c r="S174" s="11"/>
      <c r="T174" s="11"/>
      <c r="V174" s="11"/>
    </row>
    <row r="175" spans="1:22" x14ac:dyDescent="0.25">
      <c r="A175" s="29"/>
      <c r="B175" s="30" t="s">
        <v>7</v>
      </c>
      <c r="C175" s="31">
        <v>0</v>
      </c>
      <c r="D175" s="31">
        <v>0</v>
      </c>
      <c r="E175" s="31"/>
      <c r="F175" s="31">
        <v>0</v>
      </c>
      <c r="S175" s="11"/>
      <c r="T175" s="11"/>
      <c r="V175" s="11"/>
    </row>
    <row r="176" spans="1:22" x14ac:dyDescent="0.25">
      <c r="A176" s="26"/>
      <c r="B176" s="27" t="s">
        <v>53</v>
      </c>
      <c r="C176" s="28">
        <f>(+C177+C178)</f>
        <v>367</v>
      </c>
      <c r="D176" s="28">
        <f>(+D177+D178)</f>
        <v>237.75800000000001</v>
      </c>
      <c r="E176" s="28"/>
      <c r="F176" s="28">
        <f>(+F177+F178)</f>
        <v>237.75800000000001</v>
      </c>
      <c r="S176" s="11"/>
      <c r="T176" s="11"/>
      <c r="V176" s="11"/>
    </row>
    <row r="177" spans="1:22" x14ac:dyDescent="0.25">
      <c r="A177" s="29"/>
      <c r="B177" s="30" t="s">
        <v>6</v>
      </c>
      <c r="C177" s="31">
        <v>367</v>
      </c>
      <c r="D177" s="31">
        <v>237.75800000000001</v>
      </c>
      <c r="E177" s="31"/>
      <c r="F177" s="31">
        <v>237.75800000000001</v>
      </c>
      <c r="S177" s="11"/>
      <c r="T177" s="11"/>
      <c r="V177" s="11"/>
    </row>
    <row r="178" spans="1:22" x14ac:dyDescent="0.25">
      <c r="A178" s="29"/>
      <c r="B178" s="30" t="s">
        <v>7</v>
      </c>
      <c r="C178" s="31">
        <v>0</v>
      </c>
      <c r="D178" s="31">
        <v>0</v>
      </c>
      <c r="E178" s="31"/>
      <c r="F178" s="31">
        <v>0</v>
      </c>
      <c r="S178" s="11"/>
      <c r="T178" s="11"/>
      <c r="V178" s="11"/>
    </row>
    <row r="179" spans="1:22" x14ac:dyDescent="0.25">
      <c r="A179" s="26"/>
      <c r="B179" s="27" t="s">
        <v>54</v>
      </c>
      <c r="C179" s="28">
        <f>(+C180+C181)</f>
        <v>15763.7</v>
      </c>
      <c r="D179" s="28">
        <f>(+D180+D181)</f>
        <v>12201.273999999999</v>
      </c>
      <c r="E179" s="28"/>
      <c r="F179" s="28">
        <f>(+F180+F181)</f>
        <v>10088.441999999999</v>
      </c>
      <c r="S179" s="11"/>
      <c r="T179" s="11"/>
      <c r="V179" s="11"/>
    </row>
    <row r="180" spans="1:22" x14ac:dyDescent="0.25">
      <c r="A180" s="29"/>
      <c r="B180" s="30" t="s">
        <v>6</v>
      </c>
      <c r="C180" s="31">
        <v>15763.7</v>
      </c>
      <c r="D180" s="31">
        <v>12201.273999999999</v>
      </c>
      <c r="E180" s="31"/>
      <c r="F180" s="31">
        <v>10088.441999999999</v>
      </c>
      <c r="S180" s="11"/>
      <c r="T180" s="11"/>
      <c r="V180" s="11"/>
    </row>
    <row r="181" spans="1:22" x14ac:dyDescent="0.25">
      <c r="A181" s="29"/>
      <c r="B181" s="30" t="s">
        <v>7</v>
      </c>
      <c r="C181" s="31">
        <v>0</v>
      </c>
      <c r="D181" s="31">
        <v>0</v>
      </c>
      <c r="E181" s="31"/>
      <c r="F181" s="31">
        <v>0</v>
      </c>
      <c r="S181" s="11"/>
      <c r="T181" s="11"/>
      <c r="V181" s="11"/>
    </row>
    <row r="182" spans="1:22" x14ac:dyDescent="0.25">
      <c r="A182" s="26"/>
      <c r="B182" s="27" t="s">
        <v>55</v>
      </c>
      <c r="C182" s="28">
        <f>(+C183+C184)</f>
        <v>267.89999999999998</v>
      </c>
      <c r="D182" s="28">
        <f>(+D183+D184)</f>
        <v>267.85399999999998</v>
      </c>
      <c r="E182" s="28"/>
      <c r="F182" s="28">
        <f>(+F183+F184)</f>
        <v>255.24</v>
      </c>
      <c r="S182" s="11"/>
      <c r="T182" s="11"/>
      <c r="V182" s="11"/>
    </row>
    <row r="183" spans="1:22" x14ac:dyDescent="0.25">
      <c r="A183" s="29"/>
      <c r="B183" s="30" t="s">
        <v>6</v>
      </c>
      <c r="C183" s="31">
        <v>267.89999999999998</v>
      </c>
      <c r="D183" s="31">
        <v>267.85399999999998</v>
      </c>
      <c r="E183" s="31"/>
      <c r="F183" s="31">
        <v>255.24</v>
      </c>
      <c r="S183" s="11"/>
      <c r="T183" s="11"/>
      <c r="V183" s="11"/>
    </row>
    <row r="184" spans="1:22" x14ac:dyDescent="0.25">
      <c r="A184" s="29"/>
      <c r="B184" s="30" t="s">
        <v>7</v>
      </c>
      <c r="C184" s="31">
        <v>0</v>
      </c>
      <c r="D184" s="31">
        <v>0</v>
      </c>
      <c r="E184" s="31"/>
      <c r="F184" s="31">
        <v>0</v>
      </c>
      <c r="S184" s="11"/>
      <c r="T184" s="11"/>
      <c r="V184" s="11"/>
    </row>
    <row r="185" spans="1:22" x14ac:dyDescent="0.25">
      <c r="A185" s="26"/>
      <c r="B185" s="27" t="s">
        <v>56</v>
      </c>
      <c r="C185" s="28">
        <f>(+C186+C187)</f>
        <v>119712.2</v>
      </c>
      <c r="D185" s="28">
        <f>(+D186+D187)</f>
        <v>112895.58</v>
      </c>
      <c r="E185" s="28"/>
      <c r="F185" s="28">
        <f>(+F186+F187)</f>
        <v>111843.625</v>
      </c>
      <c r="S185" s="11"/>
      <c r="T185" s="11"/>
      <c r="V185" s="11"/>
    </row>
    <row r="186" spans="1:22" x14ac:dyDescent="0.25">
      <c r="A186" s="29"/>
      <c r="B186" s="30" t="s">
        <v>6</v>
      </c>
      <c r="C186" s="31">
        <v>19712.2</v>
      </c>
      <c r="D186" s="31">
        <v>12895.58</v>
      </c>
      <c r="E186" s="31"/>
      <c r="F186" s="31">
        <v>11843.625</v>
      </c>
      <c r="S186" s="11"/>
      <c r="T186" s="11"/>
      <c r="V186" s="11"/>
    </row>
    <row r="187" spans="1:22" x14ac:dyDescent="0.25">
      <c r="A187" s="29"/>
      <c r="B187" s="30" t="s">
        <v>7</v>
      </c>
      <c r="C187" s="31">
        <v>100000</v>
      </c>
      <c r="D187" s="31">
        <v>100000</v>
      </c>
      <c r="E187" s="31"/>
      <c r="F187" s="31">
        <v>100000</v>
      </c>
      <c r="S187" s="11"/>
      <c r="T187" s="11"/>
      <c r="V187" s="11"/>
    </row>
    <row r="188" spans="1:22" ht="28.5" x14ac:dyDescent="0.25">
      <c r="A188" s="26"/>
      <c r="B188" s="27" t="s">
        <v>57</v>
      </c>
      <c r="C188" s="28">
        <f>(+C189+C190)</f>
        <v>38499.599999999999</v>
      </c>
      <c r="D188" s="28">
        <f>(+D189+D190)</f>
        <v>26790.071</v>
      </c>
      <c r="E188" s="28"/>
      <c r="F188" s="28">
        <f>(+F189+F190)</f>
        <v>11540.796</v>
      </c>
      <c r="S188" s="11"/>
      <c r="T188" s="11"/>
      <c r="V188" s="11"/>
    </row>
    <row r="189" spans="1:22" x14ac:dyDescent="0.25">
      <c r="A189" s="29"/>
      <c r="B189" s="30" t="s">
        <v>6</v>
      </c>
      <c r="C189" s="31">
        <v>25226.2</v>
      </c>
      <c r="D189" s="31">
        <v>18716.644</v>
      </c>
      <c r="E189" s="31"/>
      <c r="F189" s="31">
        <v>8011.5789999999997</v>
      </c>
      <c r="S189" s="11"/>
      <c r="T189" s="11"/>
      <c r="V189" s="11"/>
    </row>
    <row r="190" spans="1:22" x14ac:dyDescent="0.25">
      <c r="A190" s="29"/>
      <c r="B190" s="30" t="s">
        <v>7</v>
      </c>
      <c r="C190" s="31">
        <v>13273.4</v>
      </c>
      <c r="D190" s="31">
        <v>8073.4269999999997</v>
      </c>
      <c r="E190" s="31"/>
      <c r="F190" s="31">
        <v>3529.2170000000001</v>
      </c>
      <c r="S190" s="11"/>
      <c r="T190" s="11"/>
      <c r="V190" s="11"/>
    </row>
    <row r="191" spans="1:22" x14ac:dyDescent="0.25">
      <c r="A191" s="26"/>
      <c r="B191" s="27" t="s">
        <v>58</v>
      </c>
      <c r="C191" s="28">
        <f>(+C192+C193)</f>
        <v>22986.6</v>
      </c>
      <c r="D191" s="28">
        <f>(+D192+D193)</f>
        <v>16831.156999999999</v>
      </c>
      <c r="E191" s="28"/>
      <c r="F191" s="28">
        <f>(+F192+F193)</f>
        <v>14589.187</v>
      </c>
      <c r="S191" s="11"/>
      <c r="T191" s="11"/>
      <c r="V191" s="11"/>
    </row>
    <row r="192" spans="1:22" x14ac:dyDescent="0.25">
      <c r="A192" s="29"/>
      <c r="B192" s="30" t="s">
        <v>6</v>
      </c>
      <c r="C192" s="31">
        <v>22986.6</v>
      </c>
      <c r="D192" s="31">
        <v>16831.156999999999</v>
      </c>
      <c r="E192" s="31"/>
      <c r="F192" s="31">
        <v>14589.187</v>
      </c>
      <c r="S192" s="11"/>
      <c r="T192" s="11"/>
      <c r="V192" s="11"/>
    </row>
    <row r="193" spans="1:22" x14ac:dyDescent="0.25">
      <c r="A193" s="29"/>
      <c r="B193" s="30" t="s">
        <v>7</v>
      </c>
      <c r="C193" s="31">
        <v>0</v>
      </c>
      <c r="D193" s="31">
        <v>0</v>
      </c>
      <c r="E193" s="31"/>
      <c r="F193" s="31">
        <v>0</v>
      </c>
      <c r="S193" s="11"/>
      <c r="T193" s="11"/>
      <c r="V193" s="11"/>
    </row>
    <row r="194" spans="1:22" x14ac:dyDescent="0.25">
      <c r="A194" s="26"/>
      <c r="B194" s="27" t="s">
        <v>59</v>
      </c>
      <c r="C194" s="28">
        <f>(+C195+C196)</f>
        <v>15122.5</v>
      </c>
      <c r="D194" s="28">
        <f>(+D195+D196)</f>
        <v>11992.724</v>
      </c>
      <c r="E194" s="28"/>
      <c r="F194" s="28">
        <f>(+F195+F196)</f>
        <v>7401.3459999999995</v>
      </c>
      <c r="S194" s="11"/>
      <c r="T194" s="11"/>
      <c r="V194" s="11"/>
    </row>
    <row r="195" spans="1:22" x14ac:dyDescent="0.25">
      <c r="A195" s="29"/>
      <c r="B195" s="30" t="s">
        <v>6</v>
      </c>
      <c r="C195" s="48">
        <v>15122.5</v>
      </c>
      <c r="D195" s="48">
        <v>11992.724</v>
      </c>
      <c r="E195" s="48"/>
      <c r="F195" s="48">
        <v>7401.3459999999995</v>
      </c>
      <c r="S195" s="11"/>
      <c r="T195" s="11"/>
      <c r="V195" s="11"/>
    </row>
    <row r="196" spans="1:22" x14ac:dyDescent="0.25">
      <c r="A196" s="29"/>
      <c r="B196" s="30" t="s">
        <v>7</v>
      </c>
      <c r="C196" s="48">
        <v>0</v>
      </c>
      <c r="D196" s="48">
        <v>0</v>
      </c>
      <c r="E196" s="48"/>
      <c r="F196" s="48">
        <v>0</v>
      </c>
      <c r="S196" s="11"/>
      <c r="T196" s="11"/>
      <c r="V196" s="11"/>
    </row>
    <row r="197" spans="1:22" x14ac:dyDescent="0.25">
      <c r="A197" s="26"/>
      <c r="B197" s="27" t="s">
        <v>60</v>
      </c>
      <c r="C197" s="28">
        <f>(+C198+C199)</f>
        <v>94203.700000000012</v>
      </c>
      <c r="D197" s="28">
        <f>(+D198+D199)</f>
        <v>56255.356</v>
      </c>
      <c r="E197" s="28"/>
      <c r="F197" s="28">
        <f>(+F198+F199)</f>
        <v>33067.987999999998</v>
      </c>
      <c r="S197" s="11"/>
      <c r="T197" s="11"/>
      <c r="V197" s="11"/>
    </row>
    <row r="198" spans="1:22" x14ac:dyDescent="0.25">
      <c r="A198" s="29"/>
      <c r="B198" s="30" t="s">
        <v>6</v>
      </c>
      <c r="C198" s="48">
        <v>82469.100000000006</v>
      </c>
      <c r="D198" s="48">
        <v>44520.77</v>
      </c>
      <c r="E198" s="48"/>
      <c r="F198" s="48">
        <v>33067.987999999998</v>
      </c>
      <c r="S198" s="11"/>
      <c r="T198" s="11"/>
      <c r="V198" s="11"/>
    </row>
    <row r="199" spans="1:22" x14ac:dyDescent="0.25">
      <c r="A199" s="29"/>
      <c r="B199" s="30" t="s">
        <v>7</v>
      </c>
      <c r="C199" s="48">
        <v>11734.6</v>
      </c>
      <c r="D199" s="48">
        <v>11734.585999999999</v>
      </c>
      <c r="E199" s="48"/>
      <c r="F199" s="48">
        <v>0</v>
      </c>
      <c r="S199" s="11"/>
      <c r="T199" s="11"/>
      <c r="V199" s="11"/>
    </row>
    <row r="200" spans="1:22" ht="28.5" x14ac:dyDescent="0.25">
      <c r="A200" s="26"/>
      <c r="B200" s="27" t="s">
        <v>61</v>
      </c>
      <c r="C200" s="28">
        <f>(+C201+C202)</f>
        <v>65397.7</v>
      </c>
      <c r="D200" s="28">
        <f>(+D201+D202)</f>
        <v>45196.258000000002</v>
      </c>
      <c r="E200" s="28"/>
      <c r="F200" s="28">
        <f>(+F201+F202)</f>
        <v>37852.601999999999</v>
      </c>
      <c r="S200" s="11"/>
      <c r="T200" s="11"/>
      <c r="V200" s="11"/>
    </row>
    <row r="201" spans="1:22" x14ac:dyDescent="0.25">
      <c r="A201" s="29"/>
      <c r="B201" s="30" t="s">
        <v>6</v>
      </c>
      <c r="C201" s="31">
        <v>65397.7</v>
      </c>
      <c r="D201" s="31">
        <v>45196.258000000002</v>
      </c>
      <c r="E201" s="31"/>
      <c r="F201" s="31">
        <v>37852.601999999999</v>
      </c>
      <c r="S201" s="11"/>
      <c r="T201" s="11"/>
      <c r="V201" s="11"/>
    </row>
    <row r="202" spans="1:22" x14ac:dyDescent="0.25">
      <c r="A202" s="29"/>
      <c r="B202" s="30" t="s">
        <v>7</v>
      </c>
      <c r="C202" s="31">
        <v>0</v>
      </c>
      <c r="D202" s="31">
        <v>0</v>
      </c>
      <c r="E202" s="31"/>
      <c r="F202" s="31">
        <v>0</v>
      </c>
      <c r="S202" s="11"/>
      <c r="T202" s="11"/>
      <c r="V202" s="11"/>
    </row>
    <row r="203" spans="1:22" x14ac:dyDescent="0.25">
      <c r="A203" s="26"/>
      <c r="B203" s="27" t="s">
        <v>62</v>
      </c>
      <c r="C203" s="28">
        <f>(+C204+C205)</f>
        <v>314.3</v>
      </c>
      <c r="D203" s="28">
        <f>(+D204+D205)</f>
        <v>304.84800000000001</v>
      </c>
      <c r="E203" s="28"/>
      <c r="F203" s="28">
        <f>(+F204+F205)</f>
        <v>0</v>
      </c>
      <c r="S203" s="11"/>
      <c r="T203" s="11"/>
      <c r="V203" s="11"/>
    </row>
    <row r="204" spans="1:22" x14ac:dyDescent="0.25">
      <c r="A204" s="29"/>
      <c r="B204" s="30" t="s">
        <v>6</v>
      </c>
      <c r="C204" s="31">
        <v>314.3</v>
      </c>
      <c r="D204" s="31">
        <v>304.84800000000001</v>
      </c>
      <c r="E204" s="31"/>
      <c r="F204" s="31">
        <v>0</v>
      </c>
      <c r="S204" s="11"/>
      <c r="T204" s="11"/>
      <c r="V204" s="11"/>
    </row>
    <row r="205" spans="1:22" x14ac:dyDescent="0.25">
      <c r="A205" s="29"/>
      <c r="B205" s="30" t="s">
        <v>7</v>
      </c>
      <c r="C205" s="31">
        <v>0</v>
      </c>
      <c r="D205" s="31">
        <v>0</v>
      </c>
      <c r="E205" s="31"/>
      <c r="F205" s="31">
        <v>0</v>
      </c>
      <c r="S205" s="11"/>
      <c r="T205" s="11"/>
      <c r="V205" s="11"/>
    </row>
    <row r="206" spans="1:22" x14ac:dyDescent="0.25">
      <c r="A206" s="26"/>
      <c r="B206" s="27" t="s">
        <v>63</v>
      </c>
      <c r="C206" s="28">
        <f>(+C207+C208)</f>
        <v>15391.6</v>
      </c>
      <c r="D206" s="28">
        <f>(+D207+D208)</f>
        <v>6993.7370000000001</v>
      </c>
      <c r="E206" s="28"/>
      <c r="F206" s="28">
        <f>(+F207+F208)</f>
        <v>6831.2719999999999</v>
      </c>
      <c r="S206" s="11"/>
      <c r="T206" s="11"/>
      <c r="V206" s="11"/>
    </row>
    <row r="207" spans="1:22" x14ac:dyDescent="0.25">
      <c r="A207" s="29"/>
      <c r="B207" s="30" t="s">
        <v>6</v>
      </c>
      <c r="C207" s="31">
        <v>15391.6</v>
      </c>
      <c r="D207" s="31">
        <v>6993.7370000000001</v>
      </c>
      <c r="E207" s="31"/>
      <c r="F207" s="31">
        <v>6831.2719999999999</v>
      </c>
      <c r="S207" s="11"/>
      <c r="T207" s="11"/>
      <c r="V207" s="11"/>
    </row>
    <row r="208" spans="1:22" x14ac:dyDescent="0.25">
      <c r="A208" s="29"/>
      <c r="B208" s="30" t="s">
        <v>7</v>
      </c>
      <c r="C208" s="31">
        <v>0</v>
      </c>
      <c r="D208" s="31">
        <v>0</v>
      </c>
      <c r="E208" s="31"/>
      <c r="F208" s="31">
        <v>0</v>
      </c>
      <c r="S208" s="11"/>
      <c r="T208" s="11"/>
      <c r="V208" s="11"/>
    </row>
    <row r="209" spans="1:22" x14ac:dyDescent="0.25">
      <c r="A209" s="26"/>
      <c r="B209" s="27" t="s">
        <v>64</v>
      </c>
      <c r="C209" s="28">
        <f>(+C210+C211)</f>
        <v>613380</v>
      </c>
      <c r="D209" s="28">
        <f>(+D210+D211)</f>
        <v>596954.71400000004</v>
      </c>
      <c r="E209" s="28"/>
      <c r="F209" s="28">
        <f>(+F210+F211)</f>
        <v>593933.66100000008</v>
      </c>
      <c r="S209" s="11"/>
      <c r="T209" s="11"/>
      <c r="V209" s="11"/>
    </row>
    <row r="210" spans="1:22" x14ac:dyDescent="0.25">
      <c r="A210" s="29"/>
      <c r="B210" s="30" t="s">
        <v>6</v>
      </c>
      <c r="C210" s="31">
        <v>67196.100000000006</v>
      </c>
      <c r="D210" s="31">
        <v>50770.813999999998</v>
      </c>
      <c r="E210" s="31"/>
      <c r="F210" s="31">
        <v>47749.760999999999</v>
      </c>
      <c r="S210" s="11"/>
      <c r="T210" s="11"/>
      <c r="V210" s="11"/>
    </row>
    <row r="211" spans="1:22" x14ac:dyDescent="0.25">
      <c r="A211" s="29"/>
      <c r="B211" s="30" t="s">
        <v>7</v>
      </c>
      <c r="C211" s="31">
        <v>546183.9</v>
      </c>
      <c r="D211" s="31">
        <v>546183.9</v>
      </c>
      <c r="E211" s="31"/>
      <c r="F211" s="31">
        <v>546183.9</v>
      </c>
      <c r="S211" s="11"/>
      <c r="T211" s="11"/>
      <c r="V211" s="11"/>
    </row>
    <row r="212" spans="1:22" x14ac:dyDescent="0.25">
      <c r="A212" s="26"/>
      <c r="B212" s="27" t="s">
        <v>65</v>
      </c>
      <c r="C212" s="28">
        <f>(+C213+C214)</f>
        <v>7522.3</v>
      </c>
      <c r="D212" s="28">
        <f>(+D213+D214)</f>
        <v>5662.6019999999999</v>
      </c>
      <c r="E212" s="28"/>
      <c r="F212" s="28">
        <f>(+F213+F214)</f>
        <v>5058.1049999999996</v>
      </c>
      <c r="S212" s="11"/>
      <c r="T212" s="11"/>
      <c r="V212" s="11"/>
    </row>
    <row r="213" spans="1:22" x14ac:dyDescent="0.25">
      <c r="A213" s="29"/>
      <c r="B213" s="30" t="s">
        <v>6</v>
      </c>
      <c r="C213" s="31">
        <v>7522.3</v>
      </c>
      <c r="D213" s="31">
        <v>5662.6019999999999</v>
      </c>
      <c r="E213" s="31"/>
      <c r="F213" s="31">
        <v>5058.1049999999996</v>
      </c>
      <c r="S213" s="11"/>
      <c r="T213" s="11"/>
      <c r="V213" s="11"/>
    </row>
    <row r="214" spans="1:22" x14ac:dyDescent="0.25">
      <c r="A214" s="29"/>
      <c r="B214" s="30" t="s">
        <v>7</v>
      </c>
      <c r="C214" s="31">
        <v>0</v>
      </c>
      <c r="D214" s="31">
        <v>0</v>
      </c>
      <c r="E214" s="31"/>
      <c r="F214" s="31">
        <v>0</v>
      </c>
      <c r="S214" s="11"/>
      <c r="T214" s="11"/>
      <c r="V214" s="11"/>
    </row>
    <row r="215" spans="1:22" x14ac:dyDescent="0.25">
      <c r="A215" s="26"/>
      <c r="B215" s="27" t="s">
        <v>66</v>
      </c>
      <c r="C215" s="28">
        <f>(+C216+C217)</f>
        <v>25263.5</v>
      </c>
      <c r="D215" s="28">
        <f>(+D216+D217)</f>
        <v>999.99800000000005</v>
      </c>
      <c r="E215" s="28"/>
      <c r="F215" s="28">
        <f>(+F216+F217)</f>
        <v>562.60299999999995</v>
      </c>
      <c r="S215" s="11"/>
      <c r="T215" s="11"/>
      <c r="V215" s="11"/>
    </row>
    <row r="216" spans="1:22" x14ac:dyDescent="0.25">
      <c r="A216" s="29"/>
      <c r="B216" s="30" t="s">
        <v>6</v>
      </c>
      <c r="C216" s="47">
        <v>25263.5</v>
      </c>
      <c r="D216" s="47">
        <v>999.99800000000005</v>
      </c>
      <c r="E216" s="47"/>
      <c r="F216" s="47">
        <v>562.60299999999995</v>
      </c>
      <c r="S216" s="11"/>
      <c r="T216" s="11"/>
      <c r="V216" s="11"/>
    </row>
    <row r="217" spans="1:22" x14ac:dyDescent="0.25">
      <c r="A217" s="29"/>
      <c r="B217" s="30" t="s">
        <v>7</v>
      </c>
      <c r="C217" s="47">
        <v>0</v>
      </c>
      <c r="D217" s="47">
        <v>0</v>
      </c>
      <c r="E217" s="47"/>
      <c r="F217" s="47">
        <v>0</v>
      </c>
      <c r="S217" s="11"/>
      <c r="T217" s="11"/>
      <c r="V217" s="11"/>
    </row>
    <row r="218" spans="1:22" x14ac:dyDescent="0.25">
      <c r="A218" s="26"/>
      <c r="B218" s="27" t="s">
        <v>67</v>
      </c>
      <c r="C218" s="28">
        <f>(+C219+C220)</f>
        <v>276016.09999999998</v>
      </c>
      <c r="D218" s="28">
        <f>(+D219+D220)</f>
        <v>175727.35399999999</v>
      </c>
      <c r="E218" s="28"/>
      <c r="F218" s="28">
        <f>(+F219+F220)</f>
        <v>116375.057</v>
      </c>
      <c r="S218" s="11"/>
      <c r="T218" s="11"/>
      <c r="V218" s="11"/>
    </row>
    <row r="219" spans="1:22" x14ac:dyDescent="0.25">
      <c r="A219" s="29"/>
      <c r="B219" s="30" t="s">
        <v>6</v>
      </c>
      <c r="C219" s="47">
        <v>276016.09999999998</v>
      </c>
      <c r="D219" s="47">
        <v>175727.35399999999</v>
      </c>
      <c r="E219" s="47"/>
      <c r="F219" s="47">
        <v>116375.057</v>
      </c>
      <c r="S219" s="11"/>
      <c r="T219" s="11"/>
      <c r="V219" s="11"/>
    </row>
    <row r="220" spans="1:22" x14ac:dyDescent="0.25">
      <c r="A220" s="29"/>
      <c r="B220" s="30" t="s">
        <v>7</v>
      </c>
      <c r="C220" s="47">
        <v>0</v>
      </c>
      <c r="D220" s="47">
        <v>0</v>
      </c>
      <c r="E220" s="47"/>
      <c r="F220" s="47">
        <v>0</v>
      </c>
      <c r="S220" s="11"/>
      <c r="T220" s="11"/>
      <c r="V220" s="11"/>
    </row>
    <row r="221" spans="1:22" x14ac:dyDescent="0.25">
      <c r="A221" s="26"/>
      <c r="B221" s="27" t="s">
        <v>68</v>
      </c>
      <c r="C221" s="28">
        <f>(+C222+C223)</f>
        <v>85160.8</v>
      </c>
      <c r="D221" s="28">
        <f>(+D222+D223)</f>
        <v>50252.928030000003</v>
      </c>
      <c r="E221" s="28"/>
      <c r="F221" s="28">
        <f>(+F222+F223)</f>
        <v>50183.569443216998</v>
      </c>
      <c r="S221" s="11"/>
      <c r="T221" s="11"/>
      <c r="V221" s="11"/>
    </row>
    <row r="222" spans="1:22" x14ac:dyDescent="0.25">
      <c r="A222" s="29"/>
      <c r="B222" s="30" t="s">
        <v>6</v>
      </c>
      <c r="C222" s="45">
        <v>30243.8</v>
      </c>
      <c r="D222" s="45">
        <v>18063.406130000003</v>
      </c>
      <c r="E222" s="45"/>
      <c r="F222" s="45">
        <v>17995.705453217004</v>
      </c>
      <c r="S222" s="11"/>
      <c r="T222" s="11"/>
      <c r="V222" s="11"/>
    </row>
    <row r="223" spans="1:22" x14ac:dyDescent="0.25">
      <c r="A223" s="37"/>
      <c r="B223" s="38" t="s">
        <v>7</v>
      </c>
      <c r="C223" s="49">
        <v>54917</v>
      </c>
      <c r="D223" s="49">
        <v>32189.5219</v>
      </c>
      <c r="E223" s="49"/>
      <c r="F223" s="49">
        <v>32187.863989999998</v>
      </c>
      <c r="S223" s="11"/>
      <c r="T223" s="11"/>
      <c r="V223" s="11"/>
    </row>
    <row r="224" spans="1:22" x14ac:dyDescent="0.25">
      <c r="A224" s="26"/>
      <c r="B224" s="27" t="s">
        <v>69</v>
      </c>
      <c r="C224" s="28">
        <f>(+C225+C226)</f>
        <v>301264.098</v>
      </c>
      <c r="D224" s="28">
        <f>(+D225+D226)</f>
        <v>143150.48200000002</v>
      </c>
      <c r="E224" s="28"/>
      <c r="F224" s="28">
        <f>(+F225+F226)</f>
        <v>143150.48200000002</v>
      </c>
      <c r="S224" s="11"/>
      <c r="T224" s="11"/>
      <c r="V224" s="11"/>
    </row>
    <row r="225" spans="1:22" x14ac:dyDescent="0.25">
      <c r="A225" s="29"/>
      <c r="B225" s="30" t="s">
        <v>6</v>
      </c>
      <c r="C225" s="45">
        <v>111353.944</v>
      </c>
      <c r="D225" s="45">
        <v>81017.341</v>
      </c>
      <c r="E225" s="45"/>
      <c r="F225" s="45">
        <v>81017.341</v>
      </c>
      <c r="S225" s="11"/>
      <c r="T225" s="11"/>
      <c r="V225" s="11"/>
    </row>
    <row r="226" spans="1:22" x14ac:dyDescent="0.25">
      <c r="A226" s="29"/>
      <c r="B226" s="30" t="s">
        <v>7</v>
      </c>
      <c r="C226" s="45">
        <v>189910.15400000001</v>
      </c>
      <c r="D226" s="45">
        <v>62133.141000000003</v>
      </c>
      <c r="E226" s="45"/>
      <c r="F226" s="45">
        <v>62133.141000000003</v>
      </c>
      <c r="S226" s="11"/>
      <c r="T226" s="11"/>
      <c r="V226" s="11"/>
    </row>
    <row r="227" spans="1:22" x14ac:dyDescent="0.25">
      <c r="A227" s="26"/>
      <c r="B227" s="27" t="s">
        <v>70</v>
      </c>
      <c r="C227" s="28">
        <f>(+C228+C229)</f>
        <v>111800</v>
      </c>
      <c r="D227" s="28">
        <f>(+D228+D229)</f>
        <v>51368.663970000001</v>
      </c>
      <c r="E227" s="28"/>
      <c r="F227" s="28">
        <f>(+F228+F229)</f>
        <v>51368.663970000001</v>
      </c>
      <c r="S227" s="11"/>
      <c r="T227" s="11"/>
      <c r="V227" s="11"/>
    </row>
    <row r="228" spans="1:22" x14ac:dyDescent="0.25">
      <c r="A228" s="29"/>
      <c r="B228" s="30" t="s">
        <v>6</v>
      </c>
      <c r="C228" s="47">
        <v>111800</v>
      </c>
      <c r="D228" s="47">
        <v>51368.663970000001</v>
      </c>
      <c r="E228" s="47"/>
      <c r="F228" s="47">
        <v>51368.663970000001</v>
      </c>
      <c r="S228" s="11"/>
      <c r="T228" s="11"/>
      <c r="V228" s="11"/>
    </row>
    <row r="229" spans="1:22" x14ac:dyDescent="0.25">
      <c r="A229" s="29"/>
      <c r="B229" s="30" t="s">
        <v>7</v>
      </c>
      <c r="C229" s="47">
        <v>0</v>
      </c>
      <c r="D229" s="47">
        <v>0</v>
      </c>
      <c r="E229" s="47"/>
      <c r="F229" s="47">
        <v>0</v>
      </c>
      <c r="S229" s="11"/>
      <c r="T229" s="11"/>
      <c r="V229" s="11"/>
    </row>
    <row r="230" spans="1:22" x14ac:dyDescent="0.25">
      <c r="A230" s="26"/>
      <c r="B230" s="27" t="s">
        <v>71</v>
      </c>
      <c r="C230" s="28">
        <f>(+C231+C232)</f>
        <v>2039429.6</v>
      </c>
      <c r="D230" s="28">
        <f>(+D231+D232)</f>
        <v>1529572.1970000002</v>
      </c>
      <c r="E230" s="28"/>
      <c r="F230" s="28">
        <f>(+F231+F232)</f>
        <v>911457.81056999986</v>
      </c>
      <c r="S230" s="11"/>
      <c r="T230" s="11"/>
      <c r="V230" s="11"/>
    </row>
    <row r="231" spans="1:22" x14ac:dyDescent="0.25">
      <c r="A231" s="29"/>
      <c r="B231" s="30" t="s">
        <v>6</v>
      </c>
      <c r="C231" s="47">
        <v>2015206.8</v>
      </c>
      <c r="D231" s="47">
        <v>1511405.1240000001</v>
      </c>
      <c r="E231" s="47"/>
      <c r="F231" s="47">
        <v>910206.72956999985</v>
      </c>
      <c r="S231" s="11"/>
      <c r="T231" s="11"/>
      <c r="V231" s="11"/>
    </row>
    <row r="232" spans="1:22" x14ac:dyDescent="0.25">
      <c r="A232" s="29"/>
      <c r="B232" s="30" t="s">
        <v>7</v>
      </c>
      <c r="C232" s="45">
        <v>24222.799999999999</v>
      </c>
      <c r="D232" s="45">
        <v>18167.073</v>
      </c>
      <c r="E232" s="45"/>
      <c r="F232" s="45">
        <v>1251.0810000000001</v>
      </c>
      <c r="S232" s="11"/>
      <c r="T232" s="11"/>
      <c r="V232" s="11"/>
    </row>
    <row r="233" spans="1:22" x14ac:dyDescent="0.25">
      <c r="A233" s="26"/>
      <c r="B233" s="27" t="s">
        <v>72</v>
      </c>
      <c r="C233" s="28">
        <f>(+C234+C235)</f>
        <v>474.2</v>
      </c>
      <c r="D233" s="28">
        <f>(+D234+D235)</f>
        <v>355.61399999999998</v>
      </c>
      <c r="E233" s="28"/>
      <c r="F233" s="28">
        <f>(+F234+F235)</f>
        <v>159.25721999999999</v>
      </c>
      <c r="S233" s="11"/>
      <c r="T233" s="11"/>
      <c r="V233" s="11"/>
    </row>
    <row r="234" spans="1:22" x14ac:dyDescent="0.25">
      <c r="A234" s="29"/>
      <c r="B234" s="30" t="s">
        <v>6</v>
      </c>
      <c r="C234" s="47">
        <v>474.2</v>
      </c>
      <c r="D234" s="47">
        <v>355.61399999999998</v>
      </c>
      <c r="E234" s="47"/>
      <c r="F234" s="47">
        <v>159.25721999999999</v>
      </c>
      <c r="S234" s="11"/>
      <c r="T234" s="11"/>
      <c r="V234" s="11"/>
    </row>
    <row r="235" spans="1:22" x14ac:dyDescent="0.25">
      <c r="A235" s="29"/>
      <c r="B235" s="30" t="s">
        <v>7</v>
      </c>
      <c r="C235" s="45">
        <v>0</v>
      </c>
      <c r="D235" s="45">
        <v>0</v>
      </c>
      <c r="E235" s="45"/>
      <c r="F235" s="45">
        <v>0</v>
      </c>
      <c r="S235" s="11"/>
      <c r="T235" s="11"/>
      <c r="V235" s="11"/>
    </row>
    <row r="236" spans="1:22" x14ac:dyDescent="0.25">
      <c r="A236" s="26"/>
      <c r="B236" s="27" t="s">
        <v>254</v>
      </c>
      <c r="C236" s="28">
        <f>(+C237+C238)</f>
        <v>15.935</v>
      </c>
      <c r="D236" s="28">
        <f>(+D237+D238)</f>
        <v>15.571</v>
      </c>
      <c r="E236" s="28"/>
      <c r="F236" s="28">
        <f>(+F237+F238)</f>
        <v>7.7850000000000001</v>
      </c>
      <c r="S236" s="11"/>
      <c r="T236" s="11"/>
      <c r="V236" s="11"/>
    </row>
    <row r="237" spans="1:22" x14ac:dyDescent="0.25">
      <c r="A237" s="29"/>
      <c r="B237" s="30" t="s">
        <v>6</v>
      </c>
      <c r="C237" s="47">
        <v>15.935</v>
      </c>
      <c r="D237" s="47">
        <v>15.571</v>
      </c>
      <c r="E237" s="47"/>
      <c r="F237" s="47">
        <v>7.7850000000000001</v>
      </c>
      <c r="S237" s="11"/>
      <c r="T237" s="11"/>
      <c r="V237" s="11"/>
    </row>
    <row r="238" spans="1:22" x14ac:dyDescent="0.25">
      <c r="A238" s="29"/>
      <c r="B238" s="30" t="s">
        <v>7</v>
      </c>
      <c r="C238" s="45">
        <v>0</v>
      </c>
      <c r="D238" s="45">
        <v>0</v>
      </c>
      <c r="E238" s="45"/>
      <c r="F238" s="45">
        <v>0</v>
      </c>
      <c r="S238" s="11"/>
      <c r="T238" s="11"/>
      <c r="V238" s="11"/>
    </row>
    <row r="239" spans="1:22" x14ac:dyDescent="0.25">
      <c r="A239" s="23" t="s">
        <v>220</v>
      </c>
      <c r="B239" s="24"/>
      <c r="C239" s="25">
        <f>(+C240+C243+C246+C249+C252+C255+C258)</f>
        <v>1744291.74</v>
      </c>
      <c r="D239" s="25">
        <f t="shared" ref="D239:F239" si="8">(+D240+D243+D246+D249+D252+D255+D258)</f>
        <v>797949.07044704561</v>
      </c>
      <c r="E239" s="25"/>
      <c r="F239" s="25">
        <f t="shared" si="8"/>
        <v>758469.22256034496</v>
      </c>
      <c r="S239" s="11"/>
      <c r="T239" s="11"/>
      <c r="V239" s="11"/>
    </row>
    <row r="240" spans="1:22" x14ac:dyDescent="0.25">
      <c r="A240" s="26"/>
      <c r="B240" s="27" t="s">
        <v>10</v>
      </c>
      <c r="C240" s="28">
        <f>(+C241+C242)</f>
        <v>710295.9</v>
      </c>
      <c r="D240" s="28">
        <f>(+D241+D242)</f>
        <v>290666.96533000004</v>
      </c>
      <c r="E240" s="28"/>
      <c r="F240" s="28">
        <f>(+F241+F242)</f>
        <v>290402.72164</v>
      </c>
      <c r="S240" s="11"/>
      <c r="T240" s="11"/>
      <c r="V240" s="11"/>
    </row>
    <row r="241" spans="1:22" x14ac:dyDescent="0.25">
      <c r="A241" s="29"/>
      <c r="B241" s="30" t="s">
        <v>6</v>
      </c>
      <c r="C241" s="31">
        <v>457030.2</v>
      </c>
      <c r="D241" s="31">
        <v>253105.88719000004</v>
      </c>
      <c r="E241" s="31"/>
      <c r="F241" s="31">
        <v>252841.64350000001</v>
      </c>
      <c r="S241" s="11"/>
      <c r="T241" s="11"/>
      <c r="V241" s="11"/>
    </row>
    <row r="242" spans="1:22" x14ac:dyDescent="0.25">
      <c r="A242" s="29"/>
      <c r="B242" s="30" t="s">
        <v>7</v>
      </c>
      <c r="C242" s="31">
        <v>253265.7</v>
      </c>
      <c r="D242" s="31">
        <v>37561.078139999998</v>
      </c>
      <c r="E242" s="31"/>
      <c r="F242" s="31">
        <v>37561.078139999998</v>
      </c>
      <c r="S242" s="11"/>
      <c r="T242" s="11"/>
      <c r="V242" s="11"/>
    </row>
    <row r="243" spans="1:22" x14ac:dyDescent="0.25">
      <c r="A243" s="26"/>
      <c r="B243" s="27" t="s">
        <v>73</v>
      </c>
      <c r="C243" s="28">
        <f>(+C244+C245)</f>
        <v>18224.2</v>
      </c>
      <c r="D243" s="28">
        <f>(+D244+D245)</f>
        <v>12951.022899999998</v>
      </c>
      <c r="E243" s="28"/>
      <c r="F243" s="28">
        <f>(+F244+F245)</f>
        <v>12446.18455</v>
      </c>
      <c r="S243" s="11"/>
      <c r="T243" s="11"/>
      <c r="V243" s="11"/>
    </row>
    <row r="244" spans="1:22" x14ac:dyDescent="0.25">
      <c r="A244" s="29"/>
      <c r="B244" s="30" t="s">
        <v>6</v>
      </c>
      <c r="C244" s="31">
        <v>18224.2</v>
      </c>
      <c r="D244" s="31">
        <v>12951.022899999998</v>
      </c>
      <c r="E244" s="31"/>
      <c r="F244" s="31">
        <v>12446.18455</v>
      </c>
      <c r="S244" s="11"/>
      <c r="T244" s="11"/>
      <c r="V244" s="11"/>
    </row>
    <row r="245" spans="1:22" x14ac:dyDescent="0.25">
      <c r="A245" s="29"/>
      <c r="B245" s="30" t="s">
        <v>7</v>
      </c>
      <c r="C245" s="31">
        <v>0</v>
      </c>
      <c r="D245" s="31">
        <v>0</v>
      </c>
      <c r="E245" s="31"/>
      <c r="F245" s="31">
        <v>0</v>
      </c>
      <c r="S245" s="11"/>
      <c r="T245" s="11"/>
      <c r="V245" s="11"/>
    </row>
    <row r="246" spans="1:22" x14ac:dyDescent="0.25">
      <c r="A246" s="26"/>
      <c r="B246" s="27" t="s">
        <v>74</v>
      </c>
      <c r="C246" s="28">
        <f>(+C247+C248)</f>
        <v>9143.5</v>
      </c>
      <c r="D246" s="28">
        <f>(+D247+D248)</f>
        <v>5252.3707800000002</v>
      </c>
      <c r="E246" s="28"/>
      <c r="F246" s="28">
        <f>(+F247+F248)</f>
        <v>3891.9521303448278</v>
      </c>
      <c r="S246" s="11"/>
      <c r="T246" s="11"/>
      <c r="V246" s="11"/>
    </row>
    <row r="247" spans="1:22" x14ac:dyDescent="0.25">
      <c r="A247" s="29"/>
      <c r="B247" s="30" t="s">
        <v>6</v>
      </c>
      <c r="C247" s="31">
        <v>9143.5</v>
      </c>
      <c r="D247" s="31">
        <v>5252.3707800000002</v>
      </c>
      <c r="E247" s="31"/>
      <c r="F247" s="31">
        <v>3891.9521303448278</v>
      </c>
      <c r="S247" s="11"/>
      <c r="T247" s="11"/>
      <c r="V247" s="11"/>
    </row>
    <row r="248" spans="1:22" x14ac:dyDescent="0.25">
      <c r="A248" s="29"/>
      <c r="B248" s="30" t="s">
        <v>7</v>
      </c>
      <c r="C248" s="31">
        <v>0</v>
      </c>
      <c r="D248" s="31">
        <v>0</v>
      </c>
      <c r="E248" s="31"/>
      <c r="F248" s="31">
        <v>0</v>
      </c>
      <c r="S248" s="11"/>
      <c r="T248" s="11"/>
      <c r="V248" s="11"/>
    </row>
    <row r="249" spans="1:22" x14ac:dyDescent="0.25">
      <c r="A249" s="26"/>
      <c r="B249" s="27" t="s">
        <v>75</v>
      </c>
      <c r="C249" s="28">
        <f>(+C250+C251)</f>
        <v>55329.3</v>
      </c>
      <c r="D249" s="28">
        <f>(+D250+D251)</f>
        <v>28741.615339999997</v>
      </c>
      <c r="E249" s="28"/>
      <c r="F249" s="28">
        <f>(+F250+F251)</f>
        <v>22334.81058999999</v>
      </c>
      <c r="S249" s="11"/>
      <c r="T249" s="11"/>
      <c r="V249" s="11"/>
    </row>
    <row r="250" spans="1:22" x14ac:dyDescent="0.25">
      <c r="A250" s="29"/>
      <c r="B250" s="30" t="s">
        <v>6</v>
      </c>
      <c r="C250" s="31">
        <v>55329.3</v>
      </c>
      <c r="D250" s="31">
        <v>28741.615339999997</v>
      </c>
      <c r="E250" s="31"/>
      <c r="F250" s="31">
        <v>22334.81058999999</v>
      </c>
      <c r="S250" s="11"/>
      <c r="T250" s="11"/>
      <c r="V250" s="11"/>
    </row>
    <row r="251" spans="1:22" x14ac:dyDescent="0.25">
      <c r="A251" s="29"/>
      <c r="B251" s="30" t="s">
        <v>7</v>
      </c>
      <c r="C251" s="31">
        <v>0</v>
      </c>
      <c r="D251" s="31">
        <v>0</v>
      </c>
      <c r="E251" s="31"/>
      <c r="F251" s="31">
        <v>0</v>
      </c>
      <c r="S251" s="11"/>
      <c r="T251" s="11"/>
      <c r="V251" s="11"/>
    </row>
    <row r="252" spans="1:22" x14ac:dyDescent="0.25">
      <c r="A252" s="26"/>
      <c r="B252" s="27" t="s">
        <v>76</v>
      </c>
      <c r="C252" s="28">
        <f>(+C253+C254)</f>
        <v>69632.800000000003</v>
      </c>
      <c r="D252" s="28">
        <f>(+D253+D254)</f>
        <v>45666.806917045462</v>
      </c>
      <c r="E252" s="28"/>
      <c r="F252" s="28">
        <f>(+F253+F254)</f>
        <v>36377.203369999996</v>
      </c>
      <c r="S252" s="11"/>
      <c r="T252" s="11"/>
      <c r="V252" s="11"/>
    </row>
    <row r="253" spans="1:22" x14ac:dyDescent="0.25">
      <c r="A253" s="29"/>
      <c r="B253" s="30" t="s">
        <v>6</v>
      </c>
      <c r="C253" s="31">
        <v>69632.800000000003</v>
      </c>
      <c r="D253" s="31">
        <v>45666.806917045462</v>
      </c>
      <c r="E253" s="31"/>
      <c r="F253" s="31">
        <v>36377.203369999996</v>
      </c>
      <c r="S253" s="11"/>
      <c r="T253" s="11"/>
      <c r="V253" s="11"/>
    </row>
    <row r="254" spans="1:22" x14ac:dyDescent="0.25">
      <c r="A254" s="29"/>
      <c r="B254" s="30" t="s">
        <v>7</v>
      </c>
      <c r="C254" s="31">
        <v>0</v>
      </c>
      <c r="D254" s="31">
        <v>0</v>
      </c>
      <c r="E254" s="31"/>
      <c r="F254" s="31">
        <v>0</v>
      </c>
      <c r="S254" s="11"/>
      <c r="T254" s="11"/>
      <c r="V254" s="11"/>
    </row>
    <row r="255" spans="1:22" x14ac:dyDescent="0.25">
      <c r="A255" s="26"/>
      <c r="B255" s="27" t="s">
        <v>77</v>
      </c>
      <c r="C255" s="28">
        <f>(+C256+C257)</f>
        <v>203979.31935999999</v>
      </c>
      <c r="D255" s="28">
        <f>(+D256+D257)</f>
        <v>45065.326730000001</v>
      </c>
      <c r="E255" s="28"/>
      <c r="F255" s="28">
        <f>(+F256+F257)</f>
        <v>45065.326730000001</v>
      </c>
      <c r="S255" s="11"/>
      <c r="T255" s="11"/>
      <c r="V255" s="11"/>
    </row>
    <row r="256" spans="1:22" x14ac:dyDescent="0.25">
      <c r="A256" s="29"/>
      <c r="B256" s="30" t="s">
        <v>6</v>
      </c>
      <c r="C256" s="31">
        <v>203979.31935999999</v>
      </c>
      <c r="D256" s="31">
        <v>45065.326730000001</v>
      </c>
      <c r="E256" s="31"/>
      <c r="F256" s="31">
        <v>45065.326730000001</v>
      </c>
      <c r="S256" s="11"/>
      <c r="T256" s="11"/>
      <c r="V256" s="11"/>
    </row>
    <row r="257" spans="1:22" x14ac:dyDescent="0.25">
      <c r="A257" s="29"/>
      <c r="B257" s="30" t="s">
        <v>7</v>
      </c>
      <c r="C257" s="31">
        <v>0</v>
      </c>
      <c r="D257" s="31">
        <v>0</v>
      </c>
      <c r="E257" s="31"/>
      <c r="F257" s="31">
        <v>0</v>
      </c>
      <c r="S257" s="11"/>
      <c r="T257" s="11"/>
      <c r="V257" s="11"/>
    </row>
    <row r="258" spans="1:22" x14ac:dyDescent="0.25">
      <c r="A258" s="26"/>
      <c r="B258" s="27" t="s">
        <v>78</v>
      </c>
      <c r="C258" s="28">
        <f>(+C259+C260)</f>
        <v>677686.72063999996</v>
      </c>
      <c r="D258" s="28">
        <f>(+D259+D260)</f>
        <v>369604.96245000005</v>
      </c>
      <c r="E258" s="28"/>
      <c r="F258" s="28">
        <f>(+F259+F260)</f>
        <v>347951.02355000016</v>
      </c>
      <c r="S258" s="11"/>
      <c r="T258" s="11"/>
      <c r="V258" s="11"/>
    </row>
    <row r="259" spans="1:22" x14ac:dyDescent="0.25">
      <c r="A259" s="29"/>
      <c r="B259" s="30" t="s">
        <v>6</v>
      </c>
      <c r="C259" s="31">
        <v>677686.72063999996</v>
      </c>
      <c r="D259" s="31">
        <v>369604.96245000005</v>
      </c>
      <c r="E259" s="31"/>
      <c r="F259" s="31">
        <v>347951.02355000016</v>
      </c>
      <c r="S259" s="11"/>
      <c r="T259" s="11"/>
      <c r="V259" s="11"/>
    </row>
    <row r="260" spans="1:22" x14ac:dyDescent="0.25">
      <c r="A260" s="29"/>
      <c r="B260" s="30" t="s">
        <v>7</v>
      </c>
      <c r="C260" s="31">
        <v>0</v>
      </c>
      <c r="D260" s="31">
        <v>0</v>
      </c>
      <c r="E260" s="31"/>
      <c r="F260" s="31">
        <v>0</v>
      </c>
      <c r="S260" s="11"/>
      <c r="T260" s="11"/>
      <c r="V260" s="11"/>
    </row>
    <row r="261" spans="1:22" x14ac:dyDescent="0.25">
      <c r="A261" s="23" t="s">
        <v>221</v>
      </c>
      <c r="B261" s="24"/>
      <c r="C261" s="25">
        <f>+C262+C265+C268+C271+C274+C277+C280+C283+C286+C289+C292+C295+C298+C301+C304+C310+C313+C316+C319+C322+C325+C328+C307</f>
        <v>2016819.60445</v>
      </c>
      <c r="D261" s="25">
        <f t="shared" ref="D261:F261" si="9">+D262+D265+D268+D271+D274+D277+D280+D283+D286+D289+D292+D295+D298+D301+D304+D310+D313+D316+D319+D322+D325+D328+D307</f>
        <v>1392846.414879546</v>
      </c>
      <c r="E261" s="25"/>
      <c r="F261" s="25">
        <f t="shared" si="9"/>
        <v>1322660.6013400005</v>
      </c>
      <c r="S261" s="11"/>
      <c r="T261" s="11"/>
      <c r="V261" s="11"/>
    </row>
    <row r="262" spans="1:22" s="8" customFormat="1" x14ac:dyDescent="0.25">
      <c r="A262" s="26"/>
      <c r="B262" s="27" t="s">
        <v>10</v>
      </c>
      <c r="C262" s="28">
        <f>(+C263+C264)</f>
        <v>1196470.76623</v>
      </c>
      <c r="D262" s="28">
        <f>(+D263+D264)</f>
        <v>776924.68031000067</v>
      </c>
      <c r="E262" s="28"/>
      <c r="F262" s="28">
        <f>(+F263+F264)</f>
        <v>776924.68031000067</v>
      </c>
      <c r="H262" s="10"/>
      <c r="I262" s="10"/>
      <c r="J262" s="10"/>
      <c r="K262" s="10"/>
      <c r="L262" s="10"/>
      <c r="M262" s="10"/>
      <c r="N262" s="10"/>
      <c r="O262" s="10"/>
      <c r="P262" s="10"/>
      <c r="S262" s="11"/>
      <c r="T262" s="11"/>
      <c r="U262" s="10"/>
      <c r="V262" s="11"/>
    </row>
    <row r="263" spans="1:22" s="8" customFormat="1" x14ac:dyDescent="0.25">
      <c r="A263" s="29"/>
      <c r="B263" s="30" t="s">
        <v>6</v>
      </c>
      <c r="C263" s="31">
        <v>1196470.76623</v>
      </c>
      <c r="D263" s="31">
        <v>776924.68031000067</v>
      </c>
      <c r="E263" s="31"/>
      <c r="F263" s="31">
        <v>776924.68031000067</v>
      </c>
      <c r="H263" s="10"/>
      <c r="I263" s="10"/>
      <c r="J263" s="10"/>
      <c r="K263" s="10"/>
      <c r="L263" s="10"/>
      <c r="M263" s="10"/>
      <c r="N263" s="10"/>
      <c r="O263" s="10"/>
      <c r="P263" s="10"/>
      <c r="S263" s="11"/>
      <c r="T263" s="11"/>
      <c r="U263" s="10"/>
      <c r="V263" s="11"/>
    </row>
    <row r="264" spans="1:22" s="8" customFormat="1" x14ac:dyDescent="0.25">
      <c r="A264" s="29"/>
      <c r="B264" s="30" t="s">
        <v>7</v>
      </c>
      <c r="C264" s="31">
        <v>0</v>
      </c>
      <c r="D264" s="31">
        <v>0</v>
      </c>
      <c r="E264" s="31"/>
      <c r="F264" s="31">
        <v>0</v>
      </c>
      <c r="H264" s="10"/>
      <c r="I264" s="10"/>
      <c r="J264" s="10"/>
      <c r="K264" s="10"/>
      <c r="L264" s="10"/>
      <c r="M264" s="10"/>
      <c r="N264" s="10"/>
      <c r="O264" s="10"/>
      <c r="P264" s="10"/>
      <c r="S264" s="11"/>
      <c r="T264" s="11"/>
      <c r="U264" s="10"/>
      <c r="V264" s="11"/>
    </row>
    <row r="265" spans="1:22" x14ac:dyDescent="0.25">
      <c r="A265" s="26"/>
      <c r="B265" s="27" t="s">
        <v>79</v>
      </c>
      <c r="C265" s="28">
        <f>(+C266+C267)</f>
        <v>17577.408629999998</v>
      </c>
      <c r="D265" s="28">
        <f>(+D266+D267)</f>
        <v>10040.028</v>
      </c>
      <c r="E265" s="28"/>
      <c r="F265" s="28">
        <f>(+F266+F267)</f>
        <v>10040.029</v>
      </c>
      <c r="S265" s="11"/>
      <c r="T265" s="11"/>
      <c r="V265" s="11"/>
    </row>
    <row r="266" spans="1:22" x14ac:dyDescent="0.25">
      <c r="A266" s="29"/>
      <c r="B266" s="30" t="s">
        <v>6</v>
      </c>
      <c r="C266" s="31">
        <v>17577.408629999998</v>
      </c>
      <c r="D266" s="31">
        <v>10040.028</v>
      </c>
      <c r="E266" s="31"/>
      <c r="F266" s="31">
        <v>10040.029</v>
      </c>
      <c r="S266" s="11"/>
      <c r="T266" s="11"/>
      <c r="V266" s="11"/>
    </row>
    <row r="267" spans="1:22" x14ac:dyDescent="0.25">
      <c r="A267" s="29"/>
      <c r="B267" s="30" t="s">
        <v>7</v>
      </c>
      <c r="C267" s="31">
        <v>0</v>
      </c>
      <c r="D267" s="31">
        <v>0</v>
      </c>
      <c r="E267" s="31"/>
      <c r="F267" s="31">
        <v>0</v>
      </c>
      <c r="S267" s="11"/>
      <c r="T267" s="11"/>
      <c r="V267" s="11"/>
    </row>
    <row r="268" spans="1:22" x14ac:dyDescent="0.25">
      <c r="A268" s="26"/>
      <c r="B268" s="27" t="s">
        <v>80</v>
      </c>
      <c r="C268" s="28">
        <f>(+C269+C270)</f>
        <v>8251.0679999999993</v>
      </c>
      <c r="D268" s="28">
        <f>(+D269+D270)</f>
        <v>6188.3010000000004</v>
      </c>
      <c r="E268" s="28"/>
      <c r="F268" s="28">
        <f>(+F269+F270)</f>
        <v>6188.3010000000004</v>
      </c>
      <c r="S268" s="11"/>
      <c r="T268" s="11"/>
      <c r="V268" s="11"/>
    </row>
    <row r="269" spans="1:22" x14ac:dyDescent="0.25">
      <c r="A269" s="29"/>
      <c r="B269" s="30" t="s">
        <v>6</v>
      </c>
      <c r="C269" s="31">
        <v>8251.0679999999993</v>
      </c>
      <c r="D269" s="31">
        <v>6188.3010000000004</v>
      </c>
      <c r="E269" s="31"/>
      <c r="F269" s="31">
        <v>6188.3010000000004</v>
      </c>
      <c r="S269" s="11"/>
      <c r="T269" s="11"/>
      <c r="V269" s="11"/>
    </row>
    <row r="270" spans="1:22" x14ac:dyDescent="0.25">
      <c r="A270" s="29"/>
      <c r="B270" s="30" t="s">
        <v>7</v>
      </c>
      <c r="C270" s="31">
        <v>0</v>
      </c>
      <c r="D270" s="31">
        <v>0</v>
      </c>
      <c r="E270" s="31"/>
      <c r="F270" s="31">
        <v>0</v>
      </c>
      <c r="S270" s="11"/>
      <c r="T270" s="11"/>
      <c r="V270" s="11"/>
    </row>
    <row r="271" spans="1:22" x14ac:dyDescent="0.25">
      <c r="A271" s="26"/>
      <c r="B271" s="27" t="s">
        <v>81</v>
      </c>
      <c r="C271" s="28">
        <f>(+C272+C273)</f>
        <v>152207.97482</v>
      </c>
      <c r="D271" s="28">
        <f>(+D272+D273)</f>
        <v>125335.18651</v>
      </c>
      <c r="E271" s="28"/>
      <c r="F271" s="28">
        <f>(+F272+F273)</f>
        <v>107133.48774999999</v>
      </c>
      <c r="S271" s="11"/>
      <c r="T271" s="11"/>
      <c r="V271" s="11"/>
    </row>
    <row r="272" spans="1:22" x14ac:dyDescent="0.25">
      <c r="A272" s="29"/>
      <c r="B272" s="30" t="s">
        <v>6</v>
      </c>
      <c r="C272" s="31">
        <v>152207.97482</v>
      </c>
      <c r="D272" s="31">
        <v>125335.18651</v>
      </c>
      <c r="E272" s="31"/>
      <c r="F272" s="31">
        <v>107133.48774999999</v>
      </c>
      <c r="S272" s="11"/>
      <c r="T272" s="11"/>
      <c r="V272" s="11"/>
    </row>
    <row r="273" spans="1:22" x14ac:dyDescent="0.25">
      <c r="A273" s="29"/>
      <c r="B273" s="30" t="s">
        <v>7</v>
      </c>
      <c r="C273" s="31">
        <v>0</v>
      </c>
      <c r="D273" s="31">
        <v>0</v>
      </c>
      <c r="E273" s="31"/>
      <c r="F273" s="31">
        <v>0</v>
      </c>
      <c r="S273" s="11"/>
      <c r="T273" s="11"/>
      <c r="V273" s="11"/>
    </row>
    <row r="274" spans="1:22" x14ac:dyDescent="0.25">
      <c r="A274" s="26"/>
      <c r="B274" s="27" t="s">
        <v>82</v>
      </c>
      <c r="C274" s="28">
        <f>(+C275+C276)</f>
        <v>31626.005920000003</v>
      </c>
      <c r="D274" s="28">
        <f>(+D275+D276)</f>
        <v>14497.802</v>
      </c>
      <c r="E274" s="28"/>
      <c r="F274" s="28">
        <f>(+F275+F276)</f>
        <v>14340.48</v>
      </c>
      <c r="S274" s="11"/>
      <c r="T274" s="11"/>
      <c r="V274" s="11"/>
    </row>
    <row r="275" spans="1:22" x14ac:dyDescent="0.25">
      <c r="A275" s="29"/>
      <c r="B275" s="30" t="s">
        <v>6</v>
      </c>
      <c r="C275" s="31">
        <v>31626.005920000003</v>
      </c>
      <c r="D275" s="31">
        <v>14497.802</v>
      </c>
      <c r="E275" s="31"/>
      <c r="F275" s="31">
        <v>14340.48</v>
      </c>
      <c r="S275" s="11"/>
      <c r="T275" s="11"/>
      <c r="V275" s="11"/>
    </row>
    <row r="276" spans="1:22" x14ac:dyDescent="0.25">
      <c r="A276" s="29"/>
      <c r="B276" s="30" t="s">
        <v>7</v>
      </c>
      <c r="C276" s="31">
        <v>0</v>
      </c>
      <c r="D276" s="31">
        <v>0</v>
      </c>
      <c r="E276" s="31"/>
      <c r="F276" s="31">
        <v>0</v>
      </c>
      <c r="S276" s="11"/>
      <c r="T276" s="11"/>
      <c r="V276" s="11"/>
    </row>
    <row r="277" spans="1:22" x14ac:dyDescent="0.25">
      <c r="A277" s="42"/>
      <c r="B277" s="43" t="s">
        <v>83</v>
      </c>
      <c r="C277" s="44">
        <f>(+C278+C279)</f>
        <v>33071.599999999999</v>
      </c>
      <c r="D277" s="44">
        <f>(+D278+D279)</f>
        <v>15819.951349999999</v>
      </c>
      <c r="E277" s="44"/>
      <c r="F277" s="44">
        <f>(+F278+F279)</f>
        <v>15819.951349999999</v>
      </c>
      <c r="S277" s="11"/>
      <c r="T277" s="11"/>
      <c r="V277" s="11"/>
    </row>
    <row r="278" spans="1:22" x14ac:dyDescent="0.25">
      <c r="A278" s="29"/>
      <c r="B278" s="30" t="s">
        <v>6</v>
      </c>
      <c r="C278" s="31">
        <v>33071.599999999999</v>
      </c>
      <c r="D278" s="31">
        <v>15819.951349999999</v>
      </c>
      <c r="E278" s="31"/>
      <c r="F278" s="31">
        <v>15819.951349999999</v>
      </c>
      <c r="S278" s="11"/>
      <c r="T278" s="11"/>
      <c r="V278" s="11"/>
    </row>
    <row r="279" spans="1:22" x14ac:dyDescent="0.25">
      <c r="A279" s="29"/>
      <c r="B279" s="30" t="s">
        <v>7</v>
      </c>
      <c r="C279" s="31">
        <v>0</v>
      </c>
      <c r="D279" s="31">
        <v>0</v>
      </c>
      <c r="E279" s="31"/>
      <c r="F279" s="31">
        <v>0</v>
      </c>
      <c r="S279" s="11"/>
      <c r="T279" s="11"/>
      <c r="V279" s="11"/>
    </row>
    <row r="280" spans="1:22" x14ac:dyDescent="0.25">
      <c r="A280" s="26"/>
      <c r="B280" s="27" t="s">
        <v>84</v>
      </c>
      <c r="C280" s="28">
        <f>(+C281+C282)</f>
        <v>3600</v>
      </c>
      <c r="D280" s="28">
        <f>(+D281+D282)</f>
        <v>1427.5609899999999</v>
      </c>
      <c r="E280" s="28"/>
      <c r="F280" s="28">
        <f>(+F281+F282)</f>
        <v>905.68287999999995</v>
      </c>
      <c r="S280" s="11"/>
      <c r="T280" s="11"/>
      <c r="V280" s="11"/>
    </row>
    <row r="281" spans="1:22" x14ac:dyDescent="0.25">
      <c r="A281" s="29"/>
      <c r="B281" s="30" t="s">
        <v>6</v>
      </c>
      <c r="C281" s="31">
        <v>3600</v>
      </c>
      <c r="D281" s="31">
        <v>1427.5609899999999</v>
      </c>
      <c r="E281" s="31"/>
      <c r="F281" s="31">
        <v>905.68287999999995</v>
      </c>
      <c r="S281" s="11"/>
      <c r="T281" s="11"/>
      <c r="V281" s="11"/>
    </row>
    <row r="282" spans="1:22" x14ac:dyDescent="0.25">
      <c r="A282" s="29"/>
      <c r="B282" s="30" t="s">
        <v>7</v>
      </c>
      <c r="C282" s="31">
        <v>0</v>
      </c>
      <c r="D282" s="31">
        <v>0</v>
      </c>
      <c r="E282" s="31"/>
      <c r="F282" s="31">
        <v>0</v>
      </c>
      <c r="S282" s="11"/>
      <c r="T282" s="11"/>
      <c r="V282" s="11"/>
    </row>
    <row r="283" spans="1:22" x14ac:dyDescent="0.25">
      <c r="A283" s="26"/>
      <c r="B283" s="27" t="s">
        <v>85</v>
      </c>
      <c r="C283" s="28">
        <f>(+C284+C285)</f>
        <v>17967.532340000002</v>
      </c>
      <c r="D283" s="28">
        <f>(+D284+D285)</f>
        <v>10432.803</v>
      </c>
      <c r="E283" s="28"/>
      <c r="F283" s="28">
        <f>(+F284+F285)</f>
        <v>10432.803</v>
      </c>
      <c r="S283" s="11"/>
      <c r="T283" s="11"/>
      <c r="V283" s="11"/>
    </row>
    <row r="284" spans="1:22" x14ac:dyDescent="0.25">
      <c r="A284" s="29"/>
      <c r="B284" s="30" t="s">
        <v>6</v>
      </c>
      <c r="C284" s="31">
        <v>17967.532340000002</v>
      </c>
      <c r="D284" s="31">
        <v>10432.803</v>
      </c>
      <c r="E284" s="31"/>
      <c r="F284" s="31">
        <v>10432.803</v>
      </c>
      <c r="S284" s="11"/>
      <c r="T284" s="11"/>
      <c r="V284" s="11"/>
    </row>
    <row r="285" spans="1:22" x14ac:dyDescent="0.25">
      <c r="A285" s="29"/>
      <c r="B285" s="30" t="s">
        <v>7</v>
      </c>
      <c r="C285" s="31">
        <v>0</v>
      </c>
      <c r="D285" s="31">
        <v>0</v>
      </c>
      <c r="E285" s="31"/>
      <c r="F285" s="31">
        <v>0</v>
      </c>
      <c r="S285" s="11"/>
      <c r="T285" s="11"/>
      <c r="V285" s="11"/>
    </row>
    <row r="286" spans="1:22" x14ac:dyDescent="0.25">
      <c r="A286" s="26"/>
      <c r="B286" s="27" t="s">
        <v>86</v>
      </c>
      <c r="C286" s="28">
        <f>(+C287+C288)</f>
        <v>101836.13999000001</v>
      </c>
      <c r="D286" s="28">
        <f>(+D287+D288)</f>
        <v>67718.936000000002</v>
      </c>
      <c r="E286" s="28"/>
      <c r="F286" s="28">
        <f>(+F287+F288)</f>
        <v>67718.936000000002</v>
      </c>
      <c r="S286" s="11"/>
      <c r="T286" s="11"/>
      <c r="V286" s="11"/>
    </row>
    <row r="287" spans="1:22" x14ac:dyDescent="0.25">
      <c r="A287" s="29"/>
      <c r="B287" s="30" t="s">
        <v>6</v>
      </c>
      <c r="C287" s="31">
        <v>101836.13999000001</v>
      </c>
      <c r="D287" s="31">
        <v>67718.936000000002</v>
      </c>
      <c r="E287" s="31"/>
      <c r="F287" s="31">
        <v>67718.936000000002</v>
      </c>
      <c r="S287" s="11"/>
      <c r="T287" s="11"/>
      <c r="V287" s="11"/>
    </row>
    <row r="288" spans="1:22" x14ac:dyDescent="0.25">
      <c r="A288" s="29"/>
      <c r="B288" s="30" t="s">
        <v>7</v>
      </c>
      <c r="C288" s="31">
        <v>0</v>
      </c>
      <c r="D288" s="31">
        <v>0</v>
      </c>
      <c r="E288" s="31"/>
      <c r="F288" s="31">
        <v>0</v>
      </c>
      <c r="S288" s="11"/>
      <c r="T288" s="11"/>
      <c r="V288" s="11"/>
    </row>
    <row r="289" spans="1:22" ht="28.5" x14ac:dyDescent="0.25">
      <c r="A289" s="26"/>
      <c r="B289" s="27" t="s">
        <v>87</v>
      </c>
      <c r="C289" s="28">
        <f>(+C290+C291)</f>
        <v>266.93900000000002</v>
      </c>
      <c r="D289" s="28">
        <f>(+D290+D291)</f>
        <v>215.28299999999999</v>
      </c>
      <c r="E289" s="28"/>
      <c r="F289" s="28">
        <f>(+F290+F291)</f>
        <v>215.28299999999999</v>
      </c>
      <c r="S289" s="11"/>
      <c r="T289" s="11"/>
      <c r="V289" s="11"/>
    </row>
    <row r="290" spans="1:22" x14ac:dyDescent="0.25">
      <c r="A290" s="50"/>
      <c r="B290" s="30" t="s">
        <v>6</v>
      </c>
      <c r="C290" s="31">
        <v>266.93900000000002</v>
      </c>
      <c r="D290" s="31">
        <v>215.28299999999999</v>
      </c>
      <c r="E290" s="31"/>
      <c r="F290" s="31">
        <v>215.28299999999999</v>
      </c>
      <c r="S290" s="11"/>
      <c r="T290" s="11"/>
      <c r="V290" s="11"/>
    </row>
    <row r="291" spans="1:22" x14ac:dyDescent="0.25">
      <c r="A291" s="50"/>
      <c r="B291" s="30" t="s">
        <v>7</v>
      </c>
      <c r="C291" s="31">
        <v>0</v>
      </c>
      <c r="D291" s="31">
        <v>0</v>
      </c>
      <c r="E291" s="31"/>
      <c r="F291" s="31">
        <v>0</v>
      </c>
      <c r="S291" s="11"/>
      <c r="T291" s="11"/>
      <c r="V291" s="11"/>
    </row>
    <row r="292" spans="1:22" x14ac:dyDescent="0.25">
      <c r="A292" s="51"/>
      <c r="B292" s="27" t="s">
        <v>88</v>
      </c>
      <c r="C292" s="28">
        <f>(+C293+C294)</f>
        <v>2862.1819999999998</v>
      </c>
      <c r="D292" s="28">
        <f>(+D293+D294)</f>
        <v>1636.6105600000001</v>
      </c>
      <c r="E292" s="28"/>
      <c r="F292" s="28">
        <f>(+F293+F294)</f>
        <v>1636.6105600000001</v>
      </c>
      <c r="S292" s="11"/>
      <c r="T292" s="11"/>
      <c r="V292" s="11"/>
    </row>
    <row r="293" spans="1:22" x14ac:dyDescent="0.25">
      <c r="A293" s="50"/>
      <c r="B293" s="30" t="s">
        <v>6</v>
      </c>
      <c r="C293" s="31">
        <v>2862.1819999999998</v>
      </c>
      <c r="D293" s="31">
        <v>1636.6105600000001</v>
      </c>
      <c r="E293" s="31"/>
      <c r="F293" s="31">
        <v>1636.6105600000001</v>
      </c>
      <c r="S293" s="11"/>
      <c r="T293" s="11"/>
      <c r="V293" s="11"/>
    </row>
    <row r="294" spans="1:22" x14ac:dyDescent="0.25">
      <c r="A294" s="50"/>
      <c r="B294" s="30" t="s">
        <v>7</v>
      </c>
      <c r="C294" s="31">
        <v>0</v>
      </c>
      <c r="D294" s="31">
        <v>0</v>
      </c>
      <c r="E294" s="31"/>
      <c r="F294" s="31">
        <v>0</v>
      </c>
      <c r="S294" s="11"/>
      <c r="T294" s="11"/>
      <c r="V294" s="11"/>
    </row>
    <row r="295" spans="1:22" x14ac:dyDescent="0.25">
      <c r="A295" s="51"/>
      <c r="B295" s="27" t="s">
        <v>89</v>
      </c>
      <c r="C295" s="28">
        <f>(+C296+C297)</f>
        <v>103146.09699999999</v>
      </c>
      <c r="D295" s="28">
        <f>(+D296+D297)</f>
        <v>98515.76</v>
      </c>
      <c r="E295" s="28"/>
      <c r="F295" s="28">
        <f>(+F296+F297)</f>
        <v>98515.76</v>
      </c>
      <c r="S295" s="11"/>
      <c r="T295" s="11"/>
      <c r="V295" s="11"/>
    </row>
    <row r="296" spans="1:22" x14ac:dyDescent="0.25">
      <c r="A296" s="50"/>
      <c r="B296" s="30" t="s">
        <v>6</v>
      </c>
      <c r="C296" s="31">
        <v>103146.09699999999</v>
      </c>
      <c r="D296" s="31">
        <v>98515.76</v>
      </c>
      <c r="E296" s="31"/>
      <c r="F296" s="31">
        <v>98515.76</v>
      </c>
      <c r="S296" s="11"/>
      <c r="T296" s="11"/>
      <c r="V296" s="11"/>
    </row>
    <row r="297" spans="1:22" x14ac:dyDescent="0.25">
      <c r="A297" s="50"/>
      <c r="B297" s="30" t="s">
        <v>7</v>
      </c>
      <c r="C297" s="31">
        <v>0</v>
      </c>
      <c r="D297" s="31">
        <v>0</v>
      </c>
      <c r="E297" s="31"/>
      <c r="F297" s="31">
        <v>0</v>
      </c>
      <c r="S297" s="11"/>
      <c r="T297" s="11"/>
      <c r="V297" s="11"/>
    </row>
    <row r="298" spans="1:22" x14ac:dyDescent="0.25">
      <c r="A298" s="51"/>
      <c r="B298" s="27" t="s">
        <v>90</v>
      </c>
      <c r="C298" s="28">
        <f>(+C299+C300)</f>
        <v>31764.787510000002</v>
      </c>
      <c r="D298" s="28">
        <f>(+D299+D300)</f>
        <v>23823.590629999999</v>
      </c>
      <c r="E298" s="28"/>
      <c r="F298" s="28">
        <f>(+F299+F300)</f>
        <v>19655.91273</v>
      </c>
      <c r="S298" s="11"/>
      <c r="T298" s="11"/>
      <c r="V298" s="11"/>
    </row>
    <row r="299" spans="1:22" x14ac:dyDescent="0.25">
      <c r="A299" s="50"/>
      <c r="B299" s="30" t="s">
        <v>6</v>
      </c>
      <c r="C299" s="31">
        <v>31764.787510000002</v>
      </c>
      <c r="D299" s="31">
        <v>23823.590629999999</v>
      </c>
      <c r="E299" s="31"/>
      <c r="F299" s="31">
        <v>19655.91273</v>
      </c>
      <c r="S299" s="11"/>
      <c r="T299" s="11"/>
      <c r="V299" s="11"/>
    </row>
    <row r="300" spans="1:22" x14ac:dyDescent="0.25">
      <c r="A300" s="50"/>
      <c r="B300" s="30" t="s">
        <v>7</v>
      </c>
      <c r="C300" s="31">
        <v>0</v>
      </c>
      <c r="D300" s="31">
        <v>0</v>
      </c>
      <c r="E300" s="31"/>
      <c r="F300" s="31">
        <v>0</v>
      </c>
      <c r="S300" s="11"/>
      <c r="T300" s="11"/>
      <c r="V300" s="11"/>
    </row>
    <row r="301" spans="1:22" x14ac:dyDescent="0.25">
      <c r="A301" s="51"/>
      <c r="B301" s="27" t="s">
        <v>91</v>
      </c>
      <c r="C301" s="28">
        <f>(+C302+C303)</f>
        <v>16095.245000000001</v>
      </c>
      <c r="D301" s="28">
        <f>(+D302+D303)</f>
        <v>14136.532999999999</v>
      </c>
      <c r="E301" s="28"/>
      <c r="F301" s="28">
        <f>(+F302+F303)</f>
        <v>14136.532999999999</v>
      </c>
      <c r="S301" s="11"/>
      <c r="T301" s="11"/>
      <c r="V301" s="11"/>
    </row>
    <row r="302" spans="1:22" x14ac:dyDescent="0.25">
      <c r="A302" s="50"/>
      <c r="B302" s="30" t="s">
        <v>6</v>
      </c>
      <c r="C302" s="31">
        <v>16095.245000000001</v>
      </c>
      <c r="D302" s="31">
        <v>14136.532999999999</v>
      </c>
      <c r="E302" s="31"/>
      <c r="F302" s="31">
        <v>14136.532999999999</v>
      </c>
      <c r="S302" s="11"/>
      <c r="T302" s="11"/>
      <c r="V302" s="11"/>
    </row>
    <row r="303" spans="1:22" x14ac:dyDescent="0.25">
      <c r="A303" s="50"/>
      <c r="B303" s="30" t="s">
        <v>7</v>
      </c>
      <c r="C303" s="31">
        <v>0</v>
      </c>
      <c r="D303" s="31">
        <v>0</v>
      </c>
      <c r="E303" s="31"/>
      <c r="F303" s="31">
        <v>0</v>
      </c>
      <c r="S303" s="11"/>
      <c r="T303" s="11"/>
      <c r="V303" s="11"/>
    </row>
    <row r="304" spans="1:22" ht="28.5" x14ac:dyDescent="0.25">
      <c r="A304" s="51"/>
      <c r="B304" s="27" t="s">
        <v>92</v>
      </c>
      <c r="C304" s="28">
        <f>(+C305+C306)</f>
        <v>25344.344559999998</v>
      </c>
      <c r="D304" s="28">
        <f>(+D305+D306)</f>
        <v>12373.91073</v>
      </c>
      <c r="E304" s="28"/>
      <c r="F304" s="28">
        <f>(+F305+F306)</f>
        <v>12373.91073</v>
      </c>
      <c r="S304" s="11"/>
      <c r="T304" s="11"/>
      <c r="V304" s="11"/>
    </row>
    <row r="305" spans="1:22" x14ac:dyDescent="0.25">
      <c r="A305" s="50"/>
      <c r="B305" s="30" t="s">
        <v>6</v>
      </c>
      <c r="C305" s="31">
        <v>15963.630959999999</v>
      </c>
      <c r="D305" s="31">
        <v>4394.4525199999998</v>
      </c>
      <c r="E305" s="31"/>
      <c r="F305" s="31">
        <v>4394.4525199999998</v>
      </c>
      <c r="S305" s="11"/>
      <c r="T305" s="11"/>
      <c r="V305" s="11"/>
    </row>
    <row r="306" spans="1:22" x14ac:dyDescent="0.25">
      <c r="A306" s="50"/>
      <c r="B306" s="30" t="s">
        <v>7</v>
      </c>
      <c r="C306" s="31">
        <v>9380.713600000001</v>
      </c>
      <c r="D306" s="31">
        <v>7979.4582099999998</v>
      </c>
      <c r="E306" s="31"/>
      <c r="F306" s="31">
        <v>7979.4582099999998</v>
      </c>
      <c r="S306" s="11"/>
      <c r="T306" s="11"/>
      <c r="V306" s="11"/>
    </row>
    <row r="307" spans="1:22" x14ac:dyDescent="0.25">
      <c r="A307" s="51"/>
      <c r="B307" s="27" t="s">
        <v>93</v>
      </c>
      <c r="C307" s="28">
        <f>(+C308+C309)</f>
        <v>740.28300000000002</v>
      </c>
      <c r="D307" s="28">
        <f>(+D308+D309)</f>
        <v>0</v>
      </c>
      <c r="E307" s="28"/>
      <c r="F307" s="28">
        <f>(+F308+F309)</f>
        <v>0</v>
      </c>
      <c r="S307" s="11"/>
      <c r="T307" s="11"/>
      <c r="V307" s="11"/>
    </row>
    <row r="308" spans="1:22" x14ac:dyDescent="0.25">
      <c r="A308" s="50"/>
      <c r="B308" s="30" t="s">
        <v>6</v>
      </c>
      <c r="C308" s="31">
        <v>740.28300000000002</v>
      </c>
      <c r="D308" s="31">
        <v>0</v>
      </c>
      <c r="E308" s="31"/>
      <c r="F308" s="31">
        <v>0</v>
      </c>
      <c r="S308" s="11"/>
      <c r="T308" s="11"/>
      <c r="V308" s="11"/>
    </row>
    <row r="309" spans="1:22" x14ac:dyDescent="0.25">
      <c r="A309" s="50"/>
      <c r="B309" s="30" t="s">
        <v>7</v>
      </c>
      <c r="C309" s="31">
        <v>0</v>
      </c>
      <c r="D309" s="31">
        <v>0</v>
      </c>
      <c r="E309" s="31"/>
      <c r="F309" s="31">
        <v>0</v>
      </c>
      <c r="S309" s="11"/>
      <c r="T309" s="11"/>
      <c r="V309" s="11"/>
    </row>
    <row r="310" spans="1:22" x14ac:dyDescent="0.25">
      <c r="A310" s="51"/>
      <c r="B310" s="27" t="s">
        <v>94</v>
      </c>
      <c r="C310" s="28">
        <f>(+C311+C312)</f>
        <v>5789.1459999999997</v>
      </c>
      <c r="D310" s="28">
        <f>(+D311+D312)</f>
        <v>4341.8594999999996</v>
      </c>
      <c r="E310" s="28"/>
      <c r="F310" s="28">
        <f>(+F311+F312)</f>
        <v>3514.1484</v>
      </c>
      <c r="S310" s="11"/>
      <c r="T310" s="11"/>
      <c r="V310" s="11"/>
    </row>
    <row r="311" spans="1:22" x14ac:dyDescent="0.25">
      <c r="A311" s="50"/>
      <c r="B311" s="30" t="s">
        <v>6</v>
      </c>
      <c r="C311" s="31">
        <v>5789.1459999999997</v>
      </c>
      <c r="D311" s="31">
        <v>4341.8594999999996</v>
      </c>
      <c r="E311" s="31"/>
      <c r="F311" s="31">
        <v>3514.1484</v>
      </c>
      <c r="S311" s="11"/>
      <c r="T311" s="11"/>
      <c r="V311" s="11"/>
    </row>
    <row r="312" spans="1:22" x14ac:dyDescent="0.25">
      <c r="A312" s="50"/>
      <c r="B312" s="30" t="s">
        <v>7</v>
      </c>
      <c r="C312" s="31">
        <v>0</v>
      </c>
      <c r="D312" s="31">
        <v>0</v>
      </c>
      <c r="E312" s="31"/>
      <c r="F312" s="31">
        <v>0</v>
      </c>
      <c r="S312" s="11"/>
      <c r="T312" s="11"/>
      <c r="V312" s="11"/>
    </row>
    <row r="313" spans="1:22" x14ac:dyDescent="0.25">
      <c r="A313" s="51"/>
      <c r="B313" s="27" t="s">
        <v>95</v>
      </c>
      <c r="C313" s="28">
        <f>(+C314+C315)</f>
        <v>168046.10872999995</v>
      </c>
      <c r="D313" s="28">
        <f>(+D314+D315)</f>
        <v>148312.98903954544</v>
      </c>
      <c r="E313" s="28"/>
      <c r="F313" s="28">
        <f>(+F314+F315)</f>
        <v>119250.39362999998</v>
      </c>
      <c r="S313" s="11"/>
      <c r="T313" s="11"/>
      <c r="V313" s="11"/>
    </row>
    <row r="314" spans="1:22" x14ac:dyDescent="0.25">
      <c r="A314" s="50"/>
      <c r="B314" s="30" t="s">
        <v>6</v>
      </c>
      <c r="C314" s="31">
        <v>168046.10872999995</v>
      </c>
      <c r="D314" s="31">
        <v>148312.98903954544</v>
      </c>
      <c r="E314" s="31"/>
      <c r="F314" s="31">
        <v>119250.39362999998</v>
      </c>
      <c r="S314" s="11"/>
      <c r="T314" s="11"/>
      <c r="V314" s="11"/>
    </row>
    <row r="315" spans="1:22" x14ac:dyDescent="0.25">
      <c r="A315" s="50"/>
      <c r="B315" s="30" t="s">
        <v>7</v>
      </c>
      <c r="C315" s="31">
        <v>0</v>
      </c>
      <c r="D315" s="31">
        <v>0</v>
      </c>
      <c r="E315" s="31"/>
      <c r="F315" s="31">
        <v>0</v>
      </c>
      <c r="S315" s="11"/>
      <c r="T315" s="11"/>
      <c r="V315" s="11"/>
    </row>
    <row r="316" spans="1:22" x14ac:dyDescent="0.25">
      <c r="A316" s="51"/>
      <c r="B316" s="27" t="s">
        <v>96</v>
      </c>
      <c r="C316" s="28">
        <f>(+C317+C318)</f>
        <v>8784.5570000000007</v>
      </c>
      <c r="D316" s="28">
        <f>(+D317+D318)</f>
        <v>5827.4611999999997</v>
      </c>
      <c r="E316" s="28"/>
      <c r="F316" s="28">
        <f>(+F317+F318)</f>
        <v>2922.7026399999995</v>
      </c>
      <c r="S316" s="11"/>
      <c r="T316" s="11"/>
      <c r="V316" s="11"/>
    </row>
    <row r="317" spans="1:22" x14ac:dyDescent="0.25">
      <c r="A317" s="50"/>
      <c r="B317" s="30" t="s">
        <v>6</v>
      </c>
      <c r="C317" s="31">
        <v>8784.5570000000007</v>
      </c>
      <c r="D317" s="31">
        <v>5827.4611999999997</v>
      </c>
      <c r="E317" s="31"/>
      <c r="F317" s="31">
        <v>2922.7026399999995</v>
      </c>
      <c r="S317" s="11"/>
      <c r="T317" s="11"/>
      <c r="V317" s="11"/>
    </row>
    <row r="318" spans="1:22" x14ac:dyDescent="0.25">
      <c r="A318" s="50"/>
      <c r="B318" s="30" t="s">
        <v>7</v>
      </c>
      <c r="C318" s="31">
        <v>0</v>
      </c>
      <c r="D318" s="31">
        <v>0</v>
      </c>
      <c r="E318" s="31"/>
      <c r="F318" s="31">
        <v>0</v>
      </c>
      <c r="S318" s="11"/>
      <c r="T318" s="11"/>
      <c r="V318" s="11"/>
    </row>
    <row r="319" spans="1:22" x14ac:dyDescent="0.25">
      <c r="A319" s="51"/>
      <c r="B319" s="27" t="s">
        <v>97</v>
      </c>
      <c r="C319" s="28">
        <f>(+C320+C321)</f>
        <v>5895.9475200000006</v>
      </c>
      <c r="D319" s="28">
        <f>(+D320+D321)</f>
        <v>4278.3078399999995</v>
      </c>
      <c r="E319" s="28"/>
      <c r="F319" s="28">
        <f>(+F320+F321)</f>
        <v>4191.3506699999998</v>
      </c>
      <c r="S319" s="11"/>
      <c r="T319" s="11"/>
      <c r="V319" s="11"/>
    </row>
    <row r="320" spans="1:22" x14ac:dyDescent="0.25">
      <c r="A320" s="50"/>
      <c r="B320" s="30" t="s">
        <v>6</v>
      </c>
      <c r="C320" s="31">
        <v>5895.9475200000006</v>
      </c>
      <c r="D320" s="31">
        <v>4278.3078399999995</v>
      </c>
      <c r="E320" s="31"/>
      <c r="F320" s="31">
        <v>4191.3506699999998</v>
      </c>
      <c r="S320" s="11"/>
      <c r="T320" s="11"/>
      <c r="V320" s="11"/>
    </row>
    <row r="321" spans="1:22" x14ac:dyDescent="0.25">
      <c r="A321" s="50"/>
      <c r="B321" s="30" t="s">
        <v>7</v>
      </c>
      <c r="C321" s="31">
        <v>0</v>
      </c>
      <c r="D321" s="31">
        <v>0</v>
      </c>
      <c r="E321" s="31"/>
      <c r="F321" s="31">
        <v>0</v>
      </c>
      <c r="S321" s="11"/>
      <c r="T321" s="11"/>
      <c r="V321" s="11"/>
    </row>
    <row r="322" spans="1:22" ht="28.5" x14ac:dyDescent="0.25">
      <c r="A322" s="51"/>
      <c r="B322" s="27" t="s">
        <v>98</v>
      </c>
      <c r="C322" s="28">
        <f>(+C323+C324)</f>
        <v>715.38956999999994</v>
      </c>
      <c r="D322" s="28">
        <f>(+D323+D324)</f>
        <v>553.79899999999998</v>
      </c>
      <c r="E322" s="28"/>
      <c r="F322" s="28">
        <f>(+F323+F324)</f>
        <v>415.17532</v>
      </c>
      <c r="S322" s="11"/>
      <c r="T322" s="11"/>
      <c r="V322" s="11"/>
    </row>
    <row r="323" spans="1:22" x14ac:dyDescent="0.25">
      <c r="A323" s="50"/>
      <c r="B323" s="30" t="s">
        <v>6</v>
      </c>
      <c r="C323" s="31">
        <v>715.38956999999994</v>
      </c>
      <c r="D323" s="31">
        <v>553.79899999999998</v>
      </c>
      <c r="E323" s="31"/>
      <c r="F323" s="31">
        <v>415.17532</v>
      </c>
      <c r="S323" s="11"/>
      <c r="T323" s="11"/>
      <c r="V323" s="11"/>
    </row>
    <row r="324" spans="1:22" x14ac:dyDescent="0.25">
      <c r="A324" s="50"/>
      <c r="B324" s="30" t="s">
        <v>7</v>
      </c>
      <c r="C324" s="31">
        <v>0</v>
      </c>
      <c r="D324" s="31">
        <v>0</v>
      </c>
      <c r="E324" s="31"/>
      <c r="F324" s="31">
        <v>0</v>
      </c>
      <c r="S324" s="11"/>
      <c r="T324" s="11"/>
      <c r="V324" s="11"/>
    </row>
    <row r="325" spans="1:22" x14ac:dyDescent="0.25">
      <c r="A325" s="51"/>
      <c r="B325" s="27" t="s">
        <v>99</v>
      </c>
      <c r="C325" s="28">
        <f>(+C326+C327)</f>
        <v>67260.081630000001</v>
      </c>
      <c r="D325" s="28">
        <f>(+D326+D327)</f>
        <v>50445.061219999996</v>
      </c>
      <c r="E325" s="28"/>
      <c r="F325" s="28">
        <f>(+F326+F327)</f>
        <v>36328.469369999999</v>
      </c>
      <c r="S325" s="11"/>
      <c r="T325" s="11"/>
      <c r="V325" s="11"/>
    </row>
    <row r="326" spans="1:22" x14ac:dyDescent="0.25">
      <c r="A326" s="50"/>
      <c r="B326" s="30" t="s">
        <v>6</v>
      </c>
      <c r="C326" s="31">
        <v>67260.081630000001</v>
      </c>
      <c r="D326" s="31">
        <v>50445.061219999996</v>
      </c>
      <c r="E326" s="31"/>
      <c r="F326" s="31">
        <v>36328.469369999999</v>
      </c>
      <c r="S326" s="11"/>
      <c r="T326" s="11"/>
      <c r="V326" s="11"/>
    </row>
    <row r="327" spans="1:22" x14ac:dyDescent="0.25">
      <c r="A327" s="50"/>
      <c r="B327" s="30" t="s">
        <v>7</v>
      </c>
      <c r="C327" s="31">
        <v>0</v>
      </c>
      <c r="D327" s="31">
        <v>0</v>
      </c>
      <c r="E327" s="31"/>
      <c r="F327" s="31">
        <v>0</v>
      </c>
      <c r="S327" s="11"/>
      <c r="T327" s="11"/>
      <c r="V327" s="11"/>
    </row>
    <row r="328" spans="1:22" x14ac:dyDescent="0.25">
      <c r="A328" s="51"/>
      <c r="B328" s="27" t="s">
        <v>100</v>
      </c>
      <c r="C328" s="28">
        <f>(+C329+C330)</f>
        <v>17500</v>
      </c>
      <c r="D328" s="28">
        <f>(+D329+D330)</f>
        <v>0</v>
      </c>
      <c r="E328" s="28"/>
      <c r="F328" s="28">
        <f>(+F329+F330)</f>
        <v>0</v>
      </c>
      <c r="S328" s="11"/>
      <c r="T328" s="11"/>
      <c r="V328" s="11"/>
    </row>
    <row r="329" spans="1:22" x14ac:dyDescent="0.25">
      <c r="A329" s="50"/>
      <c r="B329" s="30" t="s">
        <v>6</v>
      </c>
      <c r="C329" s="31">
        <v>17500</v>
      </c>
      <c r="D329" s="31">
        <v>0</v>
      </c>
      <c r="E329" s="31"/>
      <c r="F329" s="31">
        <v>0</v>
      </c>
      <c r="S329" s="11"/>
      <c r="T329" s="11"/>
      <c r="V329" s="11"/>
    </row>
    <row r="330" spans="1:22" x14ac:dyDescent="0.25">
      <c r="A330" s="52"/>
      <c r="B330" s="38" t="s">
        <v>7</v>
      </c>
      <c r="C330" s="39">
        <v>0</v>
      </c>
      <c r="D330" s="39">
        <v>0</v>
      </c>
      <c r="E330" s="39"/>
      <c r="F330" s="39">
        <v>0</v>
      </c>
      <c r="S330" s="11"/>
      <c r="T330" s="11"/>
      <c r="V330" s="11"/>
    </row>
    <row r="331" spans="1:22" x14ac:dyDescent="0.25">
      <c r="A331" s="53" t="s">
        <v>222</v>
      </c>
      <c r="B331" s="24"/>
      <c r="C331" s="25">
        <f>(+C332+C335+C338+C341+C344+C347+C350+C353+C356+C359+C362+C365+C368+C371+C374+C377+C380+C383+C386+C389+C392+C395+C398+C401+C404)</f>
        <v>5272599.2636600016</v>
      </c>
      <c r="D331" s="25">
        <f t="shared" ref="D331:F331" si="10">(+D332+D335+D338+D341+D344+D347+D350+D353+D356+D359+D362+D365+D368+D371+D374+D377+D380+D383+D386+D389+D392+D395+D398+D401+D404)</f>
        <v>3446805.5084249307</v>
      </c>
      <c r="E331" s="25"/>
      <c r="F331" s="25">
        <f t="shared" si="10"/>
        <v>3226924.1605688445</v>
      </c>
      <c r="S331" s="11"/>
      <c r="T331" s="11"/>
      <c r="V331" s="11"/>
    </row>
    <row r="332" spans="1:22" s="8" customFormat="1" x14ac:dyDescent="0.25">
      <c r="A332" s="51"/>
      <c r="B332" s="27" t="s">
        <v>10</v>
      </c>
      <c r="C332" s="28">
        <f>(+C333+C334)</f>
        <v>1058862.3</v>
      </c>
      <c r="D332" s="28">
        <f>(+D333+D334)</f>
        <v>211754.92663999996</v>
      </c>
      <c r="E332" s="28"/>
      <c r="F332" s="28">
        <f>(+F333+F334)</f>
        <v>193643.10926999999</v>
      </c>
      <c r="H332" s="10"/>
      <c r="I332" s="10"/>
      <c r="J332" s="10"/>
      <c r="K332" s="10"/>
      <c r="L332" s="10"/>
      <c r="M332" s="10"/>
      <c r="N332" s="10"/>
      <c r="O332" s="10"/>
      <c r="P332" s="10"/>
      <c r="S332" s="11"/>
      <c r="T332" s="11"/>
      <c r="U332" s="10"/>
      <c r="V332" s="11"/>
    </row>
    <row r="333" spans="1:22" s="8" customFormat="1" x14ac:dyDescent="0.25">
      <c r="A333" s="50"/>
      <c r="B333" s="30" t="s">
        <v>6</v>
      </c>
      <c r="C333" s="31">
        <v>1041862.3</v>
      </c>
      <c r="D333" s="31">
        <v>190540.50813999996</v>
      </c>
      <c r="E333" s="31"/>
      <c r="F333" s="31">
        <v>172791.77972999998</v>
      </c>
      <c r="H333" s="10"/>
      <c r="I333" s="10"/>
      <c r="J333" s="10"/>
      <c r="K333" s="10"/>
      <c r="L333" s="10"/>
      <c r="M333" s="10"/>
      <c r="N333" s="10"/>
      <c r="O333" s="10"/>
      <c r="P333" s="10"/>
      <c r="S333" s="11"/>
      <c r="T333" s="11"/>
      <c r="U333" s="10"/>
      <c r="V333" s="11"/>
    </row>
    <row r="334" spans="1:22" s="8" customFormat="1" x14ac:dyDescent="0.25">
      <c r="A334" s="50"/>
      <c r="B334" s="30" t="s">
        <v>7</v>
      </c>
      <c r="C334" s="31">
        <v>17000</v>
      </c>
      <c r="D334" s="31">
        <v>21214.4185</v>
      </c>
      <c r="E334" s="31"/>
      <c r="F334" s="31">
        <v>20851.329539999999</v>
      </c>
      <c r="H334" s="10"/>
      <c r="I334" s="10"/>
      <c r="J334" s="10"/>
      <c r="K334" s="10"/>
      <c r="L334" s="10"/>
      <c r="M334" s="10"/>
      <c r="N334" s="10"/>
      <c r="O334" s="10"/>
      <c r="P334" s="10"/>
      <c r="S334" s="11"/>
      <c r="T334" s="11"/>
      <c r="U334" s="10"/>
      <c r="V334" s="11"/>
    </row>
    <row r="335" spans="1:22" x14ac:dyDescent="0.25">
      <c r="A335" s="51"/>
      <c r="B335" s="27" t="s">
        <v>101</v>
      </c>
      <c r="C335" s="28">
        <f>(+C336+C337)</f>
        <v>3318.1</v>
      </c>
      <c r="D335" s="28">
        <f>(+D336+D337)</f>
        <v>3113.5234300000002</v>
      </c>
      <c r="E335" s="28"/>
      <c r="F335" s="28">
        <f>(+F336+F337)</f>
        <v>3479.7704399999998</v>
      </c>
      <c r="S335" s="11"/>
      <c r="T335" s="11"/>
      <c r="V335" s="11"/>
    </row>
    <row r="336" spans="1:22" x14ac:dyDescent="0.25">
      <c r="A336" s="50"/>
      <c r="B336" s="30" t="s">
        <v>6</v>
      </c>
      <c r="C336" s="31">
        <v>3318.1</v>
      </c>
      <c r="D336" s="31">
        <v>3113.5234300000002</v>
      </c>
      <c r="E336" s="31"/>
      <c r="F336" s="31">
        <v>3479.7704399999998</v>
      </c>
      <c r="S336" s="11"/>
      <c r="T336" s="11"/>
      <c r="V336" s="11"/>
    </row>
    <row r="337" spans="1:22" x14ac:dyDescent="0.25">
      <c r="A337" s="50"/>
      <c r="B337" s="30" t="s">
        <v>7</v>
      </c>
      <c r="C337" s="31">
        <v>0</v>
      </c>
      <c r="D337" s="31">
        <v>0</v>
      </c>
      <c r="E337" s="31"/>
      <c r="F337" s="31">
        <v>0</v>
      </c>
      <c r="S337" s="11"/>
      <c r="T337" s="11"/>
      <c r="V337" s="11"/>
    </row>
    <row r="338" spans="1:22" x14ac:dyDescent="0.25">
      <c r="A338" s="51"/>
      <c r="B338" s="27" t="s">
        <v>102</v>
      </c>
      <c r="C338" s="28">
        <f>(+C339+C340)</f>
        <v>37402.5</v>
      </c>
      <c r="D338" s="28">
        <f>(+D339+D340)</f>
        <v>28022.1</v>
      </c>
      <c r="E338" s="28"/>
      <c r="F338" s="28">
        <f>(+F339+F340)</f>
        <v>23684.799999999999</v>
      </c>
      <c r="S338" s="11"/>
      <c r="T338" s="11"/>
      <c r="V338" s="11"/>
    </row>
    <row r="339" spans="1:22" x14ac:dyDescent="0.25">
      <c r="A339" s="50"/>
      <c r="B339" s="30" t="s">
        <v>6</v>
      </c>
      <c r="C339" s="31">
        <v>37402.5</v>
      </c>
      <c r="D339" s="31">
        <v>28022.1</v>
      </c>
      <c r="E339" s="31"/>
      <c r="F339" s="31">
        <v>23684.799999999999</v>
      </c>
      <c r="S339" s="11"/>
      <c r="T339" s="11"/>
      <c r="V339" s="11"/>
    </row>
    <row r="340" spans="1:22" x14ac:dyDescent="0.25">
      <c r="A340" s="50"/>
      <c r="B340" s="30" t="s">
        <v>7</v>
      </c>
      <c r="C340" s="31">
        <v>0</v>
      </c>
      <c r="D340" s="31">
        <v>0</v>
      </c>
      <c r="E340" s="31"/>
      <c r="F340" s="31">
        <v>0</v>
      </c>
      <c r="S340" s="11"/>
      <c r="T340" s="11"/>
      <c r="V340" s="11"/>
    </row>
    <row r="341" spans="1:22" x14ac:dyDescent="0.25">
      <c r="A341" s="51"/>
      <c r="B341" s="27" t="s">
        <v>103</v>
      </c>
      <c r="C341" s="28">
        <f>(+C342+C343)</f>
        <v>8349.7999999999993</v>
      </c>
      <c r="D341" s="28">
        <f>(+D342+D343)</f>
        <v>5020</v>
      </c>
      <c r="E341" s="28"/>
      <c r="F341" s="28">
        <f>(+F342+F343)</f>
        <v>5010</v>
      </c>
      <c r="S341" s="11"/>
      <c r="T341" s="11"/>
      <c r="V341" s="11"/>
    </row>
    <row r="342" spans="1:22" x14ac:dyDescent="0.25">
      <c r="A342" s="50"/>
      <c r="B342" s="30" t="s">
        <v>6</v>
      </c>
      <c r="C342" s="31">
        <v>8349.7999999999993</v>
      </c>
      <c r="D342" s="46">
        <v>5020</v>
      </c>
      <c r="E342" s="46"/>
      <c r="F342" s="46">
        <v>5010</v>
      </c>
      <c r="S342" s="11"/>
      <c r="T342" s="11"/>
      <c r="V342" s="11"/>
    </row>
    <row r="343" spans="1:22" x14ac:dyDescent="0.25">
      <c r="A343" s="50"/>
      <c r="B343" s="30" t="s">
        <v>7</v>
      </c>
      <c r="C343" s="31">
        <v>0</v>
      </c>
      <c r="D343" s="46">
        <v>0</v>
      </c>
      <c r="E343" s="46"/>
      <c r="F343" s="46">
        <v>0</v>
      </c>
      <c r="S343" s="11"/>
      <c r="T343" s="11"/>
      <c r="V343" s="11"/>
    </row>
    <row r="344" spans="1:22" x14ac:dyDescent="0.25">
      <c r="A344" s="51"/>
      <c r="B344" s="27" t="s">
        <v>104</v>
      </c>
      <c r="C344" s="28">
        <f>(+C345+C346)</f>
        <v>283357</v>
      </c>
      <c r="D344" s="28">
        <f>(+D345+D346)</f>
        <v>207071.3</v>
      </c>
      <c r="E344" s="28"/>
      <c r="F344" s="28">
        <f>(+F345+F346)</f>
        <v>198499.57</v>
      </c>
      <c r="S344" s="11"/>
      <c r="T344" s="11"/>
      <c r="V344" s="11"/>
    </row>
    <row r="345" spans="1:22" x14ac:dyDescent="0.25">
      <c r="A345" s="50"/>
      <c r="B345" s="30" t="s">
        <v>6</v>
      </c>
      <c r="C345" s="31">
        <v>277142.5</v>
      </c>
      <c r="D345" s="31">
        <v>200856.8</v>
      </c>
      <c r="E345" s="31"/>
      <c r="F345" s="31">
        <v>198499.57</v>
      </c>
      <c r="S345" s="11"/>
      <c r="T345" s="11"/>
      <c r="V345" s="11"/>
    </row>
    <row r="346" spans="1:22" x14ac:dyDescent="0.25">
      <c r="A346" s="50"/>
      <c r="B346" s="30" t="s">
        <v>7</v>
      </c>
      <c r="C346" s="31">
        <v>6214.5</v>
      </c>
      <c r="D346" s="31">
        <v>6214.5</v>
      </c>
      <c r="E346" s="31"/>
      <c r="F346" s="31">
        <v>0</v>
      </c>
      <c r="S346" s="11"/>
      <c r="T346" s="11"/>
      <c r="V346" s="11"/>
    </row>
    <row r="347" spans="1:22" s="8" customFormat="1" ht="15.75" x14ac:dyDescent="0.25">
      <c r="A347" s="51"/>
      <c r="B347" s="27" t="s">
        <v>262</v>
      </c>
      <c r="C347" s="28">
        <f>(+C348+C349)</f>
        <v>114732.5</v>
      </c>
      <c r="D347" s="28">
        <f>(+D348+D349)</f>
        <v>88665.764379999993</v>
      </c>
      <c r="E347" s="28"/>
      <c r="F347" s="28">
        <f>(+F348+F349)</f>
        <v>121890.25682999998</v>
      </c>
      <c r="H347" s="10"/>
      <c r="I347" s="10"/>
      <c r="J347" s="10"/>
      <c r="K347" s="10"/>
      <c r="L347" s="10"/>
      <c r="M347" s="10"/>
      <c r="N347" s="10"/>
      <c r="O347" s="10"/>
      <c r="P347" s="10"/>
      <c r="S347" s="11"/>
      <c r="T347" s="11"/>
      <c r="U347" s="10"/>
      <c r="V347" s="11"/>
    </row>
    <row r="348" spans="1:22" s="8" customFormat="1" x14ac:dyDescent="0.25">
      <c r="A348" s="50"/>
      <c r="B348" s="30" t="s">
        <v>6</v>
      </c>
      <c r="C348" s="31">
        <v>114732.5</v>
      </c>
      <c r="D348" s="31">
        <v>88665.764379999993</v>
      </c>
      <c r="E348" s="31"/>
      <c r="F348" s="31">
        <v>121890.25682999998</v>
      </c>
      <c r="H348" s="10"/>
      <c r="I348" s="10"/>
      <c r="J348" s="10"/>
      <c r="K348" s="10"/>
      <c r="L348" s="10"/>
      <c r="M348" s="10"/>
      <c r="N348" s="10"/>
      <c r="O348" s="10"/>
      <c r="P348" s="10"/>
      <c r="S348" s="11"/>
      <c r="T348" s="11"/>
      <c r="U348" s="10"/>
      <c r="V348" s="11"/>
    </row>
    <row r="349" spans="1:22" s="8" customFormat="1" x14ac:dyDescent="0.25">
      <c r="A349" s="50"/>
      <c r="B349" s="30" t="s">
        <v>7</v>
      </c>
      <c r="C349" s="31">
        <v>0</v>
      </c>
      <c r="D349" s="31">
        <v>0</v>
      </c>
      <c r="E349" s="31"/>
      <c r="F349" s="31">
        <v>0</v>
      </c>
      <c r="H349" s="10"/>
      <c r="I349" s="10"/>
      <c r="J349" s="10"/>
      <c r="K349" s="10"/>
      <c r="L349" s="10"/>
      <c r="M349" s="10"/>
      <c r="N349" s="10"/>
      <c r="O349" s="10"/>
      <c r="P349" s="10"/>
      <c r="S349" s="11"/>
      <c r="T349" s="11"/>
      <c r="U349" s="10"/>
      <c r="V349" s="11"/>
    </row>
    <row r="350" spans="1:22" x14ac:dyDescent="0.25">
      <c r="A350" s="51"/>
      <c r="B350" s="27" t="s">
        <v>105</v>
      </c>
      <c r="C350" s="28">
        <f>(+C351+C352)</f>
        <v>566946.01571000007</v>
      </c>
      <c r="D350" s="28">
        <f>(+D351+D352)</f>
        <v>529025.01967999991</v>
      </c>
      <c r="E350" s="28"/>
      <c r="F350" s="28">
        <f>(+F351+F352)</f>
        <v>514442.35259999987</v>
      </c>
      <c r="S350" s="11"/>
      <c r="T350" s="11"/>
      <c r="V350" s="11"/>
    </row>
    <row r="351" spans="1:22" x14ac:dyDescent="0.25">
      <c r="A351" s="50"/>
      <c r="B351" s="30" t="s">
        <v>6</v>
      </c>
      <c r="C351" s="31">
        <v>535716.51504000009</v>
      </c>
      <c r="D351" s="31">
        <v>497795.51900999987</v>
      </c>
      <c r="E351" s="31"/>
      <c r="F351" s="31">
        <v>492963.00257999985</v>
      </c>
      <c r="S351" s="11"/>
      <c r="T351" s="11"/>
      <c r="V351" s="11"/>
    </row>
    <row r="352" spans="1:22" x14ac:dyDescent="0.25">
      <c r="A352" s="50"/>
      <c r="B352" s="30" t="s">
        <v>7</v>
      </c>
      <c r="C352" s="31">
        <v>31229.500670000001</v>
      </c>
      <c r="D352" s="31">
        <v>31229.500670000001</v>
      </c>
      <c r="E352" s="31"/>
      <c r="F352" s="31">
        <v>21479.350019999998</v>
      </c>
      <c r="S352" s="11"/>
      <c r="T352" s="11"/>
      <c r="V352" s="11"/>
    </row>
    <row r="353" spans="1:22" x14ac:dyDescent="0.25">
      <c r="A353" s="51"/>
      <c r="B353" s="27" t="s">
        <v>106</v>
      </c>
      <c r="C353" s="28">
        <f>(+C354+C355)</f>
        <v>240656.2</v>
      </c>
      <c r="D353" s="28">
        <f>(+D354+D355)</f>
        <v>187943.09680999999</v>
      </c>
      <c r="E353" s="28"/>
      <c r="F353" s="28">
        <f>(+F354+F355)</f>
        <v>212823.04674000002</v>
      </c>
      <c r="S353" s="11"/>
      <c r="T353" s="11"/>
      <c r="V353" s="11"/>
    </row>
    <row r="354" spans="1:22" x14ac:dyDescent="0.25">
      <c r="A354" s="50"/>
      <c r="B354" s="30" t="s">
        <v>6</v>
      </c>
      <c r="C354" s="31">
        <v>240656.2</v>
      </c>
      <c r="D354" s="31">
        <v>187943.09680999999</v>
      </c>
      <c r="E354" s="31"/>
      <c r="F354" s="31">
        <v>212823.04674000002</v>
      </c>
      <c r="S354" s="11"/>
      <c r="T354" s="11"/>
      <c r="V354" s="11"/>
    </row>
    <row r="355" spans="1:22" x14ac:dyDescent="0.25">
      <c r="A355" s="50"/>
      <c r="B355" s="30" t="s">
        <v>7</v>
      </c>
      <c r="C355" s="31">
        <v>0</v>
      </c>
      <c r="D355" s="31">
        <v>0</v>
      </c>
      <c r="E355" s="31"/>
      <c r="F355" s="31">
        <v>0</v>
      </c>
      <c r="S355" s="11"/>
      <c r="T355" s="11"/>
      <c r="V355" s="11"/>
    </row>
    <row r="356" spans="1:22" x14ac:dyDescent="0.25">
      <c r="A356" s="51"/>
      <c r="B356" s="27" t="s">
        <v>107</v>
      </c>
      <c r="C356" s="28">
        <f>(+C357+C358)</f>
        <v>366567.3</v>
      </c>
      <c r="D356" s="28">
        <f>(+D357+D358)</f>
        <v>274925.47499999998</v>
      </c>
      <c r="E356" s="28"/>
      <c r="F356" s="28">
        <f>(+F357+F358)</f>
        <v>218655.29538</v>
      </c>
      <c r="S356" s="11"/>
      <c r="T356" s="11"/>
      <c r="V356" s="11"/>
    </row>
    <row r="357" spans="1:22" x14ac:dyDescent="0.25">
      <c r="A357" s="50"/>
      <c r="B357" s="30" t="s">
        <v>6</v>
      </c>
      <c r="C357" s="31">
        <v>54316.3</v>
      </c>
      <c r="D357" s="31">
        <v>40737.224999999999</v>
      </c>
      <c r="E357" s="31"/>
      <c r="F357" s="31">
        <v>39353.587469999999</v>
      </c>
      <c r="S357" s="11"/>
      <c r="T357" s="11"/>
      <c r="V357" s="11"/>
    </row>
    <row r="358" spans="1:22" x14ac:dyDescent="0.25">
      <c r="A358" s="50"/>
      <c r="B358" s="30" t="s">
        <v>7</v>
      </c>
      <c r="C358" s="31">
        <v>312251</v>
      </c>
      <c r="D358" s="31">
        <v>234188.25</v>
      </c>
      <c r="E358" s="31"/>
      <c r="F358" s="31">
        <v>179301.70791</v>
      </c>
      <c r="S358" s="11"/>
      <c r="T358" s="11"/>
      <c r="V358" s="11"/>
    </row>
    <row r="359" spans="1:22" x14ac:dyDescent="0.25">
      <c r="A359" s="51"/>
      <c r="B359" s="27" t="s">
        <v>108</v>
      </c>
      <c r="C359" s="28">
        <f>(+C360+C361)</f>
        <v>43952.6</v>
      </c>
      <c r="D359" s="28">
        <f>(+D360+D361)</f>
        <v>17683.531999999999</v>
      </c>
      <c r="E359" s="28"/>
      <c r="F359" s="28">
        <f>(+F360+F361)</f>
        <v>17683.531999999999</v>
      </c>
      <c r="S359" s="11"/>
      <c r="T359" s="11"/>
      <c r="V359" s="11"/>
    </row>
    <row r="360" spans="1:22" x14ac:dyDescent="0.25">
      <c r="A360" s="50"/>
      <c r="B360" s="30" t="s">
        <v>6</v>
      </c>
      <c r="C360" s="31">
        <v>43952.6</v>
      </c>
      <c r="D360" s="31">
        <v>17683.531999999999</v>
      </c>
      <c r="E360" s="31"/>
      <c r="F360" s="31">
        <v>17683.531999999999</v>
      </c>
      <c r="S360" s="11"/>
      <c r="T360" s="11"/>
      <c r="V360" s="11"/>
    </row>
    <row r="361" spans="1:22" x14ac:dyDescent="0.25">
      <c r="A361" s="50"/>
      <c r="B361" s="30" t="s">
        <v>7</v>
      </c>
      <c r="C361" s="31">
        <v>0</v>
      </c>
      <c r="D361" s="31">
        <v>0</v>
      </c>
      <c r="E361" s="31"/>
      <c r="F361" s="31">
        <v>0</v>
      </c>
      <c r="S361" s="11"/>
      <c r="T361" s="11"/>
      <c r="V361" s="11"/>
    </row>
    <row r="362" spans="1:22" ht="28.5" x14ac:dyDescent="0.25">
      <c r="A362" s="51"/>
      <c r="B362" s="27" t="s">
        <v>109</v>
      </c>
      <c r="C362" s="28">
        <f>(+C363+C364)</f>
        <v>297.34464000000003</v>
      </c>
      <c r="D362" s="28">
        <f>(+D363+D364)</f>
        <v>297.34464000000003</v>
      </c>
      <c r="E362" s="28"/>
      <c r="F362" s="28">
        <f>(+F363+F364)</f>
        <v>297.34464000000003</v>
      </c>
      <c r="S362" s="11"/>
      <c r="T362" s="11"/>
      <c r="V362" s="11"/>
    </row>
    <row r="363" spans="1:22" x14ac:dyDescent="0.25">
      <c r="A363" s="50"/>
      <c r="B363" s="30" t="s">
        <v>6</v>
      </c>
      <c r="C363" s="31">
        <v>297.34464000000003</v>
      </c>
      <c r="D363" s="31">
        <v>297.34464000000003</v>
      </c>
      <c r="E363" s="31"/>
      <c r="F363" s="31">
        <v>297.34464000000003</v>
      </c>
      <c r="S363" s="11"/>
      <c r="T363" s="11"/>
      <c r="V363" s="11"/>
    </row>
    <row r="364" spans="1:22" x14ac:dyDescent="0.25">
      <c r="A364" s="50"/>
      <c r="B364" s="30" t="s">
        <v>7</v>
      </c>
      <c r="C364" s="31">
        <v>0</v>
      </c>
      <c r="D364" s="31">
        <v>0</v>
      </c>
      <c r="E364" s="31"/>
      <c r="F364" s="31">
        <v>0</v>
      </c>
      <c r="S364" s="11"/>
      <c r="T364" s="11"/>
      <c r="V364" s="11"/>
    </row>
    <row r="365" spans="1:22" ht="28.5" x14ac:dyDescent="0.25">
      <c r="A365" s="51"/>
      <c r="B365" s="27" t="s">
        <v>110</v>
      </c>
      <c r="C365" s="28">
        <f>(+C366+C367)</f>
        <v>469703.6</v>
      </c>
      <c r="D365" s="28">
        <f>(+D366+D367)</f>
        <v>296113.42499999999</v>
      </c>
      <c r="E365" s="28"/>
      <c r="F365" s="28">
        <f>(+F366+F367)</f>
        <v>266199.22462999995</v>
      </c>
      <c r="S365" s="11"/>
      <c r="T365" s="11"/>
      <c r="V365" s="11"/>
    </row>
    <row r="366" spans="1:22" x14ac:dyDescent="0.25">
      <c r="A366" s="50"/>
      <c r="B366" s="30" t="s">
        <v>6</v>
      </c>
      <c r="C366" s="31">
        <v>93733.6</v>
      </c>
      <c r="D366" s="31">
        <v>72413.425000000003</v>
      </c>
      <c r="E366" s="31"/>
      <c r="F366" s="31">
        <v>59101.009590000001</v>
      </c>
      <c r="S366" s="11"/>
      <c r="T366" s="11"/>
      <c r="V366" s="11"/>
    </row>
    <row r="367" spans="1:22" x14ac:dyDescent="0.25">
      <c r="A367" s="50"/>
      <c r="B367" s="30" t="s">
        <v>7</v>
      </c>
      <c r="C367" s="31">
        <v>375970</v>
      </c>
      <c r="D367" s="31">
        <v>223700</v>
      </c>
      <c r="E367" s="31"/>
      <c r="F367" s="31">
        <v>207098.21503999998</v>
      </c>
      <c r="S367" s="11"/>
      <c r="T367" s="11"/>
      <c r="V367" s="11"/>
    </row>
    <row r="368" spans="1:22" x14ac:dyDescent="0.25">
      <c r="A368" s="51"/>
      <c r="B368" s="27" t="s">
        <v>111</v>
      </c>
      <c r="C368" s="28">
        <f>(+C369+C370)</f>
        <v>650337.52820000006</v>
      </c>
      <c r="D368" s="28">
        <f>(+D369+D370)</f>
        <v>469500</v>
      </c>
      <c r="E368" s="28"/>
      <c r="F368" s="28">
        <f>(+F369+F370)</f>
        <v>446200</v>
      </c>
      <c r="S368" s="11"/>
      <c r="T368" s="11"/>
      <c r="V368" s="11"/>
    </row>
    <row r="369" spans="1:22" x14ac:dyDescent="0.25">
      <c r="A369" s="50"/>
      <c r="B369" s="30" t="s">
        <v>6</v>
      </c>
      <c r="C369" s="31">
        <v>134437.5282</v>
      </c>
      <c r="D369" s="31">
        <v>132000</v>
      </c>
      <c r="E369" s="31"/>
      <c r="F369" s="31">
        <v>132000</v>
      </c>
      <c r="S369" s="11"/>
      <c r="T369" s="11"/>
      <c r="V369" s="11"/>
    </row>
    <row r="370" spans="1:22" x14ac:dyDescent="0.25">
      <c r="A370" s="50"/>
      <c r="B370" s="30" t="s">
        <v>7</v>
      </c>
      <c r="C370" s="31">
        <v>515900</v>
      </c>
      <c r="D370" s="31">
        <v>337500</v>
      </c>
      <c r="E370" s="31"/>
      <c r="F370" s="31">
        <v>314200</v>
      </c>
      <c r="S370" s="11"/>
      <c r="T370" s="11"/>
      <c r="V370" s="11"/>
    </row>
    <row r="371" spans="1:22" x14ac:dyDescent="0.25">
      <c r="A371" s="51"/>
      <c r="B371" s="27" t="s">
        <v>112</v>
      </c>
      <c r="C371" s="28">
        <f>(+C372+C373)</f>
        <v>314542</v>
      </c>
      <c r="D371" s="28">
        <f>(+D372+D373)</f>
        <v>329591.40285000001</v>
      </c>
      <c r="E371" s="28"/>
      <c r="F371" s="28">
        <f>(+F372+F373)</f>
        <v>249891.84478000001</v>
      </c>
      <c r="S371" s="11"/>
      <c r="T371" s="11"/>
      <c r="V371" s="11"/>
    </row>
    <row r="372" spans="1:22" x14ac:dyDescent="0.25">
      <c r="A372" s="50"/>
      <c r="B372" s="30" t="s">
        <v>6</v>
      </c>
      <c r="C372" s="31">
        <v>229582</v>
      </c>
      <c r="D372" s="31">
        <v>290591.40285000001</v>
      </c>
      <c r="E372" s="31"/>
      <c r="F372" s="31">
        <v>210891.84478000001</v>
      </c>
      <c r="S372" s="11"/>
      <c r="T372" s="11"/>
      <c r="V372" s="11"/>
    </row>
    <row r="373" spans="1:22" x14ac:dyDescent="0.25">
      <c r="A373" s="50"/>
      <c r="B373" s="30" t="s">
        <v>7</v>
      </c>
      <c r="C373" s="31">
        <v>84960</v>
      </c>
      <c r="D373" s="31">
        <v>39000</v>
      </c>
      <c r="E373" s="31"/>
      <c r="F373" s="31">
        <v>39000</v>
      </c>
      <c r="S373" s="11"/>
      <c r="T373" s="11"/>
      <c r="V373" s="11"/>
    </row>
    <row r="374" spans="1:22" x14ac:dyDescent="0.25">
      <c r="A374" s="51"/>
      <c r="B374" s="27" t="s">
        <v>113</v>
      </c>
      <c r="C374" s="28">
        <f>(+C375+C376)</f>
        <v>54132</v>
      </c>
      <c r="D374" s="28">
        <f>(+D375+D376)</f>
        <v>54100</v>
      </c>
      <c r="E374" s="28"/>
      <c r="F374" s="28">
        <f>(+F375+F376)</f>
        <v>43000</v>
      </c>
      <c r="S374" s="11"/>
      <c r="T374" s="11"/>
      <c r="V374" s="11"/>
    </row>
    <row r="375" spans="1:22" x14ac:dyDescent="0.25">
      <c r="A375" s="50"/>
      <c r="B375" s="30" t="s">
        <v>6</v>
      </c>
      <c r="C375" s="31">
        <v>54132</v>
      </c>
      <c r="D375" s="31">
        <v>54100</v>
      </c>
      <c r="E375" s="31"/>
      <c r="F375" s="31">
        <v>43000</v>
      </c>
      <c r="S375" s="11"/>
      <c r="T375" s="11"/>
      <c r="V375" s="11"/>
    </row>
    <row r="376" spans="1:22" x14ac:dyDescent="0.25">
      <c r="A376" s="50"/>
      <c r="B376" s="30" t="s">
        <v>7</v>
      </c>
      <c r="C376" s="31">
        <v>0</v>
      </c>
      <c r="D376" s="31">
        <v>0</v>
      </c>
      <c r="E376" s="31"/>
      <c r="F376" s="31">
        <v>0</v>
      </c>
      <c r="S376" s="11"/>
      <c r="T376" s="11"/>
      <c r="V376" s="11"/>
    </row>
    <row r="377" spans="1:22" ht="28.5" x14ac:dyDescent="0.25">
      <c r="A377" s="51"/>
      <c r="B377" s="27" t="s">
        <v>114</v>
      </c>
      <c r="C377" s="28">
        <f>(+C378+C379)</f>
        <v>23099.599999999999</v>
      </c>
      <c r="D377" s="28">
        <f>(+D378+D379)</f>
        <v>11788.860710000001</v>
      </c>
      <c r="E377" s="28"/>
      <c r="F377" s="28">
        <f>(+F378+F379)</f>
        <v>11788.860710000001</v>
      </c>
      <c r="S377" s="11"/>
      <c r="T377" s="11"/>
      <c r="V377" s="11"/>
    </row>
    <row r="378" spans="1:22" x14ac:dyDescent="0.25">
      <c r="A378" s="50"/>
      <c r="B378" s="30" t="s">
        <v>6</v>
      </c>
      <c r="C378" s="54">
        <v>23099.599999999999</v>
      </c>
      <c r="D378" s="46">
        <v>11788.860710000001</v>
      </c>
      <c r="E378" s="46"/>
      <c r="F378" s="46">
        <v>11788.860710000001</v>
      </c>
      <c r="S378" s="11"/>
      <c r="T378" s="11"/>
      <c r="V378" s="11"/>
    </row>
    <row r="379" spans="1:22" x14ac:dyDescent="0.25">
      <c r="A379" s="50"/>
      <c r="B379" s="30" t="s">
        <v>7</v>
      </c>
      <c r="C379" s="54">
        <v>0</v>
      </c>
      <c r="D379" s="46">
        <v>0</v>
      </c>
      <c r="E379" s="46"/>
      <c r="F379" s="46">
        <v>0</v>
      </c>
      <c r="S379" s="11"/>
      <c r="T379" s="11"/>
      <c r="V379" s="11"/>
    </row>
    <row r="380" spans="1:22" x14ac:dyDescent="0.25">
      <c r="A380" s="51"/>
      <c r="B380" s="27" t="s">
        <v>115</v>
      </c>
      <c r="C380" s="28">
        <f>(+C381+C382)</f>
        <v>17682.900000000001</v>
      </c>
      <c r="D380" s="28">
        <f>(+D381+D382)</f>
        <v>10157.50368</v>
      </c>
      <c r="E380" s="28"/>
      <c r="F380" s="28">
        <f>(+F381+F382)</f>
        <v>9894.4506799999999</v>
      </c>
      <c r="S380" s="11"/>
      <c r="T380" s="11"/>
      <c r="V380" s="11"/>
    </row>
    <row r="381" spans="1:22" x14ac:dyDescent="0.25">
      <c r="A381" s="50"/>
      <c r="B381" s="30" t="s">
        <v>6</v>
      </c>
      <c r="C381" s="31">
        <v>17682.900000000001</v>
      </c>
      <c r="D381" s="31">
        <v>10157.50368</v>
      </c>
      <c r="E381" s="31"/>
      <c r="F381" s="31">
        <v>9894.4506799999999</v>
      </c>
      <c r="S381" s="11"/>
      <c r="T381" s="11"/>
      <c r="V381" s="11"/>
    </row>
    <row r="382" spans="1:22" x14ac:dyDescent="0.25">
      <c r="A382" s="50"/>
      <c r="B382" s="30" t="s">
        <v>7</v>
      </c>
      <c r="C382" s="31">
        <v>0</v>
      </c>
      <c r="D382" s="31">
        <v>0</v>
      </c>
      <c r="E382" s="31"/>
      <c r="F382" s="31">
        <v>0</v>
      </c>
      <c r="S382" s="11"/>
      <c r="T382" s="11"/>
      <c r="V382" s="11"/>
    </row>
    <row r="383" spans="1:22" ht="28.5" x14ac:dyDescent="0.25">
      <c r="A383" s="51"/>
      <c r="B383" s="27" t="s">
        <v>116</v>
      </c>
      <c r="C383" s="28">
        <f>(+C384+C385)</f>
        <v>54017.119109999992</v>
      </c>
      <c r="D383" s="28">
        <f>(+D384+D385)</f>
        <v>47845.466018630308</v>
      </c>
      <c r="E383" s="28"/>
      <c r="F383" s="28">
        <f>(+F384+F385)</f>
        <v>34843.835880000013</v>
      </c>
      <c r="S383" s="11"/>
      <c r="T383" s="11"/>
      <c r="V383" s="11"/>
    </row>
    <row r="384" spans="1:22" x14ac:dyDescent="0.25">
      <c r="A384" s="52"/>
      <c r="B384" s="38" t="s">
        <v>6</v>
      </c>
      <c r="C384" s="55">
        <v>54017.119109999992</v>
      </c>
      <c r="D384" s="55">
        <v>47845.466018630308</v>
      </c>
      <c r="E384" s="56"/>
      <c r="F384" s="55">
        <v>34843.835880000013</v>
      </c>
      <c r="S384" s="11"/>
      <c r="T384" s="11"/>
      <c r="V384" s="11"/>
    </row>
    <row r="385" spans="1:22" x14ac:dyDescent="0.25">
      <c r="A385" s="50"/>
      <c r="B385" s="30" t="s">
        <v>7</v>
      </c>
      <c r="C385" s="47">
        <v>0</v>
      </c>
      <c r="D385" s="47">
        <v>0</v>
      </c>
      <c r="E385" s="47"/>
      <c r="F385" s="47">
        <v>0</v>
      </c>
      <c r="S385" s="11"/>
      <c r="T385" s="11"/>
      <c r="V385" s="11"/>
    </row>
    <row r="386" spans="1:22" x14ac:dyDescent="0.25">
      <c r="A386" s="51"/>
      <c r="B386" s="27" t="s">
        <v>117</v>
      </c>
      <c r="C386" s="28">
        <f>(+C387+C388)</f>
        <v>5103.3559999999998</v>
      </c>
      <c r="D386" s="28">
        <f>(+D387+D388)</f>
        <v>1784.8155699999998</v>
      </c>
      <c r="E386" s="28"/>
      <c r="F386" s="28">
        <f>(+F387+F388)</f>
        <v>1784.8155699999998</v>
      </c>
      <c r="S386" s="11"/>
      <c r="T386" s="11"/>
      <c r="V386" s="11"/>
    </row>
    <row r="387" spans="1:22" x14ac:dyDescent="0.25">
      <c r="A387" s="50"/>
      <c r="B387" s="30" t="s">
        <v>6</v>
      </c>
      <c r="C387" s="31">
        <v>5103.3559999999998</v>
      </c>
      <c r="D387" s="31">
        <v>1784.8155699999998</v>
      </c>
      <c r="E387" s="31"/>
      <c r="F387" s="31">
        <v>1784.8155699999998</v>
      </c>
      <c r="S387" s="11"/>
      <c r="T387" s="11"/>
      <c r="V387" s="11"/>
    </row>
    <row r="388" spans="1:22" x14ac:dyDescent="0.25">
      <c r="A388" s="50"/>
      <c r="B388" s="30" t="s">
        <v>7</v>
      </c>
      <c r="C388" s="31">
        <v>0</v>
      </c>
      <c r="D388" s="31">
        <v>0</v>
      </c>
      <c r="E388" s="31"/>
      <c r="F388" s="31">
        <v>0</v>
      </c>
      <c r="S388" s="11"/>
      <c r="T388" s="11"/>
      <c r="V388" s="11"/>
    </row>
    <row r="389" spans="1:22" ht="28.5" x14ac:dyDescent="0.25">
      <c r="A389" s="51"/>
      <c r="B389" s="27" t="s">
        <v>118</v>
      </c>
      <c r="C389" s="28">
        <f>(+C390+C391)</f>
        <v>2448.9</v>
      </c>
      <c r="D389" s="28">
        <f>(+D390+D391)</f>
        <v>1807.857</v>
      </c>
      <c r="E389" s="28"/>
      <c r="F389" s="28">
        <f>(+F390+F391)</f>
        <v>1807.857</v>
      </c>
      <c r="S389" s="11"/>
      <c r="T389" s="11"/>
      <c r="V389" s="11"/>
    </row>
    <row r="390" spans="1:22" x14ac:dyDescent="0.25">
      <c r="A390" s="50"/>
      <c r="B390" s="30" t="s">
        <v>6</v>
      </c>
      <c r="C390" s="31">
        <v>2448.9</v>
      </c>
      <c r="D390" s="31">
        <v>1807.857</v>
      </c>
      <c r="E390" s="31"/>
      <c r="F390" s="31">
        <v>1807.857</v>
      </c>
      <c r="S390" s="11"/>
      <c r="T390" s="11"/>
      <c r="V390" s="11"/>
    </row>
    <row r="391" spans="1:22" x14ac:dyDescent="0.25">
      <c r="A391" s="50"/>
      <c r="B391" s="30" t="s">
        <v>7</v>
      </c>
      <c r="C391" s="31">
        <v>0</v>
      </c>
      <c r="D391" s="31">
        <v>0</v>
      </c>
      <c r="E391" s="31"/>
      <c r="F391" s="31">
        <v>0</v>
      </c>
      <c r="S391" s="11"/>
      <c r="T391" s="11"/>
      <c r="V391" s="11"/>
    </row>
    <row r="392" spans="1:22" x14ac:dyDescent="0.25">
      <c r="A392" s="51"/>
      <c r="B392" s="27" t="s">
        <v>119</v>
      </c>
      <c r="C392" s="28">
        <f>(+C393+C394)</f>
        <v>281202.7</v>
      </c>
      <c r="D392" s="28">
        <f>(+D393+D394)</f>
        <v>202380.25540630001</v>
      </c>
      <c r="E392" s="28"/>
      <c r="F392" s="28">
        <f>(+F393+F394)</f>
        <v>183108.72280884444</v>
      </c>
      <c r="S392" s="11"/>
      <c r="T392" s="11"/>
      <c r="V392" s="11"/>
    </row>
    <row r="393" spans="1:22" x14ac:dyDescent="0.25">
      <c r="A393" s="50"/>
      <c r="B393" s="30" t="s">
        <v>6</v>
      </c>
      <c r="C393" s="31">
        <v>281202.7</v>
      </c>
      <c r="D393" s="31">
        <v>202380.25540630001</v>
      </c>
      <c r="E393" s="31"/>
      <c r="F393" s="31">
        <v>183108.72280884444</v>
      </c>
      <c r="S393" s="11"/>
      <c r="T393" s="11"/>
      <c r="V393" s="11"/>
    </row>
    <row r="394" spans="1:22" x14ac:dyDescent="0.25">
      <c r="A394" s="50"/>
      <c r="B394" s="30" t="s">
        <v>7</v>
      </c>
      <c r="C394" s="31">
        <v>0</v>
      </c>
      <c r="D394" s="31">
        <v>0</v>
      </c>
      <c r="E394" s="31"/>
      <c r="F394" s="31">
        <v>0</v>
      </c>
      <c r="S394" s="11"/>
      <c r="T394" s="11"/>
      <c r="V394" s="11"/>
    </row>
    <row r="395" spans="1:22" x14ac:dyDescent="0.25">
      <c r="A395" s="51"/>
      <c r="B395" s="27" t="s">
        <v>120</v>
      </c>
      <c r="C395" s="28">
        <f>(+C396+C397)</f>
        <v>227335.9</v>
      </c>
      <c r="D395" s="28">
        <f>(+D396+D397)</f>
        <v>137200</v>
      </c>
      <c r="E395" s="28"/>
      <c r="F395" s="28">
        <f>(+F396+F397)</f>
        <v>137200</v>
      </c>
      <c r="S395" s="11"/>
      <c r="T395" s="11"/>
      <c r="V395" s="11"/>
    </row>
    <row r="396" spans="1:22" x14ac:dyDescent="0.25">
      <c r="A396" s="50"/>
      <c r="B396" s="30" t="s">
        <v>6</v>
      </c>
      <c r="C396" s="31">
        <v>227335.9</v>
      </c>
      <c r="D396" s="31">
        <v>137200</v>
      </c>
      <c r="E396" s="31"/>
      <c r="F396" s="31">
        <v>137200</v>
      </c>
      <c r="S396" s="11"/>
      <c r="T396" s="11"/>
      <c r="V396" s="11"/>
    </row>
    <row r="397" spans="1:22" x14ac:dyDescent="0.25">
      <c r="A397" s="50"/>
      <c r="B397" s="30" t="s">
        <v>7</v>
      </c>
      <c r="C397" s="31">
        <v>0</v>
      </c>
      <c r="D397" s="31">
        <v>0</v>
      </c>
      <c r="E397" s="31"/>
      <c r="F397" s="31">
        <v>0</v>
      </c>
      <c r="S397" s="11"/>
      <c r="T397" s="11"/>
      <c r="V397" s="11"/>
    </row>
    <row r="398" spans="1:22" x14ac:dyDescent="0.25">
      <c r="A398" s="51"/>
      <c r="B398" s="27" t="s">
        <v>121</v>
      </c>
      <c r="C398" s="28">
        <f>(+C399+C400)</f>
        <v>308207.7</v>
      </c>
      <c r="D398" s="28">
        <f>(+D399+D400)</f>
        <v>245641.06961000001</v>
      </c>
      <c r="E398" s="28"/>
      <c r="F398" s="28">
        <f>(+F399+F400)</f>
        <v>245641.06961000001</v>
      </c>
      <c r="S398" s="11"/>
      <c r="T398" s="11"/>
      <c r="V398" s="11"/>
    </row>
    <row r="399" spans="1:22" x14ac:dyDescent="0.25">
      <c r="A399" s="50"/>
      <c r="B399" s="30" t="s">
        <v>6</v>
      </c>
      <c r="C399" s="31">
        <v>308207.7</v>
      </c>
      <c r="D399" s="31">
        <v>245641.06961000001</v>
      </c>
      <c r="E399" s="31"/>
      <c r="F399" s="31">
        <v>245641.06961000001</v>
      </c>
      <c r="S399" s="11"/>
      <c r="T399" s="11"/>
      <c r="V399" s="11"/>
    </row>
    <row r="400" spans="1:22" x14ac:dyDescent="0.25">
      <c r="A400" s="50"/>
      <c r="B400" s="30" t="s">
        <v>7</v>
      </c>
      <c r="C400" s="31">
        <v>0</v>
      </c>
      <c r="D400" s="31">
        <v>0</v>
      </c>
      <c r="E400" s="31"/>
      <c r="F400" s="31">
        <v>0</v>
      </c>
      <c r="S400" s="11"/>
      <c r="T400" s="11"/>
      <c r="V400" s="11"/>
    </row>
    <row r="401" spans="1:22" x14ac:dyDescent="0.25">
      <c r="A401" s="51"/>
      <c r="B401" s="27" t="s">
        <v>122</v>
      </c>
      <c r="C401" s="28">
        <f>(+C402+C403)</f>
        <v>41237</v>
      </c>
      <c r="D401" s="28">
        <f>(+D402+D403)</f>
        <v>29372.77</v>
      </c>
      <c r="E401" s="28"/>
      <c r="F401" s="28">
        <f>(+F402+F403)</f>
        <v>29454.401000000002</v>
      </c>
      <c r="S401" s="11"/>
      <c r="T401" s="11"/>
      <c r="V401" s="11"/>
    </row>
    <row r="402" spans="1:22" x14ac:dyDescent="0.25">
      <c r="A402" s="50"/>
      <c r="B402" s="30" t="s">
        <v>6</v>
      </c>
      <c r="C402" s="31">
        <v>41237</v>
      </c>
      <c r="D402" s="31">
        <v>29372.77</v>
      </c>
      <c r="E402" s="31"/>
      <c r="F402" s="31">
        <v>29454.401000000002</v>
      </c>
      <c r="S402" s="11"/>
      <c r="T402" s="11"/>
      <c r="V402" s="11"/>
    </row>
    <row r="403" spans="1:22" x14ac:dyDescent="0.25">
      <c r="A403" s="50"/>
      <c r="B403" s="30" t="s">
        <v>7</v>
      </c>
      <c r="C403" s="31">
        <v>0</v>
      </c>
      <c r="D403" s="31">
        <v>0</v>
      </c>
      <c r="E403" s="31"/>
      <c r="F403" s="31">
        <v>0</v>
      </c>
      <c r="S403" s="11"/>
      <c r="T403" s="11"/>
      <c r="V403" s="11"/>
    </row>
    <row r="404" spans="1:22" x14ac:dyDescent="0.25">
      <c r="A404" s="51"/>
      <c r="B404" s="27" t="s">
        <v>123</v>
      </c>
      <c r="C404" s="28">
        <f>(+C405+C406)</f>
        <v>99107.3</v>
      </c>
      <c r="D404" s="28">
        <f>(+D405+D406)</f>
        <v>56000</v>
      </c>
      <c r="E404" s="28"/>
      <c r="F404" s="28">
        <f>(+F405+F406)</f>
        <v>56000</v>
      </c>
      <c r="S404" s="11"/>
      <c r="T404" s="11"/>
      <c r="V404" s="11"/>
    </row>
    <row r="405" spans="1:22" x14ac:dyDescent="0.25">
      <c r="A405" s="50"/>
      <c r="B405" s="30" t="s">
        <v>6</v>
      </c>
      <c r="C405" s="31">
        <v>99107.3</v>
      </c>
      <c r="D405" s="31">
        <v>56000</v>
      </c>
      <c r="E405" s="31"/>
      <c r="F405" s="31">
        <v>56000</v>
      </c>
      <c r="S405" s="11"/>
      <c r="T405" s="11"/>
      <c r="V405" s="11"/>
    </row>
    <row r="406" spans="1:22" x14ac:dyDescent="0.25">
      <c r="A406" s="50"/>
      <c r="B406" s="30" t="s">
        <v>7</v>
      </c>
      <c r="C406" s="31">
        <v>0</v>
      </c>
      <c r="D406" s="31">
        <v>0</v>
      </c>
      <c r="E406" s="31"/>
      <c r="F406" s="31">
        <v>0</v>
      </c>
      <c r="S406" s="11"/>
      <c r="T406" s="11"/>
      <c r="V406" s="11"/>
    </row>
    <row r="407" spans="1:22" x14ac:dyDescent="0.25">
      <c r="A407" s="53" t="s">
        <v>223</v>
      </c>
      <c r="B407" s="24"/>
      <c r="C407" s="25">
        <f>(+C408)</f>
        <v>2280654.7000000002</v>
      </c>
      <c r="D407" s="25">
        <f t="shared" ref="D407:F407" si="11">(+D408)</f>
        <v>1923851.61999</v>
      </c>
      <c r="E407" s="25"/>
      <c r="F407" s="25">
        <f t="shared" si="11"/>
        <v>1923851.61999</v>
      </c>
      <c r="S407" s="11"/>
      <c r="T407" s="11"/>
      <c r="V407" s="11"/>
    </row>
    <row r="408" spans="1:22" x14ac:dyDescent="0.25">
      <c r="A408" s="26"/>
      <c r="B408" s="27" t="s">
        <v>10</v>
      </c>
      <c r="C408" s="28">
        <f>(+C409+C410)</f>
        <v>2280654.7000000002</v>
      </c>
      <c r="D408" s="28">
        <f>(+D409+D410)</f>
        <v>1923851.61999</v>
      </c>
      <c r="E408" s="28"/>
      <c r="F408" s="28">
        <f>(+F409+F410)</f>
        <v>1923851.61999</v>
      </c>
      <c r="S408" s="11"/>
      <c r="T408" s="11"/>
      <c r="V408" s="11"/>
    </row>
    <row r="409" spans="1:22" x14ac:dyDescent="0.25">
      <c r="A409" s="50"/>
      <c r="B409" s="30" t="s">
        <v>6</v>
      </c>
      <c r="C409" s="31">
        <v>4511.2</v>
      </c>
      <c r="D409" s="31">
        <v>3496.2705099999998</v>
      </c>
      <c r="E409" s="31"/>
      <c r="F409" s="31">
        <v>3496.2705099999998</v>
      </c>
      <c r="S409" s="11"/>
      <c r="T409" s="11"/>
      <c r="V409" s="11"/>
    </row>
    <row r="410" spans="1:22" x14ac:dyDescent="0.25">
      <c r="A410" s="50"/>
      <c r="B410" s="30" t="s">
        <v>7</v>
      </c>
      <c r="C410" s="31">
        <v>2276143.5</v>
      </c>
      <c r="D410" s="31">
        <v>1920355.3494800001</v>
      </c>
      <c r="E410" s="31"/>
      <c r="F410" s="31">
        <v>1920355.3494800001</v>
      </c>
      <c r="S410" s="11"/>
      <c r="T410" s="11"/>
      <c r="V410" s="11"/>
    </row>
    <row r="411" spans="1:22" x14ac:dyDescent="0.25">
      <c r="A411" s="53" t="s">
        <v>224</v>
      </c>
      <c r="B411" s="24"/>
      <c r="C411" s="25">
        <f>(+C412+C415+C418)</f>
        <v>1253809.9713799998</v>
      </c>
      <c r="D411" s="25">
        <f t="shared" ref="D411:F411" si="12">(+D412+D415+D418)</f>
        <v>875437.97802999988</v>
      </c>
      <c r="E411" s="25"/>
      <c r="F411" s="25">
        <f t="shared" si="12"/>
        <v>857948.39283999987</v>
      </c>
      <c r="S411" s="11"/>
      <c r="T411" s="11"/>
      <c r="V411" s="11"/>
    </row>
    <row r="412" spans="1:22" x14ac:dyDescent="0.25">
      <c r="A412" s="51"/>
      <c r="B412" s="27" t="s">
        <v>10</v>
      </c>
      <c r="C412" s="28">
        <f>(+C413+C414)</f>
        <v>231160.09740999999</v>
      </c>
      <c r="D412" s="28">
        <f>(+D413+D414)</f>
        <v>216790.14904999998</v>
      </c>
      <c r="E412" s="28"/>
      <c r="F412" s="28">
        <f>(+F413+F414)</f>
        <v>200628.14765999999</v>
      </c>
      <c r="S412" s="11"/>
      <c r="T412" s="11"/>
      <c r="V412" s="11"/>
    </row>
    <row r="413" spans="1:22" x14ac:dyDescent="0.25">
      <c r="A413" s="50"/>
      <c r="B413" s="30" t="s">
        <v>6</v>
      </c>
      <c r="C413" s="31">
        <v>231160.09740999999</v>
      </c>
      <c r="D413" s="31">
        <v>216790.14904999998</v>
      </c>
      <c r="E413" s="31"/>
      <c r="F413" s="31">
        <v>200628.14765999999</v>
      </c>
      <c r="S413" s="11"/>
      <c r="T413" s="11"/>
      <c r="V413" s="11"/>
    </row>
    <row r="414" spans="1:22" x14ac:dyDescent="0.25">
      <c r="A414" s="50"/>
      <c r="B414" s="30" t="s">
        <v>7</v>
      </c>
      <c r="C414" s="31">
        <v>0</v>
      </c>
      <c r="D414" s="31">
        <v>0</v>
      </c>
      <c r="E414" s="31"/>
      <c r="F414" s="31">
        <v>0</v>
      </c>
      <c r="S414" s="11"/>
      <c r="T414" s="11"/>
      <c r="V414" s="11"/>
    </row>
    <row r="415" spans="1:22" x14ac:dyDescent="0.25">
      <c r="A415" s="51"/>
      <c r="B415" s="27" t="s">
        <v>124</v>
      </c>
      <c r="C415" s="28">
        <f>(+C416+C417)</f>
        <v>3277.375</v>
      </c>
      <c r="D415" s="28">
        <f>(+D416+D417)</f>
        <v>2750.0018300000006</v>
      </c>
      <c r="E415" s="28"/>
      <c r="F415" s="28">
        <f>(+F416+F417)</f>
        <v>1422.4180300000003</v>
      </c>
      <c r="S415" s="11"/>
      <c r="T415" s="11"/>
      <c r="V415" s="11"/>
    </row>
    <row r="416" spans="1:22" x14ac:dyDescent="0.25">
      <c r="A416" s="50"/>
      <c r="B416" s="30" t="s">
        <v>6</v>
      </c>
      <c r="C416" s="31">
        <v>3277.375</v>
      </c>
      <c r="D416" s="31">
        <v>2750.0018300000006</v>
      </c>
      <c r="E416" s="31"/>
      <c r="F416" s="31">
        <v>1422.4180300000003</v>
      </c>
      <c r="S416" s="11"/>
      <c r="T416" s="11"/>
      <c r="V416" s="11"/>
    </row>
    <row r="417" spans="1:22" x14ac:dyDescent="0.25">
      <c r="A417" s="50"/>
      <c r="B417" s="30" t="s">
        <v>7</v>
      </c>
      <c r="C417" s="31">
        <v>0</v>
      </c>
      <c r="D417" s="31">
        <v>0</v>
      </c>
      <c r="E417" s="31"/>
      <c r="F417" s="31">
        <v>0</v>
      </c>
      <c r="S417" s="11"/>
      <c r="T417" s="11"/>
      <c r="V417" s="11"/>
    </row>
    <row r="418" spans="1:22" ht="28.5" x14ac:dyDescent="0.25">
      <c r="A418" s="51"/>
      <c r="B418" s="27" t="s">
        <v>125</v>
      </c>
      <c r="C418" s="28">
        <f>(+C419+C420)</f>
        <v>1019372.4989699997</v>
      </c>
      <c r="D418" s="28">
        <f>(+D419+D420)</f>
        <v>655897.82714999991</v>
      </c>
      <c r="E418" s="28"/>
      <c r="F418" s="28">
        <f>(+F419+F420)</f>
        <v>655897.82714999991</v>
      </c>
      <c r="S418" s="11"/>
      <c r="T418" s="11"/>
      <c r="V418" s="11"/>
    </row>
    <row r="419" spans="1:22" x14ac:dyDescent="0.25">
      <c r="A419" s="50"/>
      <c r="B419" s="30" t="s">
        <v>6</v>
      </c>
      <c r="C419" s="31">
        <v>1019372.4989699997</v>
      </c>
      <c r="D419" s="31">
        <v>655897.82714999991</v>
      </c>
      <c r="E419" s="31"/>
      <c r="F419" s="31">
        <v>655897.82714999991</v>
      </c>
      <c r="S419" s="11"/>
      <c r="T419" s="11"/>
      <c r="V419" s="11"/>
    </row>
    <row r="420" spans="1:22" x14ac:dyDescent="0.25">
      <c r="A420" s="50"/>
      <c r="B420" s="30" t="s">
        <v>7</v>
      </c>
      <c r="C420" s="31">
        <v>0</v>
      </c>
      <c r="D420" s="31">
        <v>0</v>
      </c>
      <c r="E420" s="31"/>
      <c r="F420" s="31">
        <v>0</v>
      </c>
      <c r="S420" s="11"/>
      <c r="T420" s="11"/>
      <c r="V420" s="11"/>
    </row>
    <row r="421" spans="1:22" x14ac:dyDescent="0.25">
      <c r="A421" s="53" t="s">
        <v>225</v>
      </c>
      <c r="B421" s="24"/>
      <c r="C421" s="25">
        <f>+C422+C425+C428+C431</f>
        <v>348480.80500000005</v>
      </c>
      <c r="D421" s="25">
        <f t="shared" ref="D421:F421" si="13">+D422+D425+D428+D431</f>
        <v>259795.27200000003</v>
      </c>
      <c r="E421" s="25"/>
      <c r="F421" s="25">
        <f t="shared" si="13"/>
        <v>201895.52799999999</v>
      </c>
      <c r="S421" s="11"/>
      <c r="T421" s="11"/>
      <c r="V421" s="11"/>
    </row>
    <row r="422" spans="1:22" ht="15.75" x14ac:dyDescent="0.25">
      <c r="A422" s="51"/>
      <c r="B422" s="27" t="s">
        <v>263</v>
      </c>
      <c r="C422" s="28">
        <f>(+C423+C424)</f>
        <v>127058.6</v>
      </c>
      <c r="D422" s="28">
        <f>(+D423+D424)</f>
        <v>95293.95</v>
      </c>
      <c r="E422" s="28"/>
      <c r="F422" s="28">
        <f>(+F423+F424)</f>
        <v>95293.95</v>
      </c>
      <c r="S422" s="11"/>
      <c r="T422" s="11"/>
      <c r="V422" s="11"/>
    </row>
    <row r="423" spans="1:22" x14ac:dyDescent="0.25">
      <c r="A423" s="50"/>
      <c r="B423" s="30" t="s">
        <v>6</v>
      </c>
      <c r="C423" s="46">
        <v>127058.6</v>
      </c>
      <c r="D423" s="46">
        <v>95293.95</v>
      </c>
      <c r="E423" s="46"/>
      <c r="F423" s="46">
        <v>95293.95</v>
      </c>
      <c r="S423" s="11"/>
      <c r="T423" s="11"/>
      <c r="V423" s="11"/>
    </row>
    <row r="424" spans="1:22" x14ac:dyDescent="0.25">
      <c r="A424" s="50"/>
      <c r="B424" s="30" t="s">
        <v>7</v>
      </c>
      <c r="C424" s="31">
        <v>0</v>
      </c>
      <c r="D424" s="31">
        <v>0</v>
      </c>
      <c r="E424" s="31"/>
      <c r="F424" s="31">
        <v>0</v>
      </c>
      <c r="S424" s="11"/>
      <c r="T424" s="11"/>
      <c r="V424" s="11"/>
    </row>
    <row r="425" spans="1:22" x14ac:dyDescent="0.25">
      <c r="A425" s="51"/>
      <c r="B425" s="27" t="s">
        <v>126</v>
      </c>
      <c r="C425" s="28">
        <f>(+C426+C427)</f>
        <v>110692.291</v>
      </c>
      <c r="D425" s="28">
        <f>(+D426+D427)</f>
        <v>78119.744999999995</v>
      </c>
      <c r="E425" s="28"/>
      <c r="F425" s="28">
        <f>(+F426+F427)</f>
        <v>30793.632000000001</v>
      </c>
      <c r="S425" s="11"/>
      <c r="T425" s="11"/>
      <c r="V425" s="11"/>
    </row>
    <row r="426" spans="1:22" x14ac:dyDescent="0.25">
      <c r="A426" s="50"/>
      <c r="B426" s="30" t="s">
        <v>6</v>
      </c>
      <c r="C426" s="46">
        <v>110692.291</v>
      </c>
      <c r="D426" s="46">
        <v>78119.744999999995</v>
      </c>
      <c r="E426" s="46"/>
      <c r="F426" s="46">
        <v>30793.632000000001</v>
      </c>
      <c r="S426" s="11"/>
      <c r="T426" s="11"/>
      <c r="V426" s="11"/>
    </row>
    <row r="427" spans="1:22" x14ac:dyDescent="0.25">
      <c r="A427" s="50"/>
      <c r="B427" s="30" t="s">
        <v>7</v>
      </c>
      <c r="C427" s="31">
        <v>0</v>
      </c>
      <c r="D427" s="31">
        <v>0</v>
      </c>
      <c r="E427" s="31"/>
      <c r="F427" s="31">
        <v>0</v>
      </c>
      <c r="S427" s="11"/>
      <c r="T427" s="11"/>
      <c r="V427" s="11"/>
    </row>
    <row r="428" spans="1:22" x14ac:dyDescent="0.25">
      <c r="A428" s="51"/>
      <c r="B428" s="27" t="s">
        <v>127</v>
      </c>
      <c r="C428" s="28">
        <f>(+C429+C430)</f>
        <v>92784.6</v>
      </c>
      <c r="D428" s="28">
        <f>(+D429+D430)</f>
        <v>74086.672000000006</v>
      </c>
      <c r="E428" s="28"/>
      <c r="F428" s="28">
        <f>(+F429+F430)</f>
        <v>64663.606</v>
      </c>
      <c r="S428" s="11"/>
      <c r="T428" s="11"/>
      <c r="V428" s="11"/>
    </row>
    <row r="429" spans="1:22" x14ac:dyDescent="0.25">
      <c r="A429" s="50"/>
      <c r="B429" s="30" t="s">
        <v>6</v>
      </c>
      <c r="C429" s="46">
        <v>92784.6</v>
      </c>
      <c r="D429" s="46">
        <v>74086.672000000006</v>
      </c>
      <c r="E429" s="46"/>
      <c r="F429" s="46">
        <v>64663.606</v>
      </c>
      <c r="S429" s="11"/>
      <c r="T429" s="11"/>
      <c r="V429" s="11"/>
    </row>
    <row r="430" spans="1:22" x14ac:dyDescent="0.25">
      <c r="A430" s="50"/>
      <c r="B430" s="30" t="s">
        <v>7</v>
      </c>
      <c r="C430" s="31">
        <v>0</v>
      </c>
      <c r="D430" s="31">
        <v>0</v>
      </c>
      <c r="E430" s="31"/>
      <c r="F430" s="31">
        <v>0</v>
      </c>
      <c r="S430" s="11"/>
      <c r="T430" s="11"/>
      <c r="V430" s="11"/>
    </row>
    <row r="431" spans="1:22" x14ac:dyDescent="0.25">
      <c r="A431" s="51"/>
      <c r="B431" s="27" t="s">
        <v>128</v>
      </c>
      <c r="C431" s="28">
        <f>(+C432+C433)</f>
        <v>17945.313999999998</v>
      </c>
      <c r="D431" s="28">
        <f>(+D432+D433)</f>
        <v>12294.905000000001</v>
      </c>
      <c r="E431" s="28"/>
      <c r="F431" s="28">
        <f>(+F432+F433)</f>
        <v>11144.34</v>
      </c>
      <c r="S431" s="11"/>
      <c r="T431" s="11"/>
      <c r="V431" s="11"/>
    </row>
    <row r="432" spans="1:22" x14ac:dyDescent="0.25">
      <c r="A432" s="50"/>
      <c r="B432" s="30" t="s">
        <v>6</v>
      </c>
      <c r="C432" s="46">
        <v>17945.313999999998</v>
      </c>
      <c r="D432" s="46">
        <v>12294.905000000001</v>
      </c>
      <c r="E432" s="46"/>
      <c r="F432" s="46">
        <v>11144.34</v>
      </c>
      <c r="S432" s="11"/>
      <c r="T432" s="11"/>
      <c r="V432" s="11"/>
    </row>
    <row r="433" spans="1:22" x14ac:dyDescent="0.25">
      <c r="A433" s="50"/>
      <c r="B433" s="30" t="s">
        <v>7</v>
      </c>
      <c r="C433" s="31">
        <v>0</v>
      </c>
      <c r="D433" s="31">
        <v>0</v>
      </c>
      <c r="E433" s="31"/>
      <c r="F433" s="31">
        <v>0</v>
      </c>
      <c r="S433" s="11"/>
      <c r="T433" s="11"/>
      <c r="V433" s="11"/>
    </row>
    <row r="434" spans="1:22" x14ac:dyDescent="0.25">
      <c r="A434" s="53" t="s">
        <v>226</v>
      </c>
      <c r="B434" s="24"/>
      <c r="C434" s="25">
        <f>(+C435+C438+C441+C444+C447+C450+C453+C456)</f>
        <v>11910384.955000002</v>
      </c>
      <c r="D434" s="25">
        <f t="shared" ref="D434:F434" si="14">(+D435+D438+D441+D444+D447+D450+D453+D456)</f>
        <v>8156546.9955699993</v>
      </c>
      <c r="E434" s="25"/>
      <c r="F434" s="25">
        <f t="shared" si="14"/>
        <v>6156793.4161569001</v>
      </c>
      <c r="S434" s="11"/>
      <c r="T434" s="11"/>
      <c r="V434" s="11"/>
    </row>
    <row r="435" spans="1:22" s="8" customFormat="1" x14ac:dyDescent="0.25">
      <c r="A435" s="51"/>
      <c r="B435" s="27" t="s">
        <v>10</v>
      </c>
      <c r="C435" s="28">
        <f>(+C436+C437)</f>
        <v>325864.63799999998</v>
      </c>
      <c r="D435" s="28">
        <f>(+D436+D437)</f>
        <v>476478.45916999999</v>
      </c>
      <c r="E435" s="28"/>
      <c r="F435" s="28">
        <f>(+F436+F437)</f>
        <v>445046.58016999997</v>
      </c>
      <c r="H435" s="10"/>
      <c r="I435" s="10"/>
      <c r="J435" s="10"/>
      <c r="K435" s="10"/>
      <c r="L435" s="10"/>
      <c r="M435" s="10"/>
      <c r="N435" s="10"/>
      <c r="O435" s="10"/>
      <c r="P435" s="10"/>
      <c r="S435" s="11"/>
      <c r="T435" s="11"/>
      <c r="U435" s="10"/>
      <c r="V435" s="11"/>
    </row>
    <row r="436" spans="1:22" s="8" customFormat="1" x14ac:dyDescent="0.25">
      <c r="A436" s="50"/>
      <c r="B436" s="30" t="s">
        <v>6</v>
      </c>
      <c r="C436" s="40">
        <v>176386.84899999999</v>
      </c>
      <c r="D436" s="40">
        <v>317354.80300000001</v>
      </c>
      <c r="E436" s="40"/>
      <c r="F436" s="40">
        <v>285922.924</v>
      </c>
      <c r="H436" s="10"/>
      <c r="I436" s="10"/>
      <c r="J436" s="10"/>
      <c r="K436" s="10"/>
      <c r="L436" s="10"/>
      <c r="M436" s="10"/>
      <c r="N436" s="10"/>
      <c r="O436" s="10"/>
      <c r="P436" s="10"/>
      <c r="S436" s="11"/>
      <c r="T436" s="11"/>
      <c r="U436" s="10"/>
      <c r="V436" s="11"/>
    </row>
    <row r="437" spans="1:22" s="8" customFormat="1" x14ac:dyDescent="0.25">
      <c r="A437" s="50"/>
      <c r="B437" s="30" t="s">
        <v>7</v>
      </c>
      <c r="C437" s="40">
        <v>149477.78899999999</v>
      </c>
      <c r="D437" s="40">
        <v>159123.65616999997</v>
      </c>
      <c r="E437" s="40"/>
      <c r="F437" s="40">
        <v>159123.65616999997</v>
      </c>
      <c r="H437" s="10"/>
      <c r="I437" s="10"/>
      <c r="J437" s="10"/>
      <c r="K437" s="10"/>
      <c r="L437" s="10"/>
      <c r="M437" s="10"/>
      <c r="N437" s="10"/>
      <c r="O437" s="10"/>
      <c r="P437" s="10"/>
      <c r="S437" s="11"/>
      <c r="T437" s="11"/>
      <c r="U437" s="10"/>
      <c r="V437" s="11"/>
    </row>
    <row r="438" spans="1:22" s="8" customFormat="1" x14ac:dyDescent="0.25">
      <c r="A438" s="57"/>
      <c r="B438" s="43" t="s">
        <v>129</v>
      </c>
      <c r="C438" s="44">
        <f>(+C439+C440)</f>
        <v>10779267.704</v>
      </c>
      <c r="D438" s="44">
        <f>(+D439+D440)</f>
        <v>7140866.7189999996</v>
      </c>
      <c r="E438" s="44"/>
      <c r="F438" s="44">
        <f>(+F439+F440)</f>
        <v>5185454.2790000001</v>
      </c>
      <c r="H438" s="10"/>
      <c r="I438" s="10"/>
      <c r="J438" s="10"/>
      <c r="K438" s="10"/>
      <c r="L438" s="10"/>
      <c r="M438" s="10"/>
      <c r="N438" s="10"/>
      <c r="O438" s="10"/>
      <c r="P438" s="10"/>
      <c r="S438" s="11"/>
      <c r="T438" s="11"/>
      <c r="U438" s="10"/>
      <c r="V438" s="11"/>
    </row>
    <row r="439" spans="1:22" s="8" customFormat="1" x14ac:dyDescent="0.25">
      <c r="A439" s="50"/>
      <c r="B439" s="30" t="s">
        <v>6</v>
      </c>
      <c r="C439" s="40">
        <v>3193697.7089999998</v>
      </c>
      <c r="D439" s="40">
        <v>2479613.9649999999</v>
      </c>
      <c r="E439" s="40"/>
      <c r="F439" s="40">
        <v>2057793.3559999999</v>
      </c>
      <c r="H439" s="10"/>
      <c r="I439" s="10"/>
      <c r="J439" s="10"/>
      <c r="K439" s="10"/>
      <c r="L439" s="10"/>
      <c r="M439" s="10"/>
      <c r="N439" s="10"/>
      <c r="O439" s="10"/>
      <c r="P439" s="10"/>
      <c r="S439" s="11"/>
      <c r="T439" s="11"/>
      <c r="U439" s="10"/>
      <c r="V439" s="11"/>
    </row>
    <row r="440" spans="1:22" s="8" customFormat="1" x14ac:dyDescent="0.25">
      <c r="A440" s="50"/>
      <c r="B440" s="30" t="s">
        <v>7</v>
      </c>
      <c r="C440" s="40">
        <v>7585569.9950000001</v>
      </c>
      <c r="D440" s="40">
        <v>4661252.7539999997</v>
      </c>
      <c r="E440" s="40"/>
      <c r="F440" s="40">
        <v>3127660.923</v>
      </c>
      <c r="H440" s="10"/>
      <c r="I440" s="10"/>
      <c r="J440" s="10"/>
      <c r="K440" s="10"/>
      <c r="L440" s="10"/>
      <c r="M440" s="10"/>
      <c r="N440" s="10"/>
      <c r="O440" s="10"/>
      <c r="P440" s="10"/>
      <c r="S440" s="11"/>
      <c r="T440" s="11"/>
      <c r="U440" s="10"/>
      <c r="V440" s="11"/>
    </row>
    <row r="441" spans="1:22" x14ac:dyDescent="0.25">
      <c r="A441" s="51"/>
      <c r="B441" s="27" t="s">
        <v>130</v>
      </c>
      <c r="C441" s="28">
        <f>(+C442+C443)</f>
        <v>49985.514999999999</v>
      </c>
      <c r="D441" s="28">
        <f>(+D442+D443)</f>
        <v>16987.842000000001</v>
      </c>
      <c r="E441" s="28"/>
      <c r="F441" s="28">
        <f>(+F442+F443)</f>
        <v>11192.016549999998</v>
      </c>
      <c r="S441" s="11"/>
      <c r="T441" s="11"/>
      <c r="V441" s="11"/>
    </row>
    <row r="442" spans="1:22" x14ac:dyDescent="0.25">
      <c r="A442" s="50"/>
      <c r="B442" s="30" t="s">
        <v>6</v>
      </c>
      <c r="C442" s="58">
        <v>49985.514999999999</v>
      </c>
      <c r="D442" s="58">
        <v>16987.842000000001</v>
      </c>
      <c r="E442" s="58"/>
      <c r="F442" s="58">
        <v>11192.016549999998</v>
      </c>
      <c r="S442" s="11"/>
      <c r="T442" s="11"/>
      <c r="V442" s="11"/>
    </row>
    <row r="443" spans="1:22" x14ac:dyDescent="0.25">
      <c r="A443" s="50"/>
      <c r="B443" s="30" t="s">
        <v>7</v>
      </c>
      <c r="C443" s="58">
        <v>0</v>
      </c>
      <c r="D443" s="58">
        <v>0</v>
      </c>
      <c r="E443" s="58"/>
      <c r="F443" s="58">
        <v>0</v>
      </c>
      <c r="S443" s="11"/>
      <c r="T443" s="11"/>
      <c r="V443" s="11"/>
    </row>
    <row r="444" spans="1:22" x14ac:dyDescent="0.25">
      <c r="A444" s="51"/>
      <c r="B444" s="27" t="s">
        <v>131</v>
      </c>
      <c r="C444" s="28">
        <f>(+C445+C446)</f>
        <v>164996.24799999999</v>
      </c>
      <c r="D444" s="28">
        <f>(+D445+D446)</f>
        <v>107459.89962000001</v>
      </c>
      <c r="E444" s="28"/>
      <c r="F444" s="28">
        <f>(+F445+F446)</f>
        <v>101555.49263999998</v>
      </c>
      <c r="S444" s="11"/>
      <c r="T444" s="11"/>
      <c r="V444" s="11"/>
    </row>
    <row r="445" spans="1:22" x14ac:dyDescent="0.25">
      <c r="A445" s="50"/>
      <c r="B445" s="30" t="s">
        <v>6</v>
      </c>
      <c r="C445" s="58">
        <v>164996.24799999999</v>
      </c>
      <c r="D445" s="58">
        <v>107459.89962000001</v>
      </c>
      <c r="E445" s="58"/>
      <c r="F445" s="58">
        <v>101555.49263999998</v>
      </c>
      <c r="S445" s="11"/>
      <c r="T445" s="11"/>
      <c r="V445" s="11"/>
    </row>
    <row r="446" spans="1:22" x14ac:dyDescent="0.25">
      <c r="A446" s="50"/>
      <c r="B446" s="30" t="s">
        <v>7</v>
      </c>
      <c r="C446" s="58">
        <v>0</v>
      </c>
      <c r="D446" s="58">
        <v>0</v>
      </c>
      <c r="E446" s="58"/>
      <c r="F446" s="58">
        <v>0</v>
      </c>
      <c r="S446" s="11"/>
      <c r="T446" s="11"/>
      <c r="V446" s="11"/>
    </row>
    <row r="447" spans="1:22" x14ac:dyDescent="0.25">
      <c r="A447" s="51"/>
      <c r="B447" s="27" t="s">
        <v>132</v>
      </c>
      <c r="C447" s="28">
        <f>(+C448+C449)</f>
        <v>42002.182000000001</v>
      </c>
      <c r="D447" s="28">
        <f>(+D448+D449)</f>
        <v>35602.284</v>
      </c>
      <c r="E447" s="28"/>
      <c r="F447" s="28">
        <f>(+F448+F449)</f>
        <v>29063.374</v>
      </c>
      <c r="S447" s="11"/>
      <c r="T447" s="11"/>
      <c r="V447" s="11"/>
    </row>
    <row r="448" spans="1:22" x14ac:dyDescent="0.25">
      <c r="A448" s="50"/>
      <c r="B448" s="30" t="s">
        <v>6</v>
      </c>
      <c r="C448" s="58">
        <v>42002.182000000001</v>
      </c>
      <c r="D448" s="58">
        <v>35602.284</v>
      </c>
      <c r="E448" s="58"/>
      <c r="F448" s="58">
        <v>29063.374</v>
      </c>
      <c r="S448" s="11"/>
      <c r="T448" s="11"/>
      <c r="V448" s="11"/>
    </row>
    <row r="449" spans="1:22" x14ac:dyDescent="0.25">
      <c r="A449" s="50"/>
      <c r="B449" s="30" t="s">
        <v>7</v>
      </c>
      <c r="C449" s="58">
        <v>0</v>
      </c>
      <c r="D449" s="58">
        <v>0</v>
      </c>
      <c r="E449" s="58"/>
      <c r="F449" s="58">
        <v>0</v>
      </c>
      <c r="S449" s="11"/>
      <c r="T449" s="11"/>
      <c r="V449" s="11"/>
    </row>
    <row r="450" spans="1:22" s="8" customFormat="1" x14ac:dyDescent="0.25">
      <c r="A450" s="51"/>
      <c r="B450" s="27" t="s">
        <v>133</v>
      </c>
      <c r="C450" s="28">
        <f>(+C451+C452)</f>
        <v>438519.571</v>
      </c>
      <c r="D450" s="28">
        <f>(+D451+D452)</f>
        <v>325074.31599000009</v>
      </c>
      <c r="E450" s="28"/>
      <c r="F450" s="28">
        <f>(+F451+F452)</f>
        <v>336374.52883690002</v>
      </c>
      <c r="H450" s="10"/>
      <c r="I450" s="10"/>
      <c r="J450" s="10"/>
      <c r="K450" s="10"/>
      <c r="L450" s="10"/>
      <c r="M450" s="10"/>
      <c r="N450" s="10"/>
      <c r="O450" s="10"/>
      <c r="P450" s="10"/>
      <c r="S450" s="11"/>
      <c r="T450" s="11"/>
      <c r="U450" s="10"/>
      <c r="V450" s="11"/>
    </row>
    <row r="451" spans="1:22" s="8" customFormat="1" x14ac:dyDescent="0.25">
      <c r="A451" s="50"/>
      <c r="B451" s="30" t="s">
        <v>6</v>
      </c>
      <c r="C451" s="40">
        <v>426184.95799999998</v>
      </c>
      <c r="D451" s="40">
        <v>312739.70305000007</v>
      </c>
      <c r="E451" s="40"/>
      <c r="F451" s="40">
        <v>325667.4844669</v>
      </c>
      <c r="H451" s="10"/>
      <c r="I451" s="10"/>
      <c r="J451" s="10"/>
      <c r="K451" s="10"/>
      <c r="L451" s="10"/>
      <c r="M451" s="10"/>
      <c r="N451" s="10"/>
      <c r="O451" s="10"/>
      <c r="P451" s="10"/>
      <c r="S451" s="11"/>
      <c r="T451" s="11"/>
      <c r="U451" s="10"/>
      <c r="V451" s="11"/>
    </row>
    <row r="452" spans="1:22" s="8" customFormat="1" x14ac:dyDescent="0.25">
      <c r="A452" s="50"/>
      <c r="B452" s="30" t="s">
        <v>7</v>
      </c>
      <c r="C452" s="40">
        <v>12334.612999999999</v>
      </c>
      <c r="D452" s="40">
        <v>12334.612939999999</v>
      </c>
      <c r="E452" s="40"/>
      <c r="F452" s="40">
        <v>10707.044370000001</v>
      </c>
      <c r="H452" s="10"/>
      <c r="I452" s="10"/>
      <c r="J452" s="10"/>
      <c r="K452" s="10"/>
      <c r="L452" s="10"/>
      <c r="M452" s="10"/>
      <c r="N452" s="10"/>
      <c r="O452" s="10"/>
      <c r="P452" s="10"/>
      <c r="S452" s="11"/>
      <c r="T452" s="11"/>
      <c r="U452" s="10"/>
      <c r="V452" s="11"/>
    </row>
    <row r="453" spans="1:22" s="8" customFormat="1" x14ac:dyDescent="0.25">
      <c r="A453" s="51"/>
      <c r="B453" s="27" t="s">
        <v>134</v>
      </c>
      <c r="C453" s="28">
        <f>(+C454+C455)</f>
        <v>10442.569</v>
      </c>
      <c r="D453" s="28">
        <f>(+D454+D455)</f>
        <v>8450.4288500000002</v>
      </c>
      <c r="E453" s="28"/>
      <c r="F453" s="28">
        <f>(+F454+F455)</f>
        <v>8450.4288500000002</v>
      </c>
      <c r="H453" s="10"/>
      <c r="I453" s="10"/>
      <c r="J453" s="10"/>
      <c r="K453" s="10"/>
      <c r="L453" s="10"/>
      <c r="M453" s="10"/>
      <c r="N453" s="10"/>
      <c r="O453" s="10"/>
      <c r="P453" s="10"/>
      <c r="S453" s="11"/>
      <c r="T453" s="11"/>
      <c r="U453" s="10"/>
      <c r="V453" s="11"/>
    </row>
    <row r="454" spans="1:22" s="8" customFormat="1" x14ac:dyDescent="0.25">
      <c r="A454" s="50"/>
      <c r="B454" s="30" t="s">
        <v>6</v>
      </c>
      <c r="C454" s="40">
        <v>10442.569</v>
      </c>
      <c r="D454" s="40">
        <v>8450.4288500000002</v>
      </c>
      <c r="E454" s="40"/>
      <c r="F454" s="40">
        <v>8450.4288500000002</v>
      </c>
      <c r="H454" s="10"/>
      <c r="I454" s="10"/>
      <c r="J454" s="10"/>
      <c r="K454" s="10"/>
      <c r="L454" s="10"/>
      <c r="M454" s="10"/>
      <c r="N454" s="10"/>
      <c r="O454" s="10"/>
      <c r="P454" s="10"/>
      <c r="S454" s="11"/>
      <c r="T454" s="11"/>
      <c r="U454" s="10"/>
      <c r="V454" s="11"/>
    </row>
    <row r="455" spans="1:22" s="8" customFormat="1" x14ac:dyDescent="0.25">
      <c r="A455" s="50"/>
      <c r="B455" s="30" t="s">
        <v>7</v>
      </c>
      <c r="C455" s="40">
        <v>0</v>
      </c>
      <c r="D455" s="40">
        <v>0</v>
      </c>
      <c r="E455" s="40"/>
      <c r="F455" s="40">
        <v>0</v>
      </c>
      <c r="H455" s="10"/>
      <c r="I455" s="10"/>
      <c r="J455" s="10"/>
      <c r="K455" s="10"/>
      <c r="L455" s="10"/>
      <c r="M455" s="10"/>
      <c r="N455" s="10"/>
      <c r="O455" s="10"/>
      <c r="P455" s="10"/>
      <c r="S455" s="11"/>
      <c r="T455" s="11"/>
      <c r="U455" s="10"/>
      <c r="V455" s="11"/>
    </row>
    <row r="456" spans="1:22" x14ac:dyDescent="0.25">
      <c r="A456" s="51"/>
      <c r="B456" s="27" t="s">
        <v>135</v>
      </c>
      <c r="C456" s="28">
        <f>(+C457+C458)</f>
        <v>99306.528000000006</v>
      </c>
      <c r="D456" s="28">
        <f>(+D457+D458)</f>
        <v>45627.046940000007</v>
      </c>
      <c r="E456" s="28"/>
      <c r="F456" s="28">
        <f>(+F457+F458)</f>
        <v>39656.716110000001</v>
      </c>
      <c r="S456" s="11"/>
      <c r="T456" s="11"/>
      <c r="V456" s="11"/>
    </row>
    <row r="457" spans="1:22" x14ac:dyDescent="0.25">
      <c r="A457" s="50"/>
      <c r="B457" s="30" t="s">
        <v>6</v>
      </c>
      <c r="C457" s="58">
        <v>99306.528000000006</v>
      </c>
      <c r="D457" s="58">
        <v>45627.046940000007</v>
      </c>
      <c r="E457" s="58"/>
      <c r="F457" s="58">
        <v>39656.716110000001</v>
      </c>
      <c r="S457" s="11"/>
      <c r="T457" s="11"/>
      <c r="V457" s="11"/>
    </row>
    <row r="458" spans="1:22" x14ac:dyDescent="0.25">
      <c r="A458" s="50"/>
      <c r="B458" s="30" t="s">
        <v>7</v>
      </c>
      <c r="C458" s="58">
        <v>0</v>
      </c>
      <c r="D458" s="58">
        <v>0</v>
      </c>
      <c r="E458" s="58"/>
      <c r="F458" s="58">
        <v>0</v>
      </c>
      <c r="S458" s="11"/>
      <c r="T458" s="11"/>
      <c r="V458" s="11"/>
    </row>
    <row r="459" spans="1:22" x14ac:dyDescent="0.25">
      <c r="A459" s="53" t="s">
        <v>227</v>
      </c>
      <c r="B459" s="24"/>
      <c r="C459" s="25">
        <f>(+C460+C463)</f>
        <v>1785264.2354299997</v>
      </c>
      <c r="D459" s="25">
        <f t="shared" ref="D459:F459" si="15">(+D460+D463)</f>
        <v>1133601.4774600002</v>
      </c>
      <c r="E459" s="25"/>
      <c r="F459" s="25">
        <f t="shared" si="15"/>
        <v>1054184.5907100001</v>
      </c>
      <c r="S459" s="11"/>
      <c r="T459" s="11"/>
      <c r="V459" s="11"/>
    </row>
    <row r="460" spans="1:22" x14ac:dyDescent="0.25">
      <c r="A460" s="51"/>
      <c r="B460" s="27" t="s">
        <v>10</v>
      </c>
      <c r="C460" s="28">
        <f>(+C461+C462)</f>
        <v>1776037.1058199997</v>
      </c>
      <c r="D460" s="28">
        <f>(+D461+D462)</f>
        <v>1128400.3943100001</v>
      </c>
      <c r="E460" s="28"/>
      <c r="F460" s="28">
        <f>(+F461+F462)</f>
        <v>1049417.2303400002</v>
      </c>
      <c r="S460" s="11"/>
      <c r="T460" s="11"/>
      <c r="V460" s="11"/>
    </row>
    <row r="461" spans="1:22" x14ac:dyDescent="0.25">
      <c r="A461" s="50"/>
      <c r="B461" s="30" t="s">
        <v>6</v>
      </c>
      <c r="C461" s="31">
        <v>1709276.0532499996</v>
      </c>
      <c r="D461" s="31">
        <v>1086603.6007000001</v>
      </c>
      <c r="E461" s="31"/>
      <c r="F461" s="31">
        <v>1007620.4367300003</v>
      </c>
      <c r="S461" s="11"/>
      <c r="T461" s="11"/>
      <c r="V461" s="11"/>
    </row>
    <row r="462" spans="1:22" x14ac:dyDescent="0.25">
      <c r="A462" s="50"/>
      <c r="B462" s="30" t="s">
        <v>7</v>
      </c>
      <c r="C462" s="31">
        <v>66761.05257</v>
      </c>
      <c r="D462" s="31">
        <v>41796.793610000001</v>
      </c>
      <c r="E462" s="31"/>
      <c r="F462" s="31">
        <v>41796.793610000001</v>
      </c>
      <c r="S462" s="11"/>
      <c r="T462" s="11"/>
      <c r="V462" s="11"/>
    </row>
    <row r="463" spans="1:22" x14ac:dyDescent="0.25">
      <c r="A463" s="51"/>
      <c r="B463" s="27" t="s">
        <v>136</v>
      </c>
      <c r="C463" s="28">
        <f>(+C464+C465)</f>
        <v>9227.12961</v>
      </c>
      <c r="D463" s="28">
        <f>(+D464+D465)</f>
        <v>5201.0831499999995</v>
      </c>
      <c r="E463" s="28"/>
      <c r="F463" s="28">
        <f>(+F464+F465)</f>
        <v>4767.3603700000003</v>
      </c>
      <c r="S463" s="11"/>
      <c r="T463" s="11"/>
      <c r="V463" s="11"/>
    </row>
    <row r="464" spans="1:22" x14ac:dyDescent="0.25">
      <c r="A464" s="50"/>
      <c r="B464" s="30" t="s">
        <v>6</v>
      </c>
      <c r="C464" s="31">
        <v>9227.12961</v>
      </c>
      <c r="D464" s="31">
        <v>5201.0831499999995</v>
      </c>
      <c r="E464" s="31"/>
      <c r="F464" s="31">
        <v>4767.3603700000003</v>
      </c>
      <c r="S464" s="11"/>
      <c r="T464" s="11"/>
      <c r="V464" s="11"/>
    </row>
    <row r="465" spans="1:22" x14ac:dyDescent="0.25">
      <c r="A465" s="50"/>
      <c r="B465" s="30" t="s">
        <v>7</v>
      </c>
      <c r="C465" s="31">
        <v>0</v>
      </c>
      <c r="D465" s="31">
        <v>0</v>
      </c>
      <c r="E465" s="31"/>
      <c r="F465" s="31">
        <v>0</v>
      </c>
      <c r="S465" s="11"/>
      <c r="T465" s="11"/>
      <c r="V465" s="11"/>
    </row>
    <row r="466" spans="1:22" x14ac:dyDescent="0.25">
      <c r="A466" s="53" t="s">
        <v>228</v>
      </c>
      <c r="B466" s="24"/>
      <c r="C466" s="25">
        <f>(+C467+C470+C473+C476+C479+C482+C485+C488+C491)</f>
        <v>2011772.9130799999</v>
      </c>
      <c r="D466" s="25">
        <f t="shared" ref="D466:F466" si="16">(+D467+D470+D473+D476+D479+D482+D485+D488+D491)</f>
        <v>1024097.9069299999</v>
      </c>
      <c r="E466" s="25"/>
      <c r="F466" s="25">
        <f t="shared" si="16"/>
        <v>779166.86063039768</v>
      </c>
      <c r="S466" s="11"/>
      <c r="T466" s="11"/>
      <c r="V466" s="11"/>
    </row>
    <row r="467" spans="1:22" x14ac:dyDescent="0.25">
      <c r="A467" s="51"/>
      <c r="B467" s="27" t="s">
        <v>10</v>
      </c>
      <c r="C467" s="28">
        <f>(+C468+C469)</f>
        <v>69077.943249999997</v>
      </c>
      <c r="D467" s="28">
        <f>(+D468+D469)</f>
        <v>56214.942109999996</v>
      </c>
      <c r="E467" s="28"/>
      <c r="F467" s="28">
        <f>(+F468+F469)</f>
        <v>44831.645920000003</v>
      </c>
      <c r="S467" s="11"/>
      <c r="T467" s="11"/>
      <c r="V467" s="11"/>
    </row>
    <row r="468" spans="1:22" x14ac:dyDescent="0.25">
      <c r="A468" s="50"/>
      <c r="B468" s="30" t="s">
        <v>6</v>
      </c>
      <c r="C468" s="31">
        <v>69077.943249999997</v>
      </c>
      <c r="D468" s="31">
        <v>56214.942109999996</v>
      </c>
      <c r="E468" s="31"/>
      <c r="F468" s="31">
        <v>44831.645920000003</v>
      </c>
      <c r="S468" s="11"/>
      <c r="T468" s="11"/>
      <c r="V468" s="11"/>
    </row>
    <row r="469" spans="1:22" x14ac:dyDescent="0.25">
      <c r="A469" s="50"/>
      <c r="B469" s="30" t="s">
        <v>7</v>
      </c>
      <c r="C469" s="31">
        <v>0</v>
      </c>
      <c r="D469" s="31">
        <v>0</v>
      </c>
      <c r="E469" s="31"/>
      <c r="F469" s="31">
        <v>0</v>
      </c>
      <c r="S469" s="11"/>
      <c r="T469" s="11"/>
      <c r="V469" s="11"/>
    </row>
    <row r="470" spans="1:22" x14ac:dyDescent="0.25">
      <c r="A470" s="51"/>
      <c r="B470" s="27" t="s">
        <v>137</v>
      </c>
      <c r="C470" s="28">
        <f>(+C471+C472)</f>
        <v>14225.644870000004</v>
      </c>
      <c r="D470" s="28">
        <f>(+D471+D472)</f>
        <v>10979.93936</v>
      </c>
      <c r="E470" s="28"/>
      <c r="F470" s="28">
        <f>(+F471+F472)</f>
        <v>9936.5101000000013</v>
      </c>
      <c r="S470" s="11"/>
      <c r="T470" s="11"/>
      <c r="V470" s="11"/>
    </row>
    <row r="471" spans="1:22" x14ac:dyDescent="0.25">
      <c r="A471" s="50"/>
      <c r="B471" s="30" t="s">
        <v>6</v>
      </c>
      <c r="C471" s="40">
        <v>14225.644870000004</v>
      </c>
      <c r="D471" s="31">
        <v>10979.93936</v>
      </c>
      <c r="E471" s="31"/>
      <c r="F471" s="31">
        <v>9936.5101000000013</v>
      </c>
      <c r="S471" s="11"/>
      <c r="T471" s="11"/>
      <c r="V471" s="11"/>
    </row>
    <row r="472" spans="1:22" x14ac:dyDescent="0.25">
      <c r="A472" s="50"/>
      <c r="B472" s="30" t="s">
        <v>7</v>
      </c>
      <c r="C472" s="31">
        <v>0</v>
      </c>
      <c r="D472" s="31">
        <v>0</v>
      </c>
      <c r="E472" s="31"/>
      <c r="F472" s="31">
        <v>0</v>
      </c>
      <c r="S472" s="11"/>
      <c r="T472" s="11"/>
      <c r="V472" s="11"/>
    </row>
    <row r="473" spans="1:22" x14ac:dyDescent="0.25">
      <c r="A473" s="51"/>
      <c r="B473" s="27" t="s">
        <v>138</v>
      </c>
      <c r="C473" s="28">
        <f>(+C474+C475)</f>
        <v>9420.8919999999998</v>
      </c>
      <c r="D473" s="28">
        <f>(+D474+D475)</f>
        <v>5687.4385000000002</v>
      </c>
      <c r="E473" s="28"/>
      <c r="F473" s="28">
        <f>(+F474+F475)</f>
        <v>5304.9436799999994</v>
      </c>
      <c r="S473" s="11"/>
      <c r="T473" s="11"/>
      <c r="V473" s="11"/>
    </row>
    <row r="474" spans="1:22" x14ac:dyDescent="0.25">
      <c r="A474" s="50"/>
      <c r="B474" s="30" t="s">
        <v>6</v>
      </c>
      <c r="C474" s="31">
        <v>9420.8919999999998</v>
      </c>
      <c r="D474" s="31">
        <v>5687.4385000000002</v>
      </c>
      <c r="E474" s="31"/>
      <c r="F474" s="31">
        <v>5304.9436799999994</v>
      </c>
      <c r="S474" s="11"/>
      <c r="T474" s="11"/>
      <c r="V474" s="11"/>
    </row>
    <row r="475" spans="1:22" x14ac:dyDescent="0.25">
      <c r="A475" s="50"/>
      <c r="B475" s="30" t="s">
        <v>7</v>
      </c>
      <c r="C475" s="31">
        <v>0</v>
      </c>
      <c r="D475" s="31">
        <v>0</v>
      </c>
      <c r="E475" s="31"/>
      <c r="F475" s="31">
        <v>0</v>
      </c>
      <c r="S475" s="11"/>
      <c r="T475" s="11"/>
      <c r="V475" s="11"/>
    </row>
    <row r="476" spans="1:22" x14ac:dyDescent="0.25">
      <c r="A476" s="51"/>
      <c r="B476" s="27" t="s">
        <v>139</v>
      </c>
      <c r="C476" s="28">
        <f>(+C477+C478)</f>
        <v>52272.532959999997</v>
      </c>
      <c r="D476" s="28">
        <f>(+D477+D478)</f>
        <v>52272.532959999997</v>
      </c>
      <c r="E476" s="28"/>
      <c r="F476" s="28">
        <f>(+F477+F478)</f>
        <v>24660.602509999997</v>
      </c>
      <c r="S476" s="11"/>
      <c r="T476" s="11"/>
      <c r="V476" s="11"/>
    </row>
    <row r="477" spans="1:22" x14ac:dyDescent="0.25">
      <c r="A477" s="50"/>
      <c r="B477" s="30" t="s">
        <v>6</v>
      </c>
      <c r="C477" s="31">
        <v>52272.532959999997</v>
      </c>
      <c r="D477" s="31">
        <v>52272.532959999997</v>
      </c>
      <c r="E477" s="31"/>
      <c r="F477" s="31">
        <v>24660.602509999997</v>
      </c>
      <c r="S477" s="11"/>
      <c r="T477" s="11"/>
      <c r="V477" s="11"/>
    </row>
    <row r="478" spans="1:22" x14ac:dyDescent="0.25">
      <c r="A478" s="50"/>
      <c r="B478" s="30" t="s">
        <v>7</v>
      </c>
      <c r="C478" s="31">
        <v>0</v>
      </c>
      <c r="D478" s="31">
        <v>0</v>
      </c>
      <c r="E478" s="31"/>
      <c r="F478" s="31">
        <v>0</v>
      </c>
      <c r="S478" s="11"/>
      <c r="T478" s="11"/>
      <c r="V478" s="11"/>
    </row>
    <row r="479" spans="1:22" x14ac:dyDescent="0.25">
      <c r="A479" s="51"/>
      <c r="B479" s="27" t="s">
        <v>140</v>
      </c>
      <c r="C479" s="28">
        <f>(+C480+C481)</f>
        <v>177988.4</v>
      </c>
      <c r="D479" s="28">
        <f>(+D480+D481)</f>
        <v>64861.292000000001</v>
      </c>
      <c r="E479" s="28"/>
      <c r="F479" s="28">
        <f>(+F480+F481)</f>
        <v>64861.292000000001</v>
      </c>
      <c r="S479" s="11"/>
      <c r="T479" s="11"/>
      <c r="V479" s="11"/>
    </row>
    <row r="480" spans="1:22" x14ac:dyDescent="0.25">
      <c r="A480" s="50"/>
      <c r="B480" s="30" t="s">
        <v>6</v>
      </c>
      <c r="C480" s="31">
        <v>177863.1</v>
      </c>
      <c r="D480" s="31">
        <v>64736.023000000001</v>
      </c>
      <c r="E480" s="31"/>
      <c r="F480" s="31">
        <v>64736.023000000001</v>
      </c>
      <c r="S480" s="11"/>
      <c r="T480" s="11"/>
      <c r="V480" s="11"/>
    </row>
    <row r="481" spans="1:22" x14ac:dyDescent="0.25">
      <c r="A481" s="50"/>
      <c r="B481" s="30" t="s">
        <v>7</v>
      </c>
      <c r="C481" s="31">
        <v>125.3</v>
      </c>
      <c r="D481" s="31">
        <v>125.26900000000001</v>
      </c>
      <c r="E481" s="31"/>
      <c r="F481" s="31">
        <v>125.26900000000001</v>
      </c>
      <c r="S481" s="11"/>
      <c r="T481" s="11"/>
      <c r="V481" s="11"/>
    </row>
    <row r="482" spans="1:22" x14ac:dyDescent="0.25">
      <c r="A482" s="51"/>
      <c r="B482" s="27" t="s">
        <v>141</v>
      </c>
      <c r="C482" s="28">
        <f>(+C483+C484)</f>
        <v>425962.4</v>
      </c>
      <c r="D482" s="28">
        <f>(+D483+D484)</f>
        <v>163485.609</v>
      </c>
      <c r="E482" s="28"/>
      <c r="F482" s="28">
        <f>(+F483+F484)</f>
        <v>163485.609</v>
      </c>
      <c r="S482" s="11"/>
      <c r="T482" s="11"/>
      <c r="V482" s="11"/>
    </row>
    <row r="483" spans="1:22" x14ac:dyDescent="0.25">
      <c r="A483" s="50"/>
      <c r="B483" s="30" t="s">
        <v>6</v>
      </c>
      <c r="C483" s="31">
        <v>425962.4</v>
      </c>
      <c r="D483" s="31">
        <v>163485.609</v>
      </c>
      <c r="E483" s="31"/>
      <c r="F483" s="31">
        <v>163485.609</v>
      </c>
      <c r="S483" s="11"/>
      <c r="T483" s="11"/>
      <c r="V483" s="11"/>
    </row>
    <row r="484" spans="1:22" x14ac:dyDescent="0.25">
      <c r="A484" s="50"/>
      <c r="B484" s="30" t="s">
        <v>7</v>
      </c>
      <c r="C484" s="31">
        <v>0</v>
      </c>
      <c r="D484" s="31">
        <v>0</v>
      </c>
      <c r="E484" s="31"/>
      <c r="F484" s="31">
        <v>0</v>
      </c>
      <c r="S484" s="11"/>
      <c r="T484" s="11"/>
      <c r="V484" s="11"/>
    </row>
    <row r="485" spans="1:22" x14ac:dyDescent="0.25">
      <c r="A485" s="51"/>
      <c r="B485" s="27" t="s">
        <v>142</v>
      </c>
      <c r="C485" s="28">
        <f>(+C486+C487)</f>
        <v>7500.5</v>
      </c>
      <c r="D485" s="28">
        <f>(+D486+D487)</f>
        <v>5625.3689999999997</v>
      </c>
      <c r="E485" s="28"/>
      <c r="F485" s="28">
        <f>(+F486+F487)</f>
        <v>4545.9210000000003</v>
      </c>
      <c r="S485" s="11"/>
      <c r="T485" s="11"/>
      <c r="V485" s="11"/>
    </row>
    <row r="486" spans="1:22" x14ac:dyDescent="0.25">
      <c r="A486" s="50"/>
      <c r="B486" s="30" t="s">
        <v>6</v>
      </c>
      <c r="C486" s="31">
        <v>7500.5</v>
      </c>
      <c r="D486" s="31">
        <v>5625.3689999999997</v>
      </c>
      <c r="E486" s="31"/>
      <c r="F486" s="31">
        <v>4545.9210000000003</v>
      </c>
      <c r="S486" s="11"/>
      <c r="T486" s="11"/>
      <c r="V486" s="11"/>
    </row>
    <row r="487" spans="1:22" x14ac:dyDescent="0.25">
      <c r="A487" s="50"/>
      <c r="B487" s="30" t="s">
        <v>7</v>
      </c>
      <c r="C487" s="31">
        <v>0</v>
      </c>
      <c r="D487" s="31">
        <v>0</v>
      </c>
      <c r="E487" s="31"/>
      <c r="F487" s="31">
        <v>0</v>
      </c>
      <c r="S487" s="11"/>
      <c r="T487" s="11"/>
      <c r="V487" s="11"/>
    </row>
    <row r="488" spans="1:22" x14ac:dyDescent="0.25">
      <c r="A488" s="51"/>
      <c r="B488" s="27" t="s">
        <v>143</v>
      </c>
      <c r="C488" s="28">
        <f>(+C489+C490)</f>
        <v>648797.19999999995</v>
      </c>
      <c r="D488" s="28">
        <f>(+D489+D490)</f>
        <v>368484.07900000003</v>
      </c>
      <c r="E488" s="28"/>
      <c r="F488" s="28">
        <f>(+F489+F490)</f>
        <v>176749.11799999999</v>
      </c>
      <c r="S488" s="11"/>
      <c r="T488" s="11"/>
      <c r="V488" s="11"/>
    </row>
    <row r="489" spans="1:22" x14ac:dyDescent="0.25">
      <c r="A489" s="50"/>
      <c r="B489" s="30" t="s">
        <v>6</v>
      </c>
      <c r="C489" s="31">
        <v>648747.19999999995</v>
      </c>
      <c r="D489" s="31">
        <v>368484.07900000003</v>
      </c>
      <c r="E489" s="31"/>
      <c r="F489" s="31">
        <v>176749.11799999999</v>
      </c>
      <c r="S489" s="11"/>
      <c r="T489" s="11"/>
      <c r="V489" s="11"/>
    </row>
    <row r="490" spans="1:22" x14ac:dyDescent="0.25">
      <c r="A490" s="50"/>
      <c r="B490" s="30" t="s">
        <v>7</v>
      </c>
      <c r="C490" s="31">
        <v>50</v>
      </c>
      <c r="D490" s="31">
        <v>0</v>
      </c>
      <c r="E490" s="31"/>
      <c r="F490" s="31">
        <v>0</v>
      </c>
      <c r="S490" s="11"/>
      <c r="T490" s="11"/>
      <c r="V490" s="11"/>
    </row>
    <row r="491" spans="1:22" x14ac:dyDescent="0.25">
      <c r="A491" s="51"/>
      <c r="B491" s="27" t="s">
        <v>144</v>
      </c>
      <c r="C491" s="28">
        <f>(+C492+C493)</f>
        <v>606527.4</v>
      </c>
      <c r="D491" s="28">
        <f>(+D492+D493)</f>
        <v>296486.70499999996</v>
      </c>
      <c r="E491" s="28"/>
      <c r="F491" s="28">
        <f>(+F492+F493)</f>
        <v>284791.21842039772</v>
      </c>
      <c r="S491" s="11"/>
      <c r="T491" s="11"/>
      <c r="V491" s="11"/>
    </row>
    <row r="492" spans="1:22" x14ac:dyDescent="0.25">
      <c r="A492" s="52"/>
      <c r="B492" s="38" t="s">
        <v>6</v>
      </c>
      <c r="C492" s="39">
        <v>348598.3</v>
      </c>
      <c r="D492" s="39">
        <v>195986.70499999999</v>
      </c>
      <c r="E492" s="39"/>
      <c r="F492" s="39">
        <v>194498.05131829772</v>
      </c>
      <c r="S492" s="11"/>
      <c r="T492" s="11"/>
      <c r="V492" s="11"/>
    </row>
    <row r="493" spans="1:22" x14ac:dyDescent="0.25">
      <c r="A493" s="50"/>
      <c r="B493" s="30" t="s">
        <v>7</v>
      </c>
      <c r="C493" s="31">
        <v>257929.1</v>
      </c>
      <c r="D493" s="31">
        <v>100500</v>
      </c>
      <c r="E493" s="31"/>
      <c r="F493" s="31">
        <v>90293.167102099978</v>
      </c>
      <c r="S493" s="11"/>
      <c r="T493" s="11"/>
      <c r="V493" s="11"/>
    </row>
    <row r="494" spans="1:22" x14ac:dyDescent="0.25">
      <c r="A494" s="53" t="s">
        <v>229</v>
      </c>
      <c r="B494" s="24"/>
      <c r="C494" s="25">
        <f>(+C495+C498+C501+C504+C507+C510+C513+C516+C519+C522+C525)</f>
        <v>2008123.9491199995</v>
      </c>
      <c r="D494" s="25">
        <f t="shared" ref="D494:F494" si="17">(+D495+D498+D501+D504+D507+D510+D513+D516+D519+D522+D525)</f>
        <v>1247563.8969999999</v>
      </c>
      <c r="E494" s="25"/>
      <c r="F494" s="25">
        <f t="shared" si="17"/>
        <v>846274.18500000006</v>
      </c>
      <c r="S494" s="11"/>
      <c r="T494" s="11"/>
      <c r="V494" s="11"/>
    </row>
    <row r="495" spans="1:22" x14ac:dyDescent="0.25">
      <c r="A495" s="51"/>
      <c r="B495" s="27" t="s">
        <v>10</v>
      </c>
      <c r="C495" s="28">
        <f>(+C496+C497)</f>
        <v>858157.80299999996</v>
      </c>
      <c r="D495" s="28">
        <f>(+D496+D497)</f>
        <v>583775.90599999996</v>
      </c>
      <c r="E495" s="28"/>
      <c r="F495" s="28">
        <f>(+F496+F497)</f>
        <v>343801.45199999999</v>
      </c>
      <c r="S495" s="11"/>
      <c r="T495" s="11"/>
      <c r="V495" s="11"/>
    </row>
    <row r="496" spans="1:22" x14ac:dyDescent="0.25">
      <c r="A496" s="50"/>
      <c r="B496" s="30" t="s">
        <v>6</v>
      </c>
      <c r="C496" s="31">
        <v>775608.90700000001</v>
      </c>
      <c r="D496" s="31">
        <v>517347.80699999997</v>
      </c>
      <c r="E496" s="31"/>
      <c r="F496" s="31">
        <v>295398.348</v>
      </c>
      <c r="S496" s="11"/>
      <c r="T496" s="11"/>
      <c r="V496" s="11"/>
    </row>
    <row r="497" spans="1:22" x14ac:dyDescent="0.25">
      <c r="A497" s="50"/>
      <c r="B497" s="30" t="s">
        <v>7</v>
      </c>
      <c r="C497" s="31">
        <v>82548.895999999993</v>
      </c>
      <c r="D497" s="31">
        <v>66428.099000000002</v>
      </c>
      <c r="E497" s="31"/>
      <c r="F497" s="31">
        <v>48403.103999999999</v>
      </c>
      <c r="S497" s="11"/>
      <c r="T497" s="11"/>
      <c r="V497" s="11"/>
    </row>
    <row r="498" spans="1:22" x14ac:dyDescent="0.25">
      <c r="A498" s="51"/>
      <c r="B498" s="27" t="s">
        <v>145</v>
      </c>
      <c r="C498" s="28">
        <f>(+C499+C500)</f>
        <v>22159.286</v>
      </c>
      <c r="D498" s="28">
        <f>(+D499+D500)</f>
        <v>3011.4830000000002</v>
      </c>
      <c r="E498" s="28"/>
      <c r="F498" s="28">
        <f>(+F499+F500)</f>
        <v>2941.0790000000002</v>
      </c>
      <c r="S498" s="11"/>
      <c r="T498" s="11"/>
      <c r="V498" s="11"/>
    </row>
    <row r="499" spans="1:22" x14ac:dyDescent="0.25">
      <c r="A499" s="50"/>
      <c r="B499" s="30" t="s">
        <v>6</v>
      </c>
      <c r="C499" s="31">
        <v>22159.286</v>
      </c>
      <c r="D499" s="31">
        <v>3011.4830000000002</v>
      </c>
      <c r="E499" s="31"/>
      <c r="F499" s="31">
        <v>2941.0790000000002</v>
      </c>
      <c r="S499" s="11"/>
      <c r="T499" s="11"/>
      <c r="V499" s="11"/>
    </row>
    <row r="500" spans="1:22" x14ac:dyDescent="0.25">
      <c r="A500" s="50"/>
      <c r="B500" s="30" t="s">
        <v>7</v>
      </c>
      <c r="C500" s="31">
        <v>0</v>
      </c>
      <c r="D500" s="31">
        <v>0</v>
      </c>
      <c r="E500" s="31"/>
      <c r="F500" s="31">
        <v>0</v>
      </c>
      <c r="S500" s="11"/>
      <c r="T500" s="11"/>
      <c r="V500" s="11"/>
    </row>
    <row r="501" spans="1:22" ht="28.5" x14ac:dyDescent="0.25">
      <c r="A501" s="51"/>
      <c r="B501" s="27" t="s">
        <v>146</v>
      </c>
      <c r="C501" s="28">
        <f>(+C502+C503)</f>
        <v>533300.15312000015</v>
      </c>
      <c r="D501" s="28">
        <f>(+D502+D503)</f>
        <v>312903.78399999999</v>
      </c>
      <c r="E501" s="28"/>
      <c r="F501" s="28">
        <f>(+F502+F503)</f>
        <v>274770.51799999998</v>
      </c>
      <c r="S501" s="11"/>
      <c r="T501" s="11"/>
      <c r="V501" s="11"/>
    </row>
    <row r="502" spans="1:22" x14ac:dyDescent="0.25">
      <c r="A502" s="50"/>
      <c r="B502" s="30" t="s">
        <v>6</v>
      </c>
      <c r="C502" s="31">
        <v>505350.15312000009</v>
      </c>
      <c r="D502" s="31">
        <v>300716.28399999999</v>
      </c>
      <c r="E502" s="31"/>
      <c r="F502" s="31">
        <v>274770.51799999998</v>
      </c>
      <c r="S502" s="11"/>
      <c r="T502" s="11"/>
      <c r="V502" s="11"/>
    </row>
    <row r="503" spans="1:22" x14ac:dyDescent="0.25">
      <c r="A503" s="50"/>
      <c r="B503" s="30" t="s">
        <v>7</v>
      </c>
      <c r="C503" s="31">
        <v>27950</v>
      </c>
      <c r="D503" s="31">
        <v>12187.5</v>
      </c>
      <c r="E503" s="31"/>
      <c r="F503" s="31">
        <v>0</v>
      </c>
      <c r="S503" s="11"/>
      <c r="T503" s="11"/>
      <c r="V503" s="11"/>
    </row>
    <row r="504" spans="1:22" x14ac:dyDescent="0.25">
      <c r="A504" s="51"/>
      <c r="B504" s="27" t="s">
        <v>147</v>
      </c>
      <c r="C504" s="28">
        <f>(+C505+C506)</f>
        <v>3849.5</v>
      </c>
      <c r="D504" s="28">
        <f>(+D505+D506)</f>
        <v>1900.894</v>
      </c>
      <c r="E504" s="28"/>
      <c r="F504" s="28">
        <f>(+F505+F506)</f>
        <v>1900.894</v>
      </c>
      <c r="S504" s="11"/>
      <c r="T504" s="11"/>
      <c r="V504" s="11"/>
    </row>
    <row r="505" spans="1:22" x14ac:dyDescent="0.25">
      <c r="A505" s="50"/>
      <c r="B505" s="30" t="s">
        <v>6</v>
      </c>
      <c r="C505" s="31">
        <v>3849.5</v>
      </c>
      <c r="D505" s="31">
        <v>1900.894</v>
      </c>
      <c r="E505" s="31"/>
      <c r="F505" s="31">
        <v>1900.894</v>
      </c>
      <c r="S505" s="11"/>
      <c r="T505" s="11"/>
      <c r="V505" s="11"/>
    </row>
    <row r="506" spans="1:22" x14ac:dyDescent="0.25">
      <c r="A506" s="50"/>
      <c r="B506" s="30" t="s">
        <v>7</v>
      </c>
      <c r="C506" s="31">
        <v>0</v>
      </c>
      <c r="D506" s="31">
        <v>0</v>
      </c>
      <c r="E506" s="31"/>
      <c r="F506" s="31">
        <v>0</v>
      </c>
      <c r="S506" s="11"/>
      <c r="T506" s="11"/>
      <c r="V506" s="11"/>
    </row>
    <row r="507" spans="1:22" x14ac:dyDescent="0.25">
      <c r="A507" s="51"/>
      <c r="B507" s="27" t="s">
        <v>148</v>
      </c>
      <c r="C507" s="28">
        <f>(+C508+C509)</f>
        <v>33127.625</v>
      </c>
      <c r="D507" s="28">
        <f>(+D508+D509)</f>
        <v>13859.808999999999</v>
      </c>
      <c r="E507" s="28"/>
      <c r="F507" s="28">
        <f>(+F508+F509)</f>
        <v>10589.087</v>
      </c>
      <c r="S507" s="11"/>
      <c r="T507" s="11"/>
      <c r="V507" s="11"/>
    </row>
    <row r="508" spans="1:22" x14ac:dyDescent="0.25">
      <c r="A508" s="50"/>
      <c r="B508" s="30" t="s">
        <v>6</v>
      </c>
      <c r="C508" s="31">
        <v>33127.625</v>
      </c>
      <c r="D508" s="31">
        <v>13859.808999999999</v>
      </c>
      <c r="E508" s="31"/>
      <c r="F508" s="31">
        <v>10589.087</v>
      </c>
      <c r="S508" s="11"/>
      <c r="T508" s="11"/>
      <c r="V508" s="11"/>
    </row>
    <row r="509" spans="1:22" x14ac:dyDescent="0.25">
      <c r="A509" s="50"/>
      <c r="B509" s="30" t="s">
        <v>7</v>
      </c>
      <c r="C509" s="31">
        <v>0</v>
      </c>
      <c r="D509" s="31">
        <v>0</v>
      </c>
      <c r="E509" s="31"/>
      <c r="F509" s="31">
        <v>0</v>
      </c>
      <c r="S509" s="11"/>
      <c r="T509" s="11"/>
      <c r="V509" s="11"/>
    </row>
    <row r="510" spans="1:22" x14ac:dyDescent="0.25">
      <c r="A510" s="51"/>
      <c r="B510" s="27" t="s">
        <v>149</v>
      </c>
      <c r="C510" s="28">
        <f>(+C511+C512)</f>
        <v>100323.98699999999</v>
      </c>
      <c r="D510" s="28">
        <f>(+D511+D512)</f>
        <v>50058.542999999998</v>
      </c>
      <c r="E510" s="28"/>
      <c r="F510" s="28">
        <f>(+F511+F512)</f>
        <v>34267.826999999997</v>
      </c>
      <c r="S510" s="11"/>
      <c r="T510" s="11"/>
      <c r="V510" s="11"/>
    </row>
    <row r="511" spans="1:22" x14ac:dyDescent="0.25">
      <c r="A511" s="50"/>
      <c r="B511" s="30" t="s">
        <v>6</v>
      </c>
      <c r="C511" s="31">
        <v>100323.98699999999</v>
      </c>
      <c r="D511" s="31">
        <v>50058.542999999998</v>
      </c>
      <c r="E511" s="31"/>
      <c r="F511" s="31">
        <v>34267.826999999997</v>
      </c>
      <c r="S511" s="11"/>
      <c r="T511" s="11"/>
      <c r="V511" s="11"/>
    </row>
    <row r="512" spans="1:22" x14ac:dyDescent="0.25">
      <c r="A512" s="50"/>
      <c r="B512" s="30" t="s">
        <v>7</v>
      </c>
      <c r="C512" s="31">
        <v>0</v>
      </c>
      <c r="D512" s="31">
        <v>0</v>
      </c>
      <c r="E512" s="31"/>
      <c r="F512" s="31">
        <v>0</v>
      </c>
      <c r="S512" s="11"/>
      <c r="T512" s="11"/>
      <c r="V512" s="11"/>
    </row>
    <row r="513" spans="1:22" x14ac:dyDescent="0.25">
      <c r="A513" s="51"/>
      <c r="B513" s="27" t="s">
        <v>150</v>
      </c>
      <c r="C513" s="28">
        <f>(+C514+C515)</f>
        <v>296200.83299999998</v>
      </c>
      <c r="D513" s="28">
        <f>(+D514+D515)</f>
        <v>169195.59</v>
      </c>
      <c r="E513" s="28"/>
      <c r="F513" s="28">
        <f>(+F514+F515)</f>
        <v>71025.531000000003</v>
      </c>
      <c r="S513" s="11"/>
      <c r="T513" s="11"/>
      <c r="V513" s="11"/>
    </row>
    <row r="514" spans="1:22" x14ac:dyDescent="0.25">
      <c r="A514" s="50"/>
      <c r="B514" s="30" t="s">
        <v>6</v>
      </c>
      <c r="C514" s="31">
        <v>296200.83299999998</v>
      </c>
      <c r="D514" s="31">
        <v>169195.59</v>
      </c>
      <c r="E514" s="31"/>
      <c r="F514" s="31">
        <v>71025.531000000003</v>
      </c>
      <c r="S514" s="11"/>
      <c r="T514" s="11"/>
      <c r="V514" s="11"/>
    </row>
    <row r="515" spans="1:22" x14ac:dyDescent="0.25">
      <c r="A515" s="50"/>
      <c r="B515" s="30" t="s">
        <v>7</v>
      </c>
      <c r="C515" s="31">
        <v>0</v>
      </c>
      <c r="D515" s="31">
        <v>0</v>
      </c>
      <c r="E515" s="31"/>
      <c r="F515" s="31">
        <v>0</v>
      </c>
      <c r="S515" s="11"/>
      <c r="T515" s="11"/>
      <c r="V515" s="11"/>
    </row>
    <row r="516" spans="1:22" x14ac:dyDescent="0.25">
      <c r="A516" s="51"/>
      <c r="B516" s="27" t="s">
        <v>151</v>
      </c>
      <c r="C516" s="28">
        <f>(+C517+C518)</f>
        <v>105118.579</v>
      </c>
      <c r="D516" s="28">
        <f>(+D517+D518)</f>
        <v>86392.17</v>
      </c>
      <c r="E516" s="28"/>
      <c r="F516" s="28">
        <f>(+F517+F518)</f>
        <v>85971.023000000001</v>
      </c>
      <c r="S516" s="11"/>
      <c r="T516" s="11"/>
      <c r="V516" s="11"/>
    </row>
    <row r="517" spans="1:22" x14ac:dyDescent="0.25">
      <c r="A517" s="50"/>
      <c r="B517" s="30" t="s">
        <v>6</v>
      </c>
      <c r="C517" s="31">
        <v>105118.579</v>
      </c>
      <c r="D517" s="31">
        <v>86392.17</v>
      </c>
      <c r="E517" s="31"/>
      <c r="F517" s="31">
        <v>85971.023000000001</v>
      </c>
      <c r="S517" s="11"/>
      <c r="T517" s="11"/>
      <c r="V517" s="11"/>
    </row>
    <row r="518" spans="1:22" x14ac:dyDescent="0.25">
      <c r="A518" s="50"/>
      <c r="B518" s="30" t="s">
        <v>7</v>
      </c>
      <c r="C518" s="31">
        <v>0</v>
      </c>
      <c r="D518" s="31">
        <v>0</v>
      </c>
      <c r="E518" s="31"/>
      <c r="F518" s="31">
        <v>0</v>
      </c>
      <c r="S518" s="11"/>
      <c r="T518" s="11"/>
      <c r="V518" s="11"/>
    </row>
    <row r="519" spans="1:22" s="8" customFormat="1" x14ac:dyDescent="0.25">
      <c r="A519" s="51"/>
      <c r="B519" s="27" t="s">
        <v>152</v>
      </c>
      <c r="C519" s="28">
        <f>(+C520+C521)</f>
        <v>14990.883</v>
      </c>
      <c r="D519" s="28">
        <f>(+D520+D521)</f>
        <v>13554.418</v>
      </c>
      <c r="E519" s="28"/>
      <c r="F519" s="28">
        <f>(+F520+F521)</f>
        <v>9963.8310000000001</v>
      </c>
      <c r="H519" s="10"/>
      <c r="I519" s="10"/>
      <c r="J519" s="10"/>
      <c r="K519" s="10"/>
      <c r="L519" s="10"/>
      <c r="M519" s="10"/>
      <c r="N519" s="10"/>
      <c r="O519" s="10"/>
      <c r="P519" s="10"/>
      <c r="S519" s="11"/>
      <c r="T519" s="11"/>
      <c r="U519" s="10"/>
      <c r="V519" s="11"/>
    </row>
    <row r="520" spans="1:22" s="8" customFormat="1" x14ac:dyDescent="0.25">
      <c r="A520" s="50"/>
      <c r="B520" s="30" t="s">
        <v>6</v>
      </c>
      <c r="C520" s="31">
        <v>14990.883</v>
      </c>
      <c r="D520" s="31">
        <v>13554.418</v>
      </c>
      <c r="E520" s="31"/>
      <c r="F520" s="31">
        <v>9963.8310000000001</v>
      </c>
      <c r="H520" s="10"/>
      <c r="I520" s="10"/>
      <c r="J520" s="10"/>
      <c r="K520" s="10"/>
      <c r="L520" s="10"/>
      <c r="M520" s="10"/>
      <c r="N520" s="10"/>
      <c r="O520" s="10"/>
      <c r="P520" s="10"/>
      <c r="S520" s="11"/>
      <c r="T520" s="11"/>
      <c r="U520" s="10"/>
      <c r="V520" s="11"/>
    </row>
    <row r="521" spans="1:22" s="8" customFormat="1" x14ac:dyDescent="0.25">
      <c r="A521" s="50"/>
      <c r="B521" s="30" t="s">
        <v>7</v>
      </c>
      <c r="C521" s="31">
        <v>0</v>
      </c>
      <c r="D521" s="31">
        <v>0</v>
      </c>
      <c r="E521" s="31"/>
      <c r="F521" s="31">
        <v>0</v>
      </c>
      <c r="H521" s="10"/>
      <c r="I521" s="10"/>
      <c r="J521" s="10"/>
      <c r="K521" s="10"/>
      <c r="L521" s="10"/>
      <c r="M521" s="10"/>
      <c r="N521" s="10"/>
      <c r="O521" s="10"/>
      <c r="P521" s="10"/>
      <c r="S521" s="11"/>
      <c r="T521" s="11"/>
      <c r="U521" s="10"/>
      <c r="V521" s="11"/>
    </row>
    <row r="522" spans="1:22" ht="28.5" x14ac:dyDescent="0.25">
      <c r="A522" s="51"/>
      <c r="B522" s="27" t="s">
        <v>153</v>
      </c>
      <c r="C522" s="28">
        <f>(+C523+C524)</f>
        <v>3647.951</v>
      </c>
      <c r="D522" s="28">
        <f>(+D523+D524)</f>
        <v>2735.9630000000002</v>
      </c>
      <c r="E522" s="28"/>
      <c r="F522" s="28">
        <f>(+F523+F524)</f>
        <v>1353.8430000000001</v>
      </c>
      <c r="S522" s="11"/>
      <c r="T522" s="11"/>
      <c r="V522" s="11"/>
    </row>
    <row r="523" spans="1:22" x14ac:dyDescent="0.25">
      <c r="A523" s="50"/>
      <c r="B523" s="30" t="s">
        <v>6</v>
      </c>
      <c r="C523" s="31">
        <v>3647.951</v>
      </c>
      <c r="D523" s="31">
        <v>2735.9630000000002</v>
      </c>
      <c r="E523" s="31"/>
      <c r="F523" s="31">
        <v>1353.8430000000001</v>
      </c>
      <c r="S523" s="11"/>
      <c r="T523" s="11"/>
      <c r="V523" s="11"/>
    </row>
    <row r="524" spans="1:22" x14ac:dyDescent="0.25">
      <c r="A524" s="50"/>
      <c r="B524" s="30" t="s">
        <v>7</v>
      </c>
      <c r="C524" s="31">
        <v>0</v>
      </c>
      <c r="D524" s="31">
        <v>0</v>
      </c>
      <c r="E524" s="31"/>
      <c r="F524" s="31">
        <v>0</v>
      </c>
      <c r="S524" s="11"/>
      <c r="T524" s="11"/>
      <c r="V524" s="11"/>
    </row>
    <row r="525" spans="1:22" x14ac:dyDescent="0.25">
      <c r="A525" s="51"/>
      <c r="B525" s="27" t="s">
        <v>255</v>
      </c>
      <c r="C525" s="28">
        <f>(+C526+C527)</f>
        <v>37247.349000000002</v>
      </c>
      <c r="D525" s="28">
        <f>(+D526+D527)</f>
        <v>10175.337</v>
      </c>
      <c r="E525" s="28"/>
      <c r="F525" s="28">
        <f>(+F526+F527)</f>
        <v>9689.1</v>
      </c>
      <c r="S525" s="11"/>
      <c r="T525" s="11"/>
      <c r="V525" s="11"/>
    </row>
    <row r="526" spans="1:22" x14ac:dyDescent="0.25">
      <c r="A526" s="50"/>
      <c r="B526" s="30" t="s">
        <v>6</v>
      </c>
      <c r="C526" s="31">
        <v>37247.349000000002</v>
      </c>
      <c r="D526" s="31">
        <v>10175.337</v>
      </c>
      <c r="E526" s="31"/>
      <c r="F526" s="31">
        <v>9689.1</v>
      </c>
      <c r="S526" s="11"/>
      <c r="T526" s="11"/>
      <c r="V526" s="11"/>
    </row>
    <row r="527" spans="1:22" x14ac:dyDescent="0.25">
      <c r="A527" s="50"/>
      <c r="B527" s="30" t="s">
        <v>7</v>
      </c>
      <c r="C527" s="31">
        <v>0</v>
      </c>
      <c r="D527" s="31">
        <v>0</v>
      </c>
      <c r="E527" s="31"/>
      <c r="F527" s="31">
        <v>0</v>
      </c>
      <c r="S527" s="11"/>
      <c r="T527" s="11"/>
      <c r="V527" s="11"/>
    </row>
    <row r="528" spans="1:22" x14ac:dyDescent="0.25">
      <c r="A528" s="53" t="s">
        <v>230</v>
      </c>
      <c r="B528" s="24"/>
      <c r="C528" s="25">
        <f>(+C529+C532+C535+C538+C541+C544)</f>
        <v>3187184.21973</v>
      </c>
      <c r="D528" s="25">
        <f t="shared" ref="D528:F528" si="18">(+D529+D532+D535+D538+D541+D544)</f>
        <v>2278988.6263300003</v>
      </c>
      <c r="E528" s="25"/>
      <c r="F528" s="25">
        <f t="shared" si="18"/>
        <v>1586852.5597099999</v>
      </c>
      <c r="S528" s="11"/>
      <c r="T528" s="11"/>
      <c r="V528" s="11"/>
    </row>
    <row r="529" spans="1:22" x14ac:dyDescent="0.25">
      <c r="A529" s="51"/>
      <c r="B529" s="27" t="s">
        <v>10</v>
      </c>
      <c r="C529" s="28">
        <f>(+C530+C531)</f>
        <v>27390.332999999999</v>
      </c>
      <c r="D529" s="28">
        <f>(+D530+D531)</f>
        <v>26222.235000000001</v>
      </c>
      <c r="E529" s="28"/>
      <c r="F529" s="28">
        <f>(+F530+F531)</f>
        <v>23503.1669</v>
      </c>
      <c r="S529" s="11"/>
      <c r="T529" s="11"/>
      <c r="V529" s="11"/>
    </row>
    <row r="530" spans="1:22" x14ac:dyDescent="0.25">
      <c r="A530" s="50"/>
      <c r="B530" s="30" t="s">
        <v>6</v>
      </c>
      <c r="C530" s="58">
        <v>27390.332999999999</v>
      </c>
      <c r="D530" s="58">
        <v>26222.235000000001</v>
      </c>
      <c r="E530" s="58"/>
      <c r="F530" s="58">
        <v>23503.1669</v>
      </c>
      <c r="S530" s="11"/>
      <c r="T530" s="11"/>
      <c r="V530" s="11"/>
    </row>
    <row r="531" spans="1:22" x14ac:dyDescent="0.25">
      <c r="A531" s="50"/>
      <c r="B531" s="30" t="s">
        <v>7</v>
      </c>
      <c r="C531" s="58">
        <v>0</v>
      </c>
      <c r="D531" s="58">
        <v>0</v>
      </c>
      <c r="E531" s="58"/>
      <c r="F531" s="58">
        <v>0</v>
      </c>
      <c r="S531" s="11"/>
      <c r="T531" s="11"/>
      <c r="V531" s="11"/>
    </row>
    <row r="532" spans="1:22" x14ac:dyDescent="0.25">
      <c r="A532" s="51"/>
      <c r="B532" s="27" t="s">
        <v>154</v>
      </c>
      <c r="C532" s="28">
        <f>(+C533+C534)</f>
        <v>5804.2</v>
      </c>
      <c r="D532" s="28">
        <f>(+D533+D534)</f>
        <v>4543.9970000000003</v>
      </c>
      <c r="E532" s="28"/>
      <c r="F532" s="28">
        <f>(+F533+F534)</f>
        <v>1738.1030000000001</v>
      </c>
      <c r="S532" s="11"/>
      <c r="T532" s="11"/>
      <c r="V532" s="11"/>
    </row>
    <row r="533" spans="1:22" x14ac:dyDescent="0.25">
      <c r="A533" s="50"/>
      <c r="B533" s="30" t="s">
        <v>6</v>
      </c>
      <c r="C533" s="58">
        <v>5804.2</v>
      </c>
      <c r="D533" s="58">
        <v>4543.9970000000003</v>
      </c>
      <c r="E533" s="58"/>
      <c r="F533" s="58">
        <v>1738.1030000000001</v>
      </c>
      <c r="S533" s="11"/>
      <c r="T533" s="11"/>
      <c r="V533" s="11"/>
    </row>
    <row r="534" spans="1:22" x14ac:dyDescent="0.25">
      <c r="A534" s="50"/>
      <c r="B534" s="30" t="s">
        <v>7</v>
      </c>
      <c r="C534" s="58">
        <v>0</v>
      </c>
      <c r="D534" s="58">
        <v>0</v>
      </c>
      <c r="E534" s="58"/>
      <c r="F534" s="58">
        <v>0</v>
      </c>
      <c r="S534" s="11"/>
      <c r="T534" s="11"/>
      <c r="V534" s="11"/>
    </row>
    <row r="535" spans="1:22" x14ac:dyDescent="0.25">
      <c r="A535" s="51"/>
      <c r="B535" s="27" t="s">
        <v>155</v>
      </c>
      <c r="C535" s="28">
        <f>(+C536+C537)</f>
        <v>2937781.79746</v>
      </c>
      <c r="D535" s="28">
        <f>(+D536+D537)</f>
        <v>2044411.08033</v>
      </c>
      <c r="E535" s="28"/>
      <c r="F535" s="28">
        <f>(+F536+F537)</f>
        <v>1374340.3758099999</v>
      </c>
      <c r="S535" s="11"/>
      <c r="T535" s="11"/>
      <c r="V535" s="11"/>
    </row>
    <row r="536" spans="1:22" x14ac:dyDescent="0.25">
      <c r="A536" s="50"/>
      <c r="B536" s="30" t="s">
        <v>6</v>
      </c>
      <c r="C536" s="58">
        <v>2937781.79746</v>
      </c>
      <c r="D536" s="58">
        <v>2044411.08033</v>
      </c>
      <c r="E536" s="58"/>
      <c r="F536" s="58">
        <v>1374340.3758099999</v>
      </c>
      <c r="S536" s="11"/>
      <c r="T536" s="11"/>
      <c r="V536" s="11"/>
    </row>
    <row r="537" spans="1:22" x14ac:dyDescent="0.25">
      <c r="A537" s="50"/>
      <c r="B537" s="30" t="s">
        <v>7</v>
      </c>
      <c r="C537" s="58">
        <v>0</v>
      </c>
      <c r="D537" s="58">
        <v>0</v>
      </c>
      <c r="E537" s="58"/>
      <c r="F537" s="58">
        <v>0</v>
      </c>
      <c r="S537" s="11"/>
      <c r="T537" s="11"/>
      <c r="V537" s="11"/>
    </row>
    <row r="538" spans="1:22" x14ac:dyDescent="0.25">
      <c r="A538" s="51"/>
      <c r="B538" s="27" t="s">
        <v>156</v>
      </c>
      <c r="C538" s="28">
        <f>(+C539+C540)</f>
        <v>192622</v>
      </c>
      <c r="D538" s="28">
        <f>(+D539+D540)</f>
        <v>183860.1</v>
      </c>
      <c r="E538" s="28"/>
      <c r="F538" s="28">
        <f>(+F539+F540)</f>
        <v>178212</v>
      </c>
      <c r="S538" s="11"/>
      <c r="T538" s="11"/>
      <c r="V538" s="11"/>
    </row>
    <row r="539" spans="1:22" x14ac:dyDescent="0.25">
      <c r="A539" s="50"/>
      <c r="B539" s="30" t="s">
        <v>6</v>
      </c>
      <c r="C539" s="58">
        <v>192622</v>
      </c>
      <c r="D539" s="58">
        <v>183860.1</v>
      </c>
      <c r="E539" s="58"/>
      <c r="F539" s="58">
        <v>178212</v>
      </c>
      <c r="S539" s="11"/>
      <c r="T539" s="11"/>
      <c r="V539" s="11"/>
    </row>
    <row r="540" spans="1:22" x14ac:dyDescent="0.25">
      <c r="A540" s="50"/>
      <c r="B540" s="30" t="s">
        <v>7</v>
      </c>
      <c r="C540" s="58">
        <v>0</v>
      </c>
      <c r="D540" s="58">
        <v>0</v>
      </c>
      <c r="E540" s="58"/>
      <c r="F540" s="58">
        <v>0</v>
      </c>
      <c r="S540" s="11"/>
      <c r="T540" s="11"/>
      <c r="V540" s="11"/>
    </row>
    <row r="541" spans="1:22" x14ac:dyDescent="0.25">
      <c r="A541" s="51"/>
      <c r="B541" s="27" t="s">
        <v>157</v>
      </c>
      <c r="C541" s="28">
        <f>(+C542+C543)</f>
        <v>5507</v>
      </c>
      <c r="D541" s="28">
        <f>(+D542+D543)</f>
        <v>3242</v>
      </c>
      <c r="E541" s="28"/>
      <c r="F541" s="28">
        <f>(+F542+F543)</f>
        <v>3202.4349999999999</v>
      </c>
      <c r="S541" s="11"/>
      <c r="T541" s="11"/>
      <c r="V541" s="11"/>
    </row>
    <row r="542" spans="1:22" x14ac:dyDescent="0.25">
      <c r="A542" s="50"/>
      <c r="B542" s="30" t="s">
        <v>6</v>
      </c>
      <c r="C542" s="58">
        <v>5507</v>
      </c>
      <c r="D542" s="58">
        <v>3242</v>
      </c>
      <c r="E542" s="58"/>
      <c r="F542" s="58">
        <v>3202.4349999999999</v>
      </c>
      <c r="S542" s="11"/>
      <c r="T542" s="11"/>
      <c r="V542" s="11"/>
    </row>
    <row r="543" spans="1:22" x14ac:dyDescent="0.25">
      <c r="A543" s="50"/>
      <c r="B543" s="30" t="s">
        <v>7</v>
      </c>
      <c r="C543" s="58">
        <v>0</v>
      </c>
      <c r="D543" s="58">
        <v>0</v>
      </c>
      <c r="E543" s="58"/>
      <c r="F543" s="58">
        <v>0</v>
      </c>
      <c r="S543" s="11"/>
      <c r="T543" s="11"/>
      <c r="V543" s="11"/>
    </row>
    <row r="544" spans="1:22" x14ac:dyDescent="0.25">
      <c r="A544" s="51"/>
      <c r="B544" s="27" t="s">
        <v>158</v>
      </c>
      <c r="C544" s="28">
        <f>(+C545+C546)</f>
        <v>18078.88927</v>
      </c>
      <c r="D544" s="28">
        <f>(+D545+D546)</f>
        <v>16709.214</v>
      </c>
      <c r="E544" s="28"/>
      <c r="F544" s="28">
        <f>(+F545+F546)</f>
        <v>5856.4790000000003</v>
      </c>
      <c r="S544" s="11"/>
      <c r="T544" s="11"/>
      <c r="V544" s="11"/>
    </row>
    <row r="545" spans="1:22" x14ac:dyDescent="0.25">
      <c r="A545" s="50"/>
      <c r="B545" s="30" t="s">
        <v>6</v>
      </c>
      <c r="C545" s="40">
        <v>18078.88927</v>
      </c>
      <c r="D545" s="40">
        <v>16709.214</v>
      </c>
      <c r="E545" s="40"/>
      <c r="F545" s="40">
        <v>5856.4790000000003</v>
      </c>
      <c r="S545" s="11"/>
      <c r="T545" s="11"/>
      <c r="V545" s="11"/>
    </row>
    <row r="546" spans="1:22" x14ac:dyDescent="0.25">
      <c r="A546" s="52"/>
      <c r="B546" s="38" t="s">
        <v>7</v>
      </c>
      <c r="C546" s="59">
        <v>0</v>
      </c>
      <c r="D546" s="59">
        <v>0</v>
      </c>
      <c r="E546" s="59"/>
      <c r="F546" s="59">
        <v>0</v>
      </c>
      <c r="S546" s="11"/>
      <c r="T546" s="11"/>
      <c r="V546" s="11"/>
    </row>
    <row r="547" spans="1:22" x14ac:dyDescent="0.25">
      <c r="A547" s="53" t="s">
        <v>231</v>
      </c>
      <c r="B547" s="24"/>
      <c r="C547" s="25">
        <f>(+C548)</f>
        <v>1169624.707155</v>
      </c>
      <c r="D547" s="25">
        <f t="shared" ref="D547:F547" si="19">(+D548)</f>
        <v>523110.38183489995</v>
      </c>
      <c r="E547" s="25"/>
      <c r="F547" s="25">
        <f t="shared" si="19"/>
        <v>370346.10691753397</v>
      </c>
      <c r="S547" s="11"/>
      <c r="T547" s="11"/>
      <c r="V547" s="11"/>
    </row>
    <row r="548" spans="1:22" x14ac:dyDescent="0.25">
      <c r="A548" s="51"/>
      <c r="B548" s="27" t="s">
        <v>10</v>
      </c>
      <c r="C548" s="28">
        <f>(+C549+C550)</f>
        <v>1169624.707155</v>
      </c>
      <c r="D548" s="28">
        <f>(+D549+D550)</f>
        <v>523110.38183489995</v>
      </c>
      <c r="E548" s="28"/>
      <c r="F548" s="28">
        <f>(+F549+F550)</f>
        <v>370346.10691753397</v>
      </c>
      <c r="S548" s="11"/>
      <c r="T548" s="11"/>
      <c r="V548" s="11"/>
    </row>
    <row r="549" spans="1:22" x14ac:dyDescent="0.25">
      <c r="A549" s="50"/>
      <c r="B549" s="30" t="s">
        <v>6</v>
      </c>
      <c r="C549" s="31">
        <v>1169624.707155</v>
      </c>
      <c r="D549" s="31">
        <v>523110.38183489995</v>
      </c>
      <c r="E549" s="31"/>
      <c r="F549" s="31">
        <v>370346.10691753397</v>
      </c>
      <c r="S549" s="11"/>
      <c r="T549" s="11"/>
      <c r="V549" s="11"/>
    </row>
    <row r="550" spans="1:22" x14ac:dyDescent="0.25">
      <c r="A550" s="50"/>
      <c r="B550" s="30" t="s">
        <v>7</v>
      </c>
      <c r="C550" s="31">
        <v>0</v>
      </c>
      <c r="D550" s="31">
        <v>0</v>
      </c>
      <c r="E550" s="31"/>
      <c r="F550" s="31">
        <v>0</v>
      </c>
      <c r="S550" s="11"/>
      <c r="T550" s="11"/>
      <c r="V550" s="11"/>
    </row>
    <row r="551" spans="1:22" ht="27.75" customHeight="1" x14ac:dyDescent="0.25">
      <c r="A551" s="60" t="s">
        <v>232</v>
      </c>
      <c r="B551" s="60"/>
      <c r="C551" s="36">
        <f>(+C552)</f>
        <v>395310.02299999999</v>
      </c>
      <c r="D551" s="36">
        <f t="shared" ref="D551:F551" si="20">(+D552)</f>
        <v>308552.71658999997</v>
      </c>
      <c r="E551" s="36"/>
      <c r="F551" s="36">
        <f t="shared" si="20"/>
        <v>185128.92600000001</v>
      </c>
      <c r="S551" s="11"/>
      <c r="T551" s="11"/>
      <c r="V551" s="11"/>
    </row>
    <row r="552" spans="1:22" x14ac:dyDescent="0.25">
      <c r="A552" s="51"/>
      <c r="B552" s="27" t="s">
        <v>10</v>
      </c>
      <c r="C552" s="28">
        <f>(+C553+C554)</f>
        <v>395310.02299999999</v>
      </c>
      <c r="D552" s="28">
        <f>(+D553+D554)</f>
        <v>308552.71658999997</v>
      </c>
      <c r="E552" s="28"/>
      <c r="F552" s="28">
        <f>(+F553+F554)</f>
        <v>185128.92600000001</v>
      </c>
      <c r="S552" s="11"/>
      <c r="T552" s="11"/>
      <c r="V552" s="11"/>
    </row>
    <row r="553" spans="1:22" x14ac:dyDescent="0.25">
      <c r="A553" s="50"/>
      <c r="B553" s="30" t="s">
        <v>6</v>
      </c>
      <c r="C553" s="31">
        <v>395310.02299999999</v>
      </c>
      <c r="D553" s="31">
        <v>308552.71658999997</v>
      </c>
      <c r="E553" s="31"/>
      <c r="F553" s="31">
        <v>185128.92600000001</v>
      </c>
      <c r="S553" s="11"/>
      <c r="T553" s="11"/>
      <c r="V553" s="11"/>
    </row>
    <row r="554" spans="1:22" x14ac:dyDescent="0.25">
      <c r="A554" s="50"/>
      <c r="B554" s="30" t="s">
        <v>7</v>
      </c>
      <c r="C554" s="31">
        <v>0</v>
      </c>
      <c r="D554" s="31">
        <v>0</v>
      </c>
      <c r="E554" s="31"/>
      <c r="F554" s="31">
        <v>0</v>
      </c>
      <c r="S554" s="11"/>
      <c r="T554" s="11"/>
      <c r="V554" s="11"/>
    </row>
    <row r="555" spans="1:22" x14ac:dyDescent="0.25">
      <c r="A555" s="61" t="s">
        <v>233</v>
      </c>
      <c r="B555" s="35"/>
      <c r="C555" s="36">
        <f>(+C556)</f>
        <v>104533.29999999999</v>
      </c>
      <c r="D555" s="36">
        <f t="shared" ref="D555:F555" si="21">(+D556)</f>
        <v>60569.571640000002</v>
      </c>
      <c r="E555" s="36"/>
      <c r="F555" s="36">
        <f t="shared" si="21"/>
        <v>48545.559139999998</v>
      </c>
      <c r="S555" s="11"/>
      <c r="T555" s="11"/>
      <c r="V555" s="11"/>
    </row>
    <row r="556" spans="1:22" x14ac:dyDescent="0.25">
      <c r="A556" s="51"/>
      <c r="B556" s="27" t="s">
        <v>10</v>
      </c>
      <c r="C556" s="28">
        <f>(+C557+C558)</f>
        <v>104533.29999999999</v>
      </c>
      <c r="D556" s="28">
        <f>(+D557+D558)</f>
        <v>60569.571640000002</v>
      </c>
      <c r="E556" s="28"/>
      <c r="F556" s="28">
        <f>(+F557+F558)</f>
        <v>48545.559139999998</v>
      </c>
      <c r="S556" s="11"/>
      <c r="T556" s="11"/>
      <c r="V556" s="11"/>
    </row>
    <row r="557" spans="1:22" x14ac:dyDescent="0.25">
      <c r="A557" s="50"/>
      <c r="B557" s="30" t="s">
        <v>6</v>
      </c>
      <c r="C557" s="31">
        <v>101083.9</v>
      </c>
      <c r="D557" s="31">
        <v>57120.17164</v>
      </c>
      <c r="E557" s="31"/>
      <c r="F557" s="31">
        <v>48545.559139999998</v>
      </c>
      <c r="S557" s="11"/>
      <c r="T557" s="11"/>
      <c r="V557" s="11"/>
    </row>
    <row r="558" spans="1:22" x14ac:dyDescent="0.25">
      <c r="A558" s="50"/>
      <c r="B558" s="30" t="s">
        <v>7</v>
      </c>
      <c r="C558" s="31">
        <v>3449.4</v>
      </c>
      <c r="D558" s="31">
        <v>3449.4</v>
      </c>
      <c r="E558" s="31"/>
      <c r="F558" s="31">
        <v>0</v>
      </c>
      <c r="S558" s="11"/>
      <c r="T558" s="11"/>
      <c r="V558" s="11"/>
    </row>
    <row r="559" spans="1:22" x14ac:dyDescent="0.25">
      <c r="A559" s="53" t="s">
        <v>234</v>
      </c>
      <c r="B559" s="24"/>
      <c r="C559" s="25">
        <f>(+C560)</f>
        <v>54098.8</v>
      </c>
      <c r="D559" s="25">
        <f t="shared" ref="D559:F559" si="22">(+D560)</f>
        <v>22299.33166</v>
      </c>
      <c r="E559" s="25"/>
      <c r="F559" s="25">
        <f t="shared" si="22"/>
        <v>20855.45378</v>
      </c>
      <c r="S559" s="11"/>
      <c r="T559" s="11"/>
      <c r="V559" s="11"/>
    </row>
    <row r="560" spans="1:22" x14ac:dyDescent="0.25">
      <c r="A560" s="51"/>
      <c r="B560" s="27" t="s">
        <v>10</v>
      </c>
      <c r="C560" s="28">
        <f>(+C561+C562)</f>
        <v>54098.8</v>
      </c>
      <c r="D560" s="28">
        <f>(+D561+D562)</f>
        <v>22299.33166</v>
      </c>
      <c r="E560" s="28"/>
      <c r="F560" s="28">
        <f>(+F561+F562)</f>
        <v>20855.45378</v>
      </c>
      <c r="S560" s="11"/>
      <c r="T560" s="11"/>
      <c r="V560" s="11"/>
    </row>
    <row r="561" spans="1:22" x14ac:dyDescent="0.25">
      <c r="A561" s="50"/>
      <c r="B561" s="30" t="s">
        <v>6</v>
      </c>
      <c r="C561" s="31">
        <v>27049.4</v>
      </c>
      <c r="D561" s="31">
        <v>22299.33166</v>
      </c>
      <c r="E561" s="31"/>
      <c r="F561" s="31">
        <v>20855.45378</v>
      </c>
      <c r="S561" s="11"/>
      <c r="T561" s="11"/>
      <c r="V561" s="11"/>
    </row>
    <row r="562" spans="1:22" x14ac:dyDescent="0.25">
      <c r="A562" s="50"/>
      <c r="B562" s="30" t="s">
        <v>7</v>
      </c>
      <c r="C562" s="31">
        <v>27049.4</v>
      </c>
      <c r="D562" s="31">
        <v>0</v>
      </c>
      <c r="E562" s="31"/>
      <c r="F562" s="31">
        <v>0</v>
      </c>
      <c r="S562" s="11"/>
      <c r="T562" s="11"/>
      <c r="V562" s="11"/>
    </row>
    <row r="563" spans="1:22" s="8" customFormat="1" x14ac:dyDescent="0.25">
      <c r="A563" s="61" t="s">
        <v>235</v>
      </c>
      <c r="B563" s="35"/>
      <c r="C563" s="36">
        <f>(+C564)</f>
        <v>95044.543729999976</v>
      </c>
      <c r="D563" s="36">
        <f t="shared" ref="D563:F563" si="23">(+D564)</f>
        <v>54325.06278</v>
      </c>
      <c r="E563" s="36"/>
      <c r="F563" s="36">
        <f t="shared" si="23"/>
        <v>50071.275489999993</v>
      </c>
      <c r="H563" s="10"/>
      <c r="I563" s="10"/>
      <c r="J563" s="10"/>
      <c r="K563" s="10"/>
      <c r="L563" s="10"/>
      <c r="M563" s="10"/>
      <c r="N563" s="10"/>
      <c r="O563" s="10"/>
      <c r="P563" s="10"/>
      <c r="S563" s="11"/>
      <c r="T563" s="11"/>
      <c r="U563" s="10"/>
      <c r="V563" s="11"/>
    </row>
    <row r="564" spans="1:22" s="8" customFormat="1" x14ac:dyDescent="0.25">
      <c r="A564" s="51"/>
      <c r="B564" s="27" t="s">
        <v>10</v>
      </c>
      <c r="C564" s="28">
        <f>(+C565+C566)</f>
        <v>95044.543729999976</v>
      </c>
      <c r="D564" s="28">
        <f>(+D565+D566)</f>
        <v>54325.06278</v>
      </c>
      <c r="E564" s="28"/>
      <c r="F564" s="28">
        <f>(+F565+F566)</f>
        <v>50071.275489999993</v>
      </c>
      <c r="H564" s="10"/>
      <c r="I564" s="10"/>
      <c r="J564" s="10"/>
      <c r="K564" s="10"/>
      <c r="L564" s="10"/>
      <c r="M564" s="10"/>
      <c r="N564" s="10"/>
      <c r="O564" s="10"/>
      <c r="P564" s="10"/>
      <c r="S564" s="11"/>
      <c r="T564" s="11"/>
      <c r="U564" s="10"/>
      <c r="V564" s="11"/>
    </row>
    <row r="565" spans="1:22" s="8" customFormat="1" x14ac:dyDescent="0.25">
      <c r="A565" s="50"/>
      <c r="B565" s="30" t="s">
        <v>6</v>
      </c>
      <c r="C565" s="31">
        <v>95044.543729999976</v>
      </c>
      <c r="D565" s="31">
        <v>54325.06278</v>
      </c>
      <c r="E565" s="31"/>
      <c r="F565" s="31">
        <v>50071.275489999993</v>
      </c>
      <c r="H565" s="10"/>
      <c r="I565" s="10"/>
      <c r="J565" s="10"/>
      <c r="K565" s="10"/>
      <c r="L565" s="10"/>
      <c r="M565" s="10"/>
      <c r="N565" s="10"/>
      <c r="O565" s="10"/>
      <c r="P565" s="10"/>
      <c r="S565" s="11"/>
      <c r="T565" s="11"/>
      <c r="U565" s="10"/>
      <c r="V565" s="11"/>
    </row>
    <row r="566" spans="1:22" s="8" customFormat="1" x14ac:dyDescent="0.25">
      <c r="A566" s="50"/>
      <c r="B566" s="30" t="s">
        <v>7</v>
      </c>
      <c r="C566" s="31">
        <v>0</v>
      </c>
      <c r="D566" s="31">
        <v>0</v>
      </c>
      <c r="E566" s="31"/>
      <c r="F566" s="31">
        <v>0</v>
      </c>
      <c r="H566" s="10"/>
      <c r="I566" s="10"/>
      <c r="J566" s="10"/>
      <c r="K566" s="10"/>
      <c r="L566" s="10"/>
      <c r="M566" s="10"/>
      <c r="N566" s="10"/>
      <c r="O566" s="10"/>
      <c r="P566" s="10"/>
      <c r="S566" s="11"/>
      <c r="T566" s="11"/>
      <c r="U566" s="10"/>
      <c r="V566" s="11"/>
    </row>
    <row r="567" spans="1:22" x14ac:dyDescent="0.25">
      <c r="A567" s="61" t="s">
        <v>236</v>
      </c>
      <c r="B567" s="35"/>
      <c r="C567" s="36">
        <f>(+C568)</f>
        <v>89342.653000000006</v>
      </c>
      <c r="D567" s="36">
        <f t="shared" ref="D567:F567" si="24">(+D568)</f>
        <v>67254.320000000007</v>
      </c>
      <c r="E567" s="36"/>
      <c r="F567" s="36">
        <f t="shared" si="24"/>
        <v>42125.873</v>
      </c>
      <c r="S567" s="11"/>
      <c r="T567" s="11"/>
      <c r="V567" s="11"/>
    </row>
    <row r="568" spans="1:22" x14ac:dyDescent="0.25">
      <c r="A568" s="51"/>
      <c r="B568" s="27" t="s">
        <v>10</v>
      </c>
      <c r="C568" s="28">
        <f>(+C569+C570)</f>
        <v>89342.653000000006</v>
      </c>
      <c r="D568" s="28">
        <f>(+D569+D570)</f>
        <v>67254.320000000007</v>
      </c>
      <c r="E568" s="28"/>
      <c r="F568" s="28">
        <f>(+F569+F570)</f>
        <v>42125.873</v>
      </c>
      <c r="S568" s="11"/>
      <c r="T568" s="11"/>
      <c r="V568" s="11"/>
    </row>
    <row r="569" spans="1:22" x14ac:dyDescent="0.25">
      <c r="A569" s="50"/>
      <c r="B569" s="30" t="s">
        <v>6</v>
      </c>
      <c r="C569" s="31">
        <v>89342.653000000006</v>
      </c>
      <c r="D569" s="31">
        <v>67254.320000000007</v>
      </c>
      <c r="E569" s="31"/>
      <c r="F569" s="31">
        <v>42125.873</v>
      </c>
      <c r="S569" s="11"/>
      <c r="T569" s="11"/>
      <c r="V569" s="11"/>
    </row>
    <row r="570" spans="1:22" x14ac:dyDescent="0.25">
      <c r="A570" s="50"/>
      <c r="B570" s="30" t="s">
        <v>7</v>
      </c>
      <c r="C570" s="31">
        <v>0</v>
      </c>
      <c r="D570" s="31">
        <v>0</v>
      </c>
      <c r="E570" s="31"/>
      <c r="F570" s="31">
        <v>0</v>
      </c>
      <c r="S570" s="11"/>
      <c r="T570" s="11"/>
      <c r="V570" s="11"/>
    </row>
    <row r="571" spans="1:22" x14ac:dyDescent="0.25">
      <c r="A571" s="61" t="s">
        <v>237</v>
      </c>
      <c r="B571" s="35"/>
      <c r="C571" s="36">
        <f>(+C572)</f>
        <v>9114.1331199999986</v>
      </c>
      <c r="D571" s="36">
        <f t="shared" ref="D571:F571" si="25">(+D572)</f>
        <v>6002.9312874999996</v>
      </c>
      <c r="E571" s="36"/>
      <c r="F571" s="36">
        <f t="shared" si="25"/>
        <v>5769.4373999999998</v>
      </c>
      <c r="S571" s="11"/>
      <c r="T571" s="11"/>
      <c r="V571" s="11"/>
    </row>
    <row r="572" spans="1:22" x14ac:dyDescent="0.25">
      <c r="A572" s="51"/>
      <c r="B572" s="27" t="s">
        <v>10</v>
      </c>
      <c r="C572" s="28">
        <f>(+C573+C574)</f>
        <v>9114.1331199999986</v>
      </c>
      <c r="D572" s="28">
        <f>(+D573+D574)</f>
        <v>6002.9312874999996</v>
      </c>
      <c r="E572" s="28"/>
      <c r="F572" s="28">
        <f>(+F573+F574)</f>
        <v>5769.4373999999998</v>
      </c>
      <c r="S572" s="11"/>
      <c r="T572" s="11"/>
      <c r="V572" s="11"/>
    </row>
    <row r="573" spans="1:22" x14ac:dyDescent="0.25">
      <c r="A573" s="50"/>
      <c r="B573" s="30" t="s">
        <v>6</v>
      </c>
      <c r="C573" s="31">
        <v>9114.1331199999986</v>
      </c>
      <c r="D573" s="31">
        <v>6002.9312874999996</v>
      </c>
      <c r="E573" s="31"/>
      <c r="F573" s="31">
        <v>5769.4373999999998</v>
      </c>
      <c r="S573" s="11"/>
      <c r="T573" s="11"/>
      <c r="V573" s="11"/>
    </row>
    <row r="574" spans="1:22" x14ac:dyDescent="0.25">
      <c r="A574" s="50"/>
      <c r="B574" s="30" t="s">
        <v>7</v>
      </c>
      <c r="C574" s="31">
        <v>0</v>
      </c>
      <c r="D574" s="31">
        <v>0</v>
      </c>
      <c r="E574" s="31"/>
      <c r="F574" s="31">
        <v>0</v>
      </c>
      <c r="S574" s="11"/>
      <c r="T574" s="11"/>
      <c r="V574" s="11"/>
    </row>
    <row r="575" spans="1:22" x14ac:dyDescent="0.25">
      <c r="A575" s="53" t="s">
        <v>238</v>
      </c>
      <c r="B575" s="24"/>
      <c r="C575" s="25">
        <f>+C576+C579+C582+C585+C588+C591+C594+C597+C600+C603+C606+C609+C612+C615+C618+C621+C624+C627+C630+C633+C636+C639+C642+C645+C648+C651</f>
        <v>674140.63117998326</v>
      </c>
      <c r="D575" s="25">
        <f t="shared" ref="D575:F575" si="26">+D576+D579+D582+D585+D588+D591+D594+D597+D600+D603+D606+D609+D612+D615+D618+D621+D624+D627+D630+D633+D636+D639+D642+D645+D648+D651</f>
        <v>498872.12466900982</v>
      </c>
      <c r="E575" s="25"/>
      <c r="F575" s="25">
        <f t="shared" si="26"/>
        <v>326563.85858686175</v>
      </c>
      <c r="S575" s="11"/>
      <c r="T575" s="11"/>
      <c r="V575" s="11"/>
    </row>
    <row r="576" spans="1:22" x14ac:dyDescent="0.25">
      <c r="A576" s="51"/>
      <c r="B576" s="27" t="s">
        <v>159</v>
      </c>
      <c r="C576" s="28">
        <f>(+C577+C578)</f>
        <v>1873.9956000000002</v>
      </c>
      <c r="D576" s="28">
        <f>(+D577+D578)</f>
        <v>1285.99856</v>
      </c>
      <c r="E576" s="28"/>
      <c r="F576" s="28">
        <f>(+F577+F578)</f>
        <v>1180.2209800000001</v>
      </c>
      <c r="S576" s="11"/>
      <c r="T576" s="11"/>
      <c r="V576" s="11"/>
    </row>
    <row r="577" spans="1:22" x14ac:dyDescent="0.25">
      <c r="A577" s="50"/>
      <c r="B577" s="30" t="s">
        <v>6</v>
      </c>
      <c r="C577" s="31">
        <v>1873.9956000000002</v>
      </c>
      <c r="D577" s="31">
        <v>1285.99856</v>
      </c>
      <c r="E577" s="31"/>
      <c r="F577" s="31">
        <v>1180.2209800000001</v>
      </c>
      <c r="S577" s="11"/>
      <c r="T577" s="11"/>
      <c r="V577" s="11"/>
    </row>
    <row r="578" spans="1:22" x14ac:dyDescent="0.25">
      <c r="A578" s="50"/>
      <c r="B578" s="30" t="s">
        <v>7</v>
      </c>
      <c r="C578" s="31">
        <v>0</v>
      </c>
      <c r="D578" s="31">
        <v>0</v>
      </c>
      <c r="E578" s="31"/>
      <c r="F578" s="31">
        <v>0</v>
      </c>
      <c r="S578" s="11"/>
      <c r="T578" s="11"/>
      <c r="V578" s="11"/>
    </row>
    <row r="579" spans="1:22" ht="28.5" x14ac:dyDescent="0.25">
      <c r="A579" s="51"/>
      <c r="B579" s="27" t="s">
        <v>160</v>
      </c>
      <c r="C579" s="28">
        <f>(+C580+C581)</f>
        <v>14114.228061600001</v>
      </c>
      <c r="D579" s="28">
        <f>(+D580+D581)</f>
        <v>11411.599</v>
      </c>
      <c r="E579" s="28"/>
      <c r="F579" s="28">
        <f>(+F580+F581)</f>
        <v>10679.946540000001</v>
      </c>
      <c r="S579" s="11"/>
      <c r="T579" s="11"/>
      <c r="V579" s="11"/>
    </row>
    <row r="580" spans="1:22" x14ac:dyDescent="0.25">
      <c r="A580" s="50"/>
      <c r="B580" s="30" t="s">
        <v>6</v>
      </c>
      <c r="C580" s="31">
        <v>14114.228061600001</v>
      </c>
      <c r="D580" s="31">
        <v>11411.599</v>
      </c>
      <c r="E580" s="31"/>
      <c r="F580" s="31">
        <v>10679.946540000001</v>
      </c>
      <c r="S580" s="11"/>
      <c r="T580" s="11"/>
      <c r="V580" s="11"/>
    </row>
    <row r="581" spans="1:22" x14ac:dyDescent="0.25">
      <c r="A581" s="50"/>
      <c r="B581" s="30" t="s">
        <v>7</v>
      </c>
      <c r="C581" s="31">
        <v>0</v>
      </c>
      <c r="D581" s="31">
        <v>0</v>
      </c>
      <c r="E581" s="31"/>
      <c r="F581" s="31">
        <v>0</v>
      </c>
      <c r="S581" s="11"/>
      <c r="T581" s="11"/>
      <c r="V581" s="11"/>
    </row>
    <row r="582" spans="1:22" x14ac:dyDescent="0.25">
      <c r="A582" s="51"/>
      <c r="B582" s="27" t="s">
        <v>161</v>
      </c>
      <c r="C582" s="28">
        <f>(+C583+C584)</f>
        <v>147143.34669999999</v>
      </c>
      <c r="D582" s="28">
        <f>(+D583+D584)</f>
        <v>120873.46112000001</v>
      </c>
      <c r="E582" s="28"/>
      <c r="F582" s="28">
        <f>(+F583+F584)</f>
        <v>74721.260540000003</v>
      </c>
      <c r="S582" s="11"/>
      <c r="T582" s="11"/>
      <c r="V582" s="11"/>
    </row>
    <row r="583" spans="1:22" x14ac:dyDescent="0.25">
      <c r="A583" s="50"/>
      <c r="B583" s="30" t="s">
        <v>6</v>
      </c>
      <c r="C583" s="31">
        <v>147143.34669999999</v>
      </c>
      <c r="D583" s="31">
        <v>120873.46112000001</v>
      </c>
      <c r="E583" s="31"/>
      <c r="F583" s="31">
        <v>74721.260540000003</v>
      </c>
      <c r="S583" s="11"/>
      <c r="T583" s="11"/>
      <c r="V583" s="11"/>
    </row>
    <row r="584" spans="1:22" x14ac:dyDescent="0.25">
      <c r="A584" s="50"/>
      <c r="B584" s="30" t="s">
        <v>7</v>
      </c>
      <c r="C584" s="31">
        <v>0</v>
      </c>
      <c r="D584" s="31">
        <v>0</v>
      </c>
      <c r="E584" s="31"/>
      <c r="F584" s="31">
        <v>0</v>
      </c>
      <c r="S584" s="11"/>
      <c r="T584" s="11"/>
      <c r="V584" s="11"/>
    </row>
    <row r="585" spans="1:22" x14ac:dyDescent="0.25">
      <c r="A585" s="51"/>
      <c r="B585" s="27" t="s">
        <v>162</v>
      </c>
      <c r="C585" s="28">
        <f>(+C586+C587)</f>
        <v>259.96064000000001</v>
      </c>
      <c r="D585" s="28">
        <f>(+D586+D587)</f>
        <v>227.46556000000001</v>
      </c>
      <c r="E585" s="28"/>
      <c r="F585" s="28">
        <f>(+F586+F587)</f>
        <v>227.46556000000001</v>
      </c>
      <c r="S585" s="11"/>
      <c r="T585" s="11"/>
      <c r="V585" s="11"/>
    </row>
    <row r="586" spans="1:22" x14ac:dyDescent="0.25">
      <c r="A586" s="50"/>
      <c r="B586" s="30" t="s">
        <v>6</v>
      </c>
      <c r="C586" s="31">
        <v>259.96064000000001</v>
      </c>
      <c r="D586" s="31">
        <v>227.46556000000001</v>
      </c>
      <c r="E586" s="31"/>
      <c r="F586" s="31">
        <v>227.46556000000001</v>
      </c>
      <c r="S586" s="11"/>
      <c r="T586" s="11"/>
      <c r="V586" s="11"/>
    </row>
    <row r="587" spans="1:22" x14ac:dyDescent="0.25">
      <c r="A587" s="50"/>
      <c r="B587" s="30" t="s">
        <v>7</v>
      </c>
      <c r="C587" s="31">
        <v>0</v>
      </c>
      <c r="D587" s="31">
        <v>0</v>
      </c>
      <c r="E587" s="31"/>
      <c r="F587" s="31">
        <v>0</v>
      </c>
      <c r="S587" s="11"/>
      <c r="T587" s="11"/>
      <c r="V587" s="11"/>
    </row>
    <row r="588" spans="1:22" x14ac:dyDescent="0.25">
      <c r="A588" s="51"/>
      <c r="B588" s="27" t="s">
        <v>163</v>
      </c>
      <c r="C588" s="28">
        <f>(+C589+C590)</f>
        <v>23290.400180000004</v>
      </c>
      <c r="D588" s="28">
        <f>(+D589+D590)</f>
        <v>17148.61652</v>
      </c>
      <c r="E588" s="28"/>
      <c r="F588" s="28">
        <f>(+F589+F590)</f>
        <v>11548.143249999999</v>
      </c>
      <c r="S588" s="11"/>
      <c r="T588" s="11"/>
      <c r="V588" s="11"/>
    </row>
    <row r="589" spans="1:22" x14ac:dyDescent="0.25">
      <c r="A589" s="50"/>
      <c r="B589" s="30" t="s">
        <v>6</v>
      </c>
      <c r="C589" s="31">
        <v>23290.400180000004</v>
      </c>
      <c r="D589" s="31">
        <v>17148.61652</v>
      </c>
      <c r="E589" s="31"/>
      <c r="F589" s="31">
        <v>11548.143249999999</v>
      </c>
      <c r="S589" s="11"/>
      <c r="T589" s="11"/>
      <c r="V589" s="11"/>
    </row>
    <row r="590" spans="1:22" x14ac:dyDescent="0.25">
      <c r="A590" s="50"/>
      <c r="B590" s="30" t="s">
        <v>7</v>
      </c>
      <c r="C590" s="31">
        <v>0</v>
      </c>
      <c r="D590" s="31">
        <v>0</v>
      </c>
      <c r="E590" s="31"/>
      <c r="F590" s="31">
        <v>0</v>
      </c>
      <c r="S590" s="11"/>
      <c r="T590" s="11"/>
      <c r="V590" s="11"/>
    </row>
    <row r="591" spans="1:22" x14ac:dyDescent="0.25">
      <c r="A591" s="51"/>
      <c r="B591" s="27" t="s">
        <v>164</v>
      </c>
      <c r="C591" s="28">
        <f>(+C592+C593)</f>
        <v>33045.464359999998</v>
      </c>
      <c r="D591" s="28">
        <f>(+D592+D593)</f>
        <v>8345.4396099999994</v>
      </c>
      <c r="E591" s="28"/>
      <c r="F591" s="28">
        <f>(+F592+F593)</f>
        <v>8345.4396099999994</v>
      </c>
      <c r="S591" s="11"/>
      <c r="T591" s="11"/>
      <c r="V591" s="11"/>
    </row>
    <row r="592" spans="1:22" x14ac:dyDescent="0.25">
      <c r="A592" s="50"/>
      <c r="B592" s="30" t="s">
        <v>6</v>
      </c>
      <c r="C592" s="31">
        <v>33045.464359999998</v>
      </c>
      <c r="D592" s="31">
        <v>8345.4396099999994</v>
      </c>
      <c r="E592" s="31"/>
      <c r="F592" s="31">
        <v>8345.4396099999994</v>
      </c>
      <c r="S592" s="11"/>
      <c r="T592" s="11"/>
      <c r="V592" s="11"/>
    </row>
    <row r="593" spans="1:22" x14ac:dyDescent="0.25">
      <c r="A593" s="50"/>
      <c r="B593" s="30" t="s">
        <v>7</v>
      </c>
      <c r="C593" s="31">
        <v>0</v>
      </c>
      <c r="D593" s="31">
        <v>0</v>
      </c>
      <c r="E593" s="31"/>
      <c r="F593" s="31">
        <v>0</v>
      </c>
      <c r="S593" s="11"/>
      <c r="T593" s="11"/>
      <c r="V593" s="11"/>
    </row>
    <row r="594" spans="1:22" x14ac:dyDescent="0.25">
      <c r="A594" s="51"/>
      <c r="B594" s="27" t="s">
        <v>165</v>
      </c>
      <c r="C594" s="28">
        <f>(+C595+C596)</f>
        <v>179.49600000000001</v>
      </c>
      <c r="D594" s="28">
        <f>(+D595+D596)</f>
        <v>134.62200000000001</v>
      </c>
      <c r="E594" s="28"/>
      <c r="F594" s="28">
        <f>(+F595+F596)</f>
        <v>134.62200000000001</v>
      </c>
      <c r="S594" s="11"/>
      <c r="T594" s="11"/>
      <c r="V594" s="11"/>
    </row>
    <row r="595" spans="1:22" x14ac:dyDescent="0.25">
      <c r="A595" s="50"/>
      <c r="B595" s="30" t="s">
        <v>6</v>
      </c>
      <c r="C595" s="31">
        <v>179.49600000000001</v>
      </c>
      <c r="D595" s="31">
        <v>134.62200000000001</v>
      </c>
      <c r="E595" s="31"/>
      <c r="F595" s="31">
        <v>134.62200000000001</v>
      </c>
      <c r="S595" s="11"/>
      <c r="T595" s="11"/>
      <c r="V595" s="11"/>
    </row>
    <row r="596" spans="1:22" x14ac:dyDescent="0.25">
      <c r="A596" s="50"/>
      <c r="B596" s="30" t="s">
        <v>7</v>
      </c>
      <c r="C596" s="31">
        <v>0</v>
      </c>
      <c r="D596" s="31">
        <v>0</v>
      </c>
      <c r="E596" s="31"/>
      <c r="F596" s="31">
        <v>0</v>
      </c>
      <c r="S596" s="11"/>
      <c r="T596" s="11"/>
      <c r="V596" s="11"/>
    </row>
    <row r="597" spans="1:22" ht="28.5" x14ac:dyDescent="0.25">
      <c r="A597" s="51"/>
      <c r="B597" s="27" t="s">
        <v>166</v>
      </c>
      <c r="C597" s="28">
        <f>(+C598+C599)</f>
        <v>4079.8169500000004</v>
      </c>
      <c r="D597" s="28">
        <f>(+D598+D599)</f>
        <v>3108.0017799999996</v>
      </c>
      <c r="E597" s="28"/>
      <c r="F597" s="28">
        <f>(+F598+F599)</f>
        <v>2014.3818100000001</v>
      </c>
      <c r="S597" s="11"/>
      <c r="T597" s="11"/>
      <c r="V597" s="11"/>
    </row>
    <row r="598" spans="1:22" x14ac:dyDescent="0.25">
      <c r="A598" s="50"/>
      <c r="B598" s="30" t="s">
        <v>6</v>
      </c>
      <c r="C598" s="31">
        <v>4079.8169500000004</v>
      </c>
      <c r="D598" s="31">
        <v>3108.0017799999996</v>
      </c>
      <c r="E598" s="31"/>
      <c r="F598" s="31">
        <v>2014.3818100000001</v>
      </c>
      <c r="S598" s="11"/>
      <c r="T598" s="11"/>
      <c r="V598" s="11"/>
    </row>
    <row r="599" spans="1:22" x14ac:dyDescent="0.25">
      <c r="A599" s="52"/>
      <c r="B599" s="38" t="s">
        <v>7</v>
      </c>
      <c r="C599" s="39">
        <v>0</v>
      </c>
      <c r="D599" s="39">
        <v>0</v>
      </c>
      <c r="E599" s="39"/>
      <c r="F599" s="39">
        <v>0</v>
      </c>
      <c r="S599" s="11"/>
      <c r="T599" s="11"/>
      <c r="V599" s="11"/>
    </row>
    <row r="600" spans="1:22" ht="28.5" x14ac:dyDescent="0.25">
      <c r="A600" s="51"/>
      <c r="B600" s="27" t="s">
        <v>167</v>
      </c>
      <c r="C600" s="28">
        <f>(+C601+C602)</f>
        <v>535.11526000000003</v>
      </c>
      <c r="D600" s="28">
        <f>(+D601+D602)</f>
        <v>428.12922000000009</v>
      </c>
      <c r="E600" s="28"/>
      <c r="F600" s="28">
        <f>(+F601+F602)</f>
        <v>198.50255999999999</v>
      </c>
      <c r="S600" s="11"/>
      <c r="T600" s="11"/>
      <c r="V600" s="11"/>
    </row>
    <row r="601" spans="1:22" x14ac:dyDescent="0.25">
      <c r="A601" s="50"/>
      <c r="B601" s="30" t="s">
        <v>6</v>
      </c>
      <c r="C601" s="31">
        <v>535.11526000000003</v>
      </c>
      <c r="D601" s="31">
        <v>428.12922000000009</v>
      </c>
      <c r="E601" s="31"/>
      <c r="F601" s="31">
        <v>198.50255999999999</v>
      </c>
      <c r="S601" s="11"/>
      <c r="T601" s="11"/>
      <c r="V601" s="11"/>
    </row>
    <row r="602" spans="1:22" x14ac:dyDescent="0.25">
      <c r="A602" s="50"/>
      <c r="B602" s="30" t="s">
        <v>7</v>
      </c>
      <c r="C602" s="31">
        <v>0</v>
      </c>
      <c r="D602" s="31">
        <v>0</v>
      </c>
      <c r="E602" s="31"/>
      <c r="F602" s="31">
        <v>0</v>
      </c>
      <c r="S602" s="11"/>
      <c r="T602" s="11"/>
      <c r="V602" s="11"/>
    </row>
    <row r="603" spans="1:22" x14ac:dyDescent="0.25">
      <c r="A603" s="51"/>
      <c r="B603" s="27" t="s">
        <v>168</v>
      </c>
      <c r="C603" s="28">
        <f>(+C604+C605)</f>
        <v>7211.3527650688729</v>
      </c>
      <c r="D603" s="28">
        <f>(+D604+D605)</f>
        <v>5337.9175643617054</v>
      </c>
      <c r="E603" s="28"/>
      <c r="F603" s="28">
        <f>(+F604+F605)</f>
        <v>5337.9175643617054</v>
      </c>
      <c r="S603" s="11"/>
      <c r="T603" s="11"/>
      <c r="V603" s="11"/>
    </row>
    <row r="604" spans="1:22" x14ac:dyDescent="0.25">
      <c r="A604" s="50"/>
      <c r="B604" s="30" t="s">
        <v>6</v>
      </c>
      <c r="C604" s="31">
        <v>7211.3527650688729</v>
      </c>
      <c r="D604" s="31">
        <v>5337.9175643617054</v>
      </c>
      <c r="E604" s="31"/>
      <c r="F604" s="31">
        <v>5337.9175643617054</v>
      </c>
      <c r="S604" s="11"/>
      <c r="T604" s="11"/>
      <c r="V604" s="11"/>
    </row>
    <row r="605" spans="1:22" x14ac:dyDescent="0.25">
      <c r="A605" s="50"/>
      <c r="B605" s="30" t="s">
        <v>7</v>
      </c>
      <c r="C605" s="31">
        <v>0</v>
      </c>
      <c r="D605" s="31">
        <v>0</v>
      </c>
      <c r="E605" s="31"/>
      <c r="F605" s="31">
        <v>0</v>
      </c>
      <c r="S605" s="11"/>
      <c r="T605" s="11"/>
      <c r="V605" s="11"/>
    </row>
    <row r="606" spans="1:22" ht="28.5" x14ac:dyDescent="0.25">
      <c r="A606" s="51"/>
      <c r="B606" s="27" t="s">
        <v>169</v>
      </c>
      <c r="C606" s="28">
        <f>(+C607+C608)</f>
        <v>9630.3516999999993</v>
      </c>
      <c r="D606" s="28">
        <f>(+D607+D608)</f>
        <v>7202.0507500000003</v>
      </c>
      <c r="E606" s="28"/>
      <c r="F606" s="28">
        <f>(+F607+F608)</f>
        <v>6220.2963</v>
      </c>
      <c r="S606" s="11"/>
      <c r="T606" s="11"/>
      <c r="V606" s="11"/>
    </row>
    <row r="607" spans="1:22" x14ac:dyDescent="0.25">
      <c r="A607" s="50"/>
      <c r="B607" s="30" t="s">
        <v>6</v>
      </c>
      <c r="C607" s="31">
        <v>9630.3516999999993</v>
      </c>
      <c r="D607" s="31">
        <v>7202.0507500000003</v>
      </c>
      <c r="E607" s="31"/>
      <c r="F607" s="31">
        <v>6220.2963</v>
      </c>
      <c r="S607" s="11"/>
      <c r="T607" s="11"/>
      <c r="V607" s="11"/>
    </row>
    <row r="608" spans="1:22" x14ac:dyDescent="0.25">
      <c r="A608" s="50"/>
      <c r="B608" s="30" t="s">
        <v>7</v>
      </c>
      <c r="C608" s="31">
        <v>0</v>
      </c>
      <c r="D608" s="31">
        <v>0</v>
      </c>
      <c r="E608" s="31"/>
      <c r="F608" s="31">
        <v>0</v>
      </c>
      <c r="S608" s="11"/>
      <c r="T608" s="11"/>
      <c r="V608" s="11"/>
    </row>
    <row r="609" spans="1:22" ht="28.5" x14ac:dyDescent="0.25">
      <c r="A609" s="51"/>
      <c r="B609" s="27" t="s">
        <v>170</v>
      </c>
      <c r="C609" s="28">
        <f>(+C610+C611)</f>
        <v>176.81299999999999</v>
      </c>
      <c r="D609" s="28">
        <f>(+D610+D611)</f>
        <v>123.76910000000001</v>
      </c>
      <c r="E609" s="28"/>
      <c r="F609" s="28">
        <f>(+F610+F611)</f>
        <v>123.76910000000001</v>
      </c>
      <c r="S609" s="11"/>
      <c r="T609" s="11"/>
      <c r="V609" s="11"/>
    </row>
    <row r="610" spans="1:22" x14ac:dyDescent="0.25">
      <c r="A610" s="50"/>
      <c r="B610" s="30" t="s">
        <v>6</v>
      </c>
      <c r="C610" s="31">
        <v>176.81299999999999</v>
      </c>
      <c r="D610" s="31">
        <v>123.76910000000001</v>
      </c>
      <c r="E610" s="31"/>
      <c r="F610" s="31">
        <v>123.76910000000001</v>
      </c>
      <c r="S610" s="11"/>
      <c r="T610" s="11"/>
      <c r="V610" s="11"/>
    </row>
    <row r="611" spans="1:22" x14ac:dyDescent="0.25">
      <c r="A611" s="50"/>
      <c r="B611" s="30" t="s">
        <v>7</v>
      </c>
      <c r="C611" s="31">
        <v>0</v>
      </c>
      <c r="D611" s="31">
        <v>0</v>
      </c>
      <c r="E611" s="31"/>
      <c r="F611" s="31">
        <v>0</v>
      </c>
      <c r="S611" s="11"/>
      <c r="T611" s="11"/>
      <c r="V611" s="11"/>
    </row>
    <row r="612" spans="1:22" x14ac:dyDescent="0.25">
      <c r="A612" s="51"/>
      <c r="B612" s="27" t="s">
        <v>171</v>
      </c>
      <c r="C612" s="28">
        <f>(+C613+C614)</f>
        <v>16162.723599999999</v>
      </c>
      <c r="D612" s="28">
        <f>(+D613+D614)</f>
        <v>11904.542699999998</v>
      </c>
      <c r="E612" s="28"/>
      <c r="F612" s="28">
        <f>(+F613+F614)</f>
        <v>9301.6138800000008</v>
      </c>
      <c r="S612" s="11"/>
      <c r="T612" s="11"/>
      <c r="V612" s="11"/>
    </row>
    <row r="613" spans="1:22" x14ac:dyDescent="0.25">
      <c r="A613" s="50"/>
      <c r="B613" s="30" t="s">
        <v>6</v>
      </c>
      <c r="C613" s="31">
        <v>16162.723599999999</v>
      </c>
      <c r="D613" s="31">
        <v>11904.542699999998</v>
      </c>
      <c r="E613" s="31"/>
      <c r="F613" s="31">
        <v>9301.6138800000008</v>
      </c>
      <c r="S613" s="11"/>
      <c r="T613" s="11"/>
      <c r="V613" s="11"/>
    </row>
    <row r="614" spans="1:22" x14ac:dyDescent="0.25">
      <c r="A614" s="50"/>
      <c r="B614" s="30" t="s">
        <v>7</v>
      </c>
      <c r="C614" s="31">
        <v>0</v>
      </c>
      <c r="D614" s="31">
        <v>0</v>
      </c>
      <c r="E614" s="31"/>
      <c r="F614" s="31">
        <v>0</v>
      </c>
      <c r="S614" s="11"/>
      <c r="T614" s="11"/>
      <c r="V614" s="11"/>
    </row>
    <row r="615" spans="1:22" x14ac:dyDescent="0.25">
      <c r="A615" s="51"/>
      <c r="B615" s="27" t="s">
        <v>172</v>
      </c>
      <c r="C615" s="28">
        <f>(+C616+C617)</f>
        <v>8516.24</v>
      </c>
      <c r="D615" s="28">
        <f>(+D616+D617)</f>
        <v>6884.3090000000002</v>
      </c>
      <c r="E615" s="28"/>
      <c r="F615" s="28">
        <f>(+F616+F617)</f>
        <v>5847.24</v>
      </c>
      <c r="S615" s="11"/>
      <c r="T615" s="11"/>
      <c r="V615" s="11"/>
    </row>
    <row r="616" spans="1:22" x14ac:dyDescent="0.25">
      <c r="A616" s="50"/>
      <c r="B616" s="30" t="s">
        <v>6</v>
      </c>
      <c r="C616" s="31">
        <v>8516.24</v>
      </c>
      <c r="D616" s="31">
        <v>6884.3090000000002</v>
      </c>
      <c r="E616" s="31"/>
      <c r="F616" s="31">
        <v>5847.24</v>
      </c>
      <c r="S616" s="11"/>
      <c r="T616" s="11"/>
      <c r="V616" s="11"/>
    </row>
    <row r="617" spans="1:22" x14ac:dyDescent="0.25">
      <c r="A617" s="50"/>
      <c r="B617" s="30" t="s">
        <v>7</v>
      </c>
      <c r="C617" s="31">
        <v>0</v>
      </c>
      <c r="D617" s="31">
        <v>0</v>
      </c>
      <c r="E617" s="31"/>
      <c r="F617" s="31">
        <v>0</v>
      </c>
      <c r="S617" s="11"/>
      <c r="T617" s="11"/>
      <c r="V617" s="11"/>
    </row>
    <row r="618" spans="1:22" x14ac:dyDescent="0.25">
      <c r="A618" s="51"/>
      <c r="B618" s="27" t="s">
        <v>173</v>
      </c>
      <c r="C618" s="28">
        <f>(+C619+C620)</f>
        <v>7844.6003600000004</v>
      </c>
      <c r="D618" s="28">
        <f>(+D619+D620)</f>
        <v>5945.7702225000003</v>
      </c>
      <c r="E618" s="28"/>
      <c r="F618" s="28">
        <f>(+F619+F620)</f>
        <v>4413.6728800000001</v>
      </c>
      <c r="S618" s="11"/>
      <c r="T618" s="11"/>
      <c r="V618" s="11"/>
    </row>
    <row r="619" spans="1:22" x14ac:dyDescent="0.25">
      <c r="A619" s="50"/>
      <c r="B619" s="30" t="s">
        <v>6</v>
      </c>
      <c r="C619" s="31">
        <v>7844.6003600000004</v>
      </c>
      <c r="D619" s="31">
        <v>5945.7702225000003</v>
      </c>
      <c r="E619" s="40"/>
      <c r="F619" s="31">
        <v>4413.6728800000001</v>
      </c>
      <c r="S619" s="11"/>
      <c r="T619" s="11"/>
      <c r="V619" s="11"/>
    </row>
    <row r="620" spans="1:22" x14ac:dyDescent="0.25">
      <c r="A620" s="50"/>
      <c r="B620" s="30" t="s">
        <v>7</v>
      </c>
      <c r="C620" s="31">
        <v>0</v>
      </c>
      <c r="D620" s="31">
        <v>0</v>
      </c>
      <c r="E620" s="31"/>
      <c r="F620" s="31">
        <v>0</v>
      </c>
      <c r="S620" s="11"/>
      <c r="T620" s="11"/>
      <c r="V620" s="11"/>
    </row>
    <row r="621" spans="1:22" x14ac:dyDescent="0.25">
      <c r="A621" s="51"/>
      <c r="B621" s="27" t="s">
        <v>174</v>
      </c>
      <c r="C621" s="28">
        <f>(+C622+C623)</f>
        <v>3903.62646</v>
      </c>
      <c r="D621" s="28">
        <f>(+D622+D623)</f>
        <v>3016.54</v>
      </c>
      <c r="E621" s="28"/>
      <c r="F621" s="28">
        <f>(+F622+F623)</f>
        <v>1926.5497199999998</v>
      </c>
      <c r="S621" s="11"/>
      <c r="T621" s="11"/>
      <c r="V621" s="11"/>
    </row>
    <row r="622" spans="1:22" x14ac:dyDescent="0.25">
      <c r="A622" s="50"/>
      <c r="B622" s="30" t="s">
        <v>6</v>
      </c>
      <c r="C622" s="31">
        <v>3903.62646</v>
      </c>
      <c r="D622" s="31">
        <v>3016.54</v>
      </c>
      <c r="E622" s="31"/>
      <c r="F622" s="31">
        <v>1926.5497199999998</v>
      </c>
      <c r="S622" s="11"/>
      <c r="T622" s="11"/>
      <c r="V622" s="11"/>
    </row>
    <row r="623" spans="1:22" x14ac:dyDescent="0.25">
      <c r="A623" s="50"/>
      <c r="B623" s="30" t="s">
        <v>7</v>
      </c>
      <c r="C623" s="31">
        <v>0</v>
      </c>
      <c r="D623" s="31">
        <v>0</v>
      </c>
      <c r="E623" s="31"/>
      <c r="F623" s="31">
        <v>0</v>
      </c>
      <c r="S623" s="11"/>
      <c r="T623" s="11"/>
      <c r="V623" s="11"/>
    </row>
    <row r="624" spans="1:22" x14ac:dyDescent="0.25">
      <c r="A624" s="51"/>
      <c r="B624" s="27" t="s">
        <v>175</v>
      </c>
      <c r="C624" s="28">
        <f>(+C625+C626)</f>
        <v>33396.067234659393</v>
      </c>
      <c r="D624" s="28">
        <f>(+D625+D626)</f>
        <v>26640.678089990986</v>
      </c>
      <c r="E624" s="28"/>
      <c r="F624" s="28">
        <f>(+F625+F626)</f>
        <v>24918.325769999999</v>
      </c>
      <c r="S624" s="11"/>
      <c r="T624" s="11"/>
      <c r="V624" s="11"/>
    </row>
    <row r="625" spans="1:22" x14ac:dyDescent="0.25">
      <c r="A625" s="50"/>
      <c r="B625" s="30" t="s">
        <v>6</v>
      </c>
      <c r="C625" s="31">
        <v>33396.067234659393</v>
      </c>
      <c r="D625" s="31">
        <v>26640.678089990986</v>
      </c>
      <c r="E625" s="31"/>
      <c r="F625" s="31">
        <v>24918.325769999999</v>
      </c>
      <c r="S625" s="11"/>
      <c r="T625" s="11"/>
      <c r="V625" s="11"/>
    </row>
    <row r="626" spans="1:22" x14ac:dyDescent="0.25">
      <c r="A626" s="50"/>
      <c r="B626" s="30" t="s">
        <v>7</v>
      </c>
      <c r="C626" s="31">
        <v>0</v>
      </c>
      <c r="D626" s="31">
        <v>0</v>
      </c>
      <c r="E626" s="31"/>
      <c r="F626" s="31">
        <v>0</v>
      </c>
      <c r="S626" s="11"/>
      <c r="T626" s="11"/>
      <c r="V626" s="11"/>
    </row>
    <row r="627" spans="1:22" ht="28.5" x14ac:dyDescent="0.25">
      <c r="A627" s="51"/>
      <c r="B627" s="27" t="s">
        <v>176</v>
      </c>
      <c r="C627" s="28">
        <f>(+C628+C629)</f>
        <v>8783.8230000000003</v>
      </c>
      <c r="D627" s="28">
        <f>(+D628+D629)</f>
        <v>8718.1039999999994</v>
      </c>
      <c r="E627" s="28"/>
      <c r="F627" s="28">
        <f>(+F628+F629)</f>
        <v>3019.3780000000002</v>
      </c>
      <c r="S627" s="11"/>
      <c r="T627" s="11"/>
      <c r="V627" s="11"/>
    </row>
    <row r="628" spans="1:22" x14ac:dyDescent="0.25">
      <c r="A628" s="50"/>
      <c r="B628" s="30" t="s">
        <v>6</v>
      </c>
      <c r="C628" s="31">
        <v>8783.8230000000003</v>
      </c>
      <c r="D628" s="31">
        <v>8718.1039999999994</v>
      </c>
      <c r="E628" s="31"/>
      <c r="F628" s="31">
        <v>3019.3780000000002</v>
      </c>
      <c r="S628" s="11"/>
      <c r="T628" s="11"/>
      <c r="V628" s="11"/>
    </row>
    <row r="629" spans="1:22" x14ac:dyDescent="0.25">
      <c r="A629" s="50"/>
      <c r="B629" s="30" t="s">
        <v>7</v>
      </c>
      <c r="C629" s="31">
        <v>0</v>
      </c>
      <c r="D629" s="31">
        <v>0</v>
      </c>
      <c r="E629" s="31"/>
      <c r="F629" s="31">
        <v>0</v>
      </c>
      <c r="S629" s="11"/>
      <c r="T629" s="11"/>
      <c r="V629" s="11"/>
    </row>
    <row r="630" spans="1:22" x14ac:dyDescent="0.25">
      <c r="A630" s="51"/>
      <c r="B630" s="27" t="s">
        <v>177</v>
      </c>
      <c r="C630" s="28">
        <f>(+C631+C632)</f>
        <v>310.18400000000003</v>
      </c>
      <c r="D630" s="28">
        <f>(+D631+D632)</f>
        <v>271.411</v>
      </c>
      <c r="E630" s="28"/>
      <c r="F630" s="28">
        <f>(+F631+F632)</f>
        <v>271.411</v>
      </c>
      <c r="S630" s="11"/>
      <c r="T630" s="11"/>
      <c r="V630" s="11"/>
    </row>
    <row r="631" spans="1:22" x14ac:dyDescent="0.25">
      <c r="A631" s="50"/>
      <c r="B631" s="30" t="s">
        <v>6</v>
      </c>
      <c r="C631" s="31">
        <v>310.18400000000003</v>
      </c>
      <c r="D631" s="31">
        <v>271.411</v>
      </c>
      <c r="E631" s="31"/>
      <c r="F631" s="31">
        <v>271.411</v>
      </c>
      <c r="S631" s="11"/>
      <c r="T631" s="11"/>
      <c r="V631" s="11"/>
    </row>
    <row r="632" spans="1:22" x14ac:dyDescent="0.25">
      <c r="A632" s="50"/>
      <c r="B632" s="30" t="s">
        <v>7</v>
      </c>
      <c r="C632" s="31">
        <v>0</v>
      </c>
      <c r="D632" s="31">
        <v>0</v>
      </c>
      <c r="E632" s="31"/>
      <c r="F632" s="31">
        <v>0</v>
      </c>
      <c r="S632" s="11"/>
      <c r="T632" s="11"/>
      <c r="V632" s="11"/>
    </row>
    <row r="633" spans="1:22" x14ac:dyDescent="0.25">
      <c r="A633" s="51"/>
      <c r="B633" s="27" t="s">
        <v>178</v>
      </c>
      <c r="C633" s="28">
        <f>(+C634+C635)</f>
        <v>3400</v>
      </c>
      <c r="D633" s="28">
        <f>(+D634+D635)</f>
        <v>1948.2492299999999</v>
      </c>
      <c r="E633" s="28"/>
      <c r="F633" s="28">
        <f>(+F634+F635)</f>
        <v>1832.0439100000001</v>
      </c>
      <c r="S633" s="11"/>
      <c r="T633" s="11"/>
      <c r="V633" s="11"/>
    </row>
    <row r="634" spans="1:22" x14ac:dyDescent="0.25">
      <c r="A634" s="50"/>
      <c r="B634" s="30" t="s">
        <v>6</v>
      </c>
      <c r="C634" s="31">
        <v>3400</v>
      </c>
      <c r="D634" s="31">
        <v>1948.2492299999999</v>
      </c>
      <c r="E634" s="31"/>
      <c r="F634" s="31">
        <v>1832.0439100000001</v>
      </c>
      <c r="S634" s="11"/>
      <c r="T634" s="11"/>
      <c r="V634" s="11"/>
    </row>
    <row r="635" spans="1:22" x14ac:dyDescent="0.25">
      <c r="A635" s="50"/>
      <c r="B635" s="30" t="s">
        <v>7</v>
      </c>
      <c r="C635" s="31">
        <v>0</v>
      </c>
      <c r="D635" s="31">
        <v>0</v>
      </c>
      <c r="E635" s="31"/>
      <c r="F635" s="31">
        <v>0</v>
      </c>
      <c r="S635" s="11"/>
      <c r="T635" s="11"/>
      <c r="V635" s="11"/>
    </row>
    <row r="636" spans="1:22" x14ac:dyDescent="0.25">
      <c r="A636" s="51"/>
      <c r="B636" s="27" t="s">
        <v>179</v>
      </c>
      <c r="C636" s="28">
        <f>(+C637+C638)</f>
        <v>12472.88747</v>
      </c>
      <c r="D636" s="28">
        <f>(+D637+D638)</f>
        <v>8209.8337999999985</v>
      </c>
      <c r="E636" s="28"/>
      <c r="F636" s="28">
        <f>(+F637+F638)</f>
        <v>7680.8949999999986</v>
      </c>
      <c r="S636" s="11"/>
      <c r="T636" s="11"/>
      <c r="V636" s="11"/>
    </row>
    <row r="637" spans="1:22" x14ac:dyDescent="0.25">
      <c r="A637" s="50"/>
      <c r="B637" s="30" t="s">
        <v>6</v>
      </c>
      <c r="C637" s="31">
        <v>12472.88747</v>
      </c>
      <c r="D637" s="31">
        <v>8209.8337999999985</v>
      </c>
      <c r="E637" s="31"/>
      <c r="F637" s="31">
        <v>7680.8949999999986</v>
      </c>
      <c r="S637" s="11"/>
      <c r="T637" s="11"/>
      <c r="V637" s="11"/>
    </row>
    <row r="638" spans="1:22" x14ac:dyDescent="0.25">
      <c r="A638" s="50"/>
      <c r="B638" s="30" t="s">
        <v>7</v>
      </c>
      <c r="C638" s="31">
        <v>0</v>
      </c>
      <c r="D638" s="31">
        <v>0</v>
      </c>
      <c r="E638" s="31"/>
      <c r="F638" s="31">
        <v>0</v>
      </c>
      <c r="S638" s="11"/>
      <c r="T638" s="11"/>
      <c r="V638" s="11"/>
    </row>
    <row r="639" spans="1:22" x14ac:dyDescent="0.25">
      <c r="A639" s="51"/>
      <c r="B639" s="27" t="s">
        <v>180</v>
      </c>
      <c r="C639" s="28">
        <f>(+C640+C641)</f>
        <v>1110.6372900000001</v>
      </c>
      <c r="D639" s="28">
        <f>(+D640+D641)</f>
        <v>1110.6372900000001</v>
      </c>
      <c r="E639" s="28"/>
      <c r="F639" s="28">
        <f>(+F640+F641)</f>
        <v>832.31444999999997</v>
      </c>
      <c r="S639" s="11"/>
      <c r="T639" s="11"/>
      <c r="V639" s="11"/>
    </row>
    <row r="640" spans="1:22" x14ac:dyDescent="0.25">
      <c r="A640" s="50"/>
      <c r="B640" s="30" t="s">
        <v>6</v>
      </c>
      <c r="C640" s="31">
        <v>1110.6372900000001</v>
      </c>
      <c r="D640" s="31">
        <v>1110.6372900000001</v>
      </c>
      <c r="E640" s="31"/>
      <c r="F640" s="31">
        <v>832.31444999999997</v>
      </c>
      <c r="S640" s="11"/>
      <c r="T640" s="11"/>
      <c r="V640" s="11"/>
    </row>
    <row r="641" spans="1:22" x14ac:dyDescent="0.25">
      <c r="A641" s="50"/>
      <c r="B641" s="30" t="s">
        <v>7</v>
      </c>
      <c r="C641" s="31">
        <v>0</v>
      </c>
      <c r="D641" s="31">
        <v>0</v>
      </c>
      <c r="E641" s="31"/>
      <c r="F641" s="31">
        <v>0</v>
      </c>
      <c r="S641" s="11"/>
      <c r="T641" s="11"/>
      <c r="V641" s="11"/>
    </row>
    <row r="642" spans="1:22" x14ac:dyDescent="0.25">
      <c r="A642" s="51"/>
      <c r="B642" s="27" t="s">
        <v>181</v>
      </c>
      <c r="C642" s="28">
        <f>(+C643+C644)</f>
        <v>3648.04279</v>
      </c>
      <c r="D642" s="28">
        <f>(+D643+D644)</f>
        <v>2736.0320925000001</v>
      </c>
      <c r="E642" s="28"/>
      <c r="F642" s="28">
        <f>(+F643+F644)</f>
        <v>2736.0320925000001</v>
      </c>
      <c r="S642" s="11"/>
      <c r="T642" s="11"/>
      <c r="V642" s="11"/>
    </row>
    <row r="643" spans="1:22" x14ac:dyDescent="0.25">
      <c r="A643" s="50"/>
      <c r="B643" s="30" t="s">
        <v>6</v>
      </c>
      <c r="C643" s="31">
        <v>3648.04279</v>
      </c>
      <c r="D643" s="31">
        <v>2736.0320925000001</v>
      </c>
      <c r="E643" s="31"/>
      <c r="F643" s="31">
        <v>2736.0320925000001</v>
      </c>
      <c r="S643" s="11"/>
      <c r="T643" s="11"/>
      <c r="V643" s="11"/>
    </row>
    <row r="644" spans="1:22" x14ac:dyDescent="0.25">
      <c r="A644" s="50"/>
      <c r="B644" s="30" t="s">
        <v>7</v>
      </c>
      <c r="C644" s="31">
        <v>0</v>
      </c>
      <c r="D644" s="31">
        <v>0</v>
      </c>
      <c r="E644" s="31"/>
      <c r="F644" s="31">
        <v>0</v>
      </c>
      <c r="S644" s="11"/>
      <c r="T644" s="11"/>
      <c r="V644" s="11"/>
    </row>
    <row r="645" spans="1:22" x14ac:dyDescent="0.25">
      <c r="A645" s="51"/>
      <c r="B645" s="27" t="s">
        <v>182</v>
      </c>
      <c r="C645" s="28">
        <f>(+C646+C647)</f>
        <v>178.2398</v>
      </c>
      <c r="D645" s="28">
        <f>(+D646+D647)</f>
        <v>160.41582</v>
      </c>
      <c r="E645" s="28"/>
      <c r="F645" s="28">
        <f>(+F646+F647)</f>
        <v>160.41582</v>
      </c>
      <c r="S645" s="11"/>
      <c r="T645" s="11"/>
      <c r="V645" s="11"/>
    </row>
    <row r="646" spans="1:22" x14ac:dyDescent="0.25">
      <c r="A646" s="50"/>
      <c r="B646" s="30" t="s">
        <v>6</v>
      </c>
      <c r="C646" s="31">
        <v>178.2398</v>
      </c>
      <c r="D646" s="31">
        <v>160.41582</v>
      </c>
      <c r="E646" s="31"/>
      <c r="F646" s="31">
        <v>160.41582</v>
      </c>
      <c r="S646" s="11"/>
      <c r="T646" s="11"/>
      <c r="V646" s="11"/>
    </row>
    <row r="647" spans="1:22" x14ac:dyDescent="0.25">
      <c r="A647" s="50"/>
      <c r="B647" s="30" t="s">
        <v>7</v>
      </c>
      <c r="C647" s="31">
        <v>0</v>
      </c>
      <c r="D647" s="31">
        <v>0</v>
      </c>
      <c r="E647" s="31"/>
      <c r="F647" s="31">
        <v>0</v>
      </c>
      <c r="S647" s="11"/>
      <c r="T647" s="11"/>
      <c r="V647" s="11"/>
    </row>
    <row r="648" spans="1:22" ht="28.5" x14ac:dyDescent="0.25">
      <c r="A648" s="51"/>
      <c r="B648" s="27" t="s">
        <v>183</v>
      </c>
      <c r="C648" s="28">
        <f>(+C649+C650)</f>
        <v>1977.356</v>
      </c>
      <c r="D648" s="28">
        <f>(+D649+D650)</f>
        <v>1618.1310000000001</v>
      </c>
      <c r="E648" s="28"/>
      <c r="F648" s="28">
        <f>(+F649+F650)</f>
        <v>1476.9390000000001</v>
      </c>
      <c r="S648" s="11"/>
      <c r="T648" s="11"/>
      <c r="V648" s="11"/>
    </row>
    <row r="649" spans="1:22" x14ac:dyDescent="0.25">
      <c r="A649" s="50"/>
      <c r="B649" s="30" t="s">
        <v>6</v>
      </c>
      <c r="C649" s="31">
        <v>1977.356</v>
      </c>
      <c r="D649" s="31">
        <v>1618.1310000000001</v>
      </c>
      <c r="E649" s="31"/>
      <c r="F649" s="31">
        <v>1476.9390000000001</v>
      </c>
      <c r="S649" s="11"/>
      <c r="T649" s="11"/>
      <c r="V649" s="11"/>
    </row>
    <row r="650" spans="1:22" x14ac:dyDescent="0.25">
      <c r="A650" s="50"/>
      <c r="B650" s="30" t="s">
        <v>7</v>
      </c>
      <c r="C650" s="31">
        <v>0</v>
      </c>
      <c r="D650" s="31">
        <v>0</v>
      </c>
      <c r="E650" s="31"/>
      <c r="F650" s="31">
        <v>0</v>
      </c>
      <c r="S650" s="11"/>
      <c r="T650" s="11"/>
      <c r="V650" s="11"/>
    </row>
    <row r="651" spans="1:22" ht="28.5" x14ac:dyDescent="0.25">
      <c r="A651" s="51"/>
      <c r="B651" s="27" t="s">
        <v>184</v>
      </c>
      <c r="C651" s="28">
        <f>(+C652+C653)</f>
        <v>330895.86195865495</v>
      </c>
      <c r="D651" s="28">
        <f>(+D652+D653)</f>
        <v>244080.39963965715</v>
      </c>
      <c r="E651" s="28"/>
      <c r="F651" s="28">
        <f>(+F652+F653)</f>
        <v>141415.06125</v>
      </c>
      <c r="S651" s="11"/>
      <c r="T651" s="11"/>
      <c r="V651" s="11"/>
    </row>
    <row r="652" spans="1:22" x14ac:dyDescent="0.25">
      <c r="A652" s="52"/>
      <c r="B652" s="38" t="s">
        <v>6</v>
      </c>
      <c r="C652" s="39">
        <v>330895.86195865495</v>
      </c>
      <c r="D652" s="39">
        <v>244080.39963965715</v>
      </c>
      <c r="E652" s="39"/>
      <c r="F652" s="39">
        <v>141415.06125</v>
      </c>
      <c r="S652" s="11"/>
      <c r="T652" s="11"/>
      <c r="V652" s="11"/>
    </row>
    <row r="653" spans="1:22" x14ac:dyDescent="0.25">
      <c r="A653" s="50"/>
      <c r="B653" s="30" t="s">
        <v>7</v>
      </c>
      <c r="C653" s="31">
        <v>0</v>
      </c>
      <c r="D653" s="31">
        <v>0</v>
      </c>
      <c r="E653" s="31"/>
      <c r="F653" s="31">
        <v>0</v>
      </c>
      <c r="S653" s="11"/>
      <c r="T653" s="11"/>
      <c r="V653" s="11"/>
    </row>
    <row r="654" spans="1:22" s="8" customFormat="1" x14ac:dyDescent="0.25">
      <c r="A654" s="61" t="s">
        <v>239</v>
      </c>
      <c r="B654" s="35"/>
      <c r="C654" s="36">
        <f>(+C655)</f>
        <v>57712.261869999995</v>
      </c>
      <c r="D654" s="36">
        <f t="shared" ref="D654:F654" si="27">(+D655)</f>
        <v>44003.940999999999</v>
      </c>
      <c r="E654" s="36"/>
      <c r="F654" s="36">
        <f t="shared" si="27"/>
        <v>31246.859350000006</v>
      </c>
      <c r="H654" s="10"/>
      <c r="I654" s="10"/>
      <c r="J654" s="10"/>
      <c r="K654" s="10"/>
      <c r="L654" s="10"/>
      <c r="M654" s="10"/>
      <c r="N654" s="10"/>
      <c r="O654" s="10"/>
      <c r="P654" s="10"/>
      <c r="S654" s="11"/>
      <c r="T654" s="11"/>
      <c r="U654" s="10"/>
      <c r="V654" s="11"/>
    </row>
    <row r="655" spans="1:22" s="8" customFormat="1" x14ac:dyDescent="0.25">
      <c r="A655" s="51"/>
      <c r="B655" s="27" t="s">
        <v>10</v>
      </c>
      <c r="C655" s="28">
        <f>(+C656+C657)</f>
        <v>57712.261869999995</v>
      </c>
      <c r="D655" s="28">
        <f>(+D656+D657)</f>
        <v>44003.940999999999</v>
      </c>
      <c r="E655" s="28"/>
      <c r="F655" s="28">
        <f>(+F656+F657)</f>
        <v>31246.859350000006</v>
      </c>
      <c r="H655" s="10"/>
      <c r="I655" s="10"/>
      <c r="J655" s="10"/>
      <c r="K655" s="10"/>
      <c r="L655" s="10"/>
      <c r="M655" s="10"/>
      <c r="N655" s="10"/>
      <c r="O655" s="10"/>
      <c r="P655" s="10"/>
      <c r="S655" s="11"/>
      <c r="T655" s="11"/>
      <c r="U655" s="10"/>
      <c r="V655" s="11"/>
    </row>
    <row r="656" spans="1:22" s="8" customFormat="1" x14ac:dyDescent="0.25">
      <c r="A656" s="50"/>
      <c r="B656" s="30" t="s">
        <v>6</v>
      </c>
      <c r="C656" s="31">
        <v>57712.261869999995</v>
      </c>
      <c r="D656" s="31">
        <v>44003.940999999999</v>
      </c>
      <c r="E656" s="31"/>
      <c r="F656" s="31">
        <v>31246.859350000006</v>
      </c>
      <c r="H656" s="10"/>
      <c r="I656" s="10"/>
      <c r="J656" s="10"/>
      <c r="K656" s="10"/>
      <c r="L656" s="10"/>
      <c r="M656" s="10"/>
      <c r="N656" s="10"/>
      <c r="O656" s="10"/>
      <c r="P656" s="10"/>
      <c r="S656" s="11"/>
      <c r="T656" s="11"/>
      <c r="U656" s="10"/>
      <c r="V656" s="11"/>
    </row>
    <row r="657" spans="1:22" s="8" customFormat="1" x14ac:dyDescent="0.25">
      <c r="A657" s="50"/>
      <c r="B657" s="30" t="s">
        <v>7</v>
      </c>
      <c r="C657" s="31">
        <v>0</v>
      </c>
      <c r="D657" s="31">
        <v>0</v>
      </c>
      <c r="E657" s="31"/>
      <c r="F657" s="31">
        <v>0</v>
      </c>
      <c r="H657" s="10"/>
      <c r="I657" s="10"/>
      <c r="J657" s="10"/>
      <c r="K657" s="10"/>
      <c r="L657" s="10"/>
      <c r="M657" s="10"/>
      <c r="N657" s="10"/>
      <c r="O657" s="10"/>
      <c r="P657" s="10"/>
      <c r="S657" s="11"/>
      <c r="T657" s="11"/>
      <c r="U657" s="10"/>
      <c r="V657" s="11"/>
    </row>
    <row r="658" spans="1:22" x14ac:dyDescent="0.25">
      <c r="A658" s="53" t="s">
        <v>240</v>
      </c>
      <c r="B658" s="24"/>
      <c r="C658" s="25">
        <f>(+C659)</f>
        <v>156670.98077000005</v>
      </c>
      <c r="D658" s="25">
        <f t="shared" ref="D658:F658" si="28">(+D659)</f>
        <v>120817.19600786656</v>
      </c>
      <c r="E658" s="25"/>
      <c r="F658" s="25">
        <f t="shared" si="28"/>
        <v>120020.96117</v>
      </c>
      <c r="S658" s="11"/>
      <c r="T658" s="11"/>
      <c r="V658" s="11"/>
    </row>
    <row r="659" spans="1:22" x14ac:dyDescent="0.25">
      <c r="A659" s="51"/>
      <c r="B659" s="27" t="s">
        <v>10</v>
      </c>
      <c r="C659" s="28">
        <f>(+C660+C661)</f>
        <v>156670.98077000005</v>
      </c>
      <c r="D659" s="28">
        <f>(+D660+D661)</f>
        <v>120817.19600786656</v>
      </c>
      <c r="E659" s="28"/>
      <c r="F659" s="28">
        <f>(+F660+F661)</f>
        <v>120020.96117</v>
      </c>
      <c r="S659" s="11"/>
      <c r="T659" s="11"/>
      <c r="V659" s="11"/>
    </row>
    <row r="660" spans="1:22" x14ac:dyDescent="0.25">
      <c r="A660" s="50"/>
      <c r="B660" s="30" t="s">
        <v>6</v>
      </c>
      <c r="C660" s="31">
        <v>156670.98077000005</v>
      </c>
      <c r="D660" s="31">
        <v>120817.19600786656</v>
      </c>
      <c r="E660" s="31"/>
      <c r="F660" s="31">
        <v>120020.96117</v>
      </c>
      <c r="S660" s="11"/>
      <c r="T660" s="11"/>
      <c r="V660" s="11"/>
    </row>
    <row r="661" spans="1:22" x14ac:dyDescent="0.25">
      <c r="A661" s="50"/>
      <c r="B661" s="30" t="s">
        <v>7</v>
      </c>
      <c r="C661" s="31">
        <v>0</v>
      </c>
      <c r="D661" s="31">
        <v>0</v>
      </c>
      <c r="E661" s="31"/>
      <c r="F661" s="31">
        <v>0</v>
      </c>
      <c r="S661" s="11"/>
      <c r="T661" s="11"/>
      <c r="V661" s="11"/>
    </row>
    <row r="662" spans="1:22" x14ac:dyDescent="0.25">
      <c r="A662" s="53" t="s">
        <v>241</v>
      </c>
      <c r="B662" s="24"/>
      <c r="C662" s="25">
        <f>(+C663)</f>
        <v>514722.43462200015</v>
      </c>
      <c r="D662" s="25">
        <f t="shared" ref="D662:F662" si="29">(+D663)</f>
        <v>514722.43462200015</v>
      </c>
      <c r="E662" s="25"/>
      <c r="F662" s="25">
        <f t="shared" si="29"/>
        <v>245111.4571</v>
      </c>
      <c r="S662" s="11"/>
      <c r="T662" s="11"/>
      <c r="V662" s="11"/>
    </row>
    <row r="663" spans="1:22" x14ac:dyDescent="0.25">
      <c r="A663" s="51"/>
      <c r="B663" s="27" t="s">
        <v>10</v>
      </c>
      <c r="C663" s="28">
        <f>(+C664+C665)</f>
        <v>514722.43462200015</v>
      </c>
      <c r="D663" s="28">
        <f>(+D664+D665)</f>
        <v>514722.43462200015</v>
      </c>
      <c r="E663" s="28"/>
      <c r="F663" s="28">
        <f>(+F664+F665)</f>
        <v>245111.4571</v>
      </c>
      <c r="S663" s="11"/>
      <c r="T663" s="11"/>
      <c r="V663" s="11"/>
    </row>
    <row r="664" spans="1:22" x14ac:dyDescent="0.25">
      <c r="A664" s="50"/>
      <c r="B664" s="30" t="s">
        <v>6</v>
      </c>
      <c r="C664" s="31">
        <v>474858.40453200013</v>
      </c>
      <c r="D664" s="31">
        <v>474858.40453200013</v>
      </c>
      <c r="E664" s="31"/>
      <c r="F664" s="31">
        <v>227203.49143999998</v>
      </c>
      <c r="S664" s="11"/>
      <c r="T664" s="11"/>
      <c r="V664" s="11"/>
    </row>
    <row r="665" spans="1:22" x14ac:dyDescent="0.25">
      <c r="A665" s="50"/>
      <c r="B665" s="30" t="s">
        <v>7</v>
      </c>
      <c r="C665" s="31">
        <v>39864.03009</v>
      </c>
      <c r="D665" s="31">
        <v>39864.03009</v>
      </c>
      <c r="E665" s="31"/>
      <c r="F665" s="31">
        <v>17907.965660000002</v>
      </c>
      <c r="S665" s="11"/>
      <c r="T665" s="11"/>
      <c r="V665" s="11"/>
    </row>
    <row r="666" spans="1:22" ht="33.75" customHeight="1" x14ac:dyDescent="0.25">
      <c r="A666" s="62" t="s">
        <v>242</v>
      </c>
      <c r="B666" s="63"/>
      <c r="C666" s="25">
        <f>(+C667)</f>
        <v>106890.91874999998</v>
      </c>
      <c r="D666" s="25">
        <f t="shared" ref="D666:F666" si="30">(+D667)</f>
        <v>84168.488680730501</v>
      </c>
      <c r="E666" s="25"/>
      <c r="F666" s="25">
        <f t="shared" si="30"/>
        <v>66910.425539999997</v>
      </c>
      <c r="S666" s="11"/>
      <c r="T666" s="11"/>
      <c r="V666" s="11"/>
    </row>
    <row r="667" spans="1:22" x14ac:dyDescent="0.25">
      <c r="A667" s="51"/>
      <c r="B667" s="27" t="s">
        <v>10</v>
      </c>
      <c r="C667" s="28">
        <f>(+C668+C669)</f>
        <v>106890.91874999998</v>
      </c>
      <c r="D667" s="28">
        <f>(+D668+D669)</f>
        <v>84168.488680730501</v>
      </c>
      <c r="E667" s="28"/>
      <c r="F667" s="28">
        <f>(+F668+F669)</f>
        <v>66910.425539999997</v>
      </c>
      <c r="S667" s="11"/>
      <c r="T667" s="11"/>
      <c r="V667" s="11"/>
    </row>
    <row r="668" spans="1:22" x14ac:dyDescent="0.25">
      <c r="A668" s="50"/>
      <c r="B668" s="30" t="s">
        <v>6</v>
      </c>
      <c r="C668" s="31">
        <v>55422.218280000001</v>
      </c>
      <c r="D668" s="31">
        <v>41699.788210730505</v>
      </c>
      <c r="E668" s="31"/>
      <c r="F668" s="31">
        <v>24804.205179999997</v>
      </c>
      <c r="S668" s="11"/>
      <c r="T668" s="11"/>
      <c r="V668" s="11"/>
    </row>
    <row r="669" spans="1:22" x14ac:dyDescent="0.25">
      <c r="A669" s="50"/>
      <c r="B669" s="30" t="s">
        <v>7</v>
      </c>
      <c r="C669" s="31">
        <v>51468.700469999989</v>
      </c>
      <c r="D669" s="31">
        <v>42468.700469999996</v>
      </c>
      <c r="E669" s="31"/>
      <c r="F669" s="31">
        <v>42106.220359999999</v>
      </c>
      <c r="S669" s="11"/>
      <c r="T669" s="11"/>
      <c r="V669" s="11"/>
    </row>
    <row r="670" spans="1:22" x14ac:dyDescent="0.25">
      <c r="A670" s="53" t="s">
        <v>243</v>
      </c>
      <c r="B670" s="24"/>
      <c r="C670" s="25">
        <f>(+C671)</f>
        <v>219469.3</v>
      </c>
      <c r="D670" s="25">
        <f t="shared" ref="D670:F670" si="31">(+D671)</f>
        <v>219469.3</v>
      </c>
      <c r="E670" s="25"/>
      <c r="F670" s="25">
        <f t="shared" si="31"/>
        <v>136987.12151999999</v>
      </c>
      <c r="S670" s="11"/>
      <c r="T670" s="11"/>
      <c r="V670" s="11"/>
    </row>
    <row r="671" spans="1:22" x14ac:dyDescent="0.25">
      <c r="A671" s="51"/>
      <c r="B671" s="27" t="s">
        <v>10</v>
      </c>
      <c r="C671" s="28">
        <f>(+C672+C673)</f>
        <v>219469.3</v>
      </c>
      <c r="D671" s="28">
        <f>(+D672+D673)</f>
        <v>219469.3</v>
      </c>
      <c r="E671" s="28"/>
      <c r="F671" s="28">
        <f>(+F672+F673)</f>
        <v>136987.12151999999</v>
      </c>
      <c r="S671" s="11"/>
      <c r="T671" s="11"/>
      <c r="V671" s="11"/>
    </row>
    <row r="672" spans="1:22" x14ac:dyDescent="0.25">
      <c r="A672" s="50"/>
      <c r="B672" s="30" t="s">
        <v>6</v>
      </c>
      <c r="C672" s="31">
        <v>219469.3</v>
      </c>
      <c r="D672" s="31">
        <v>219469.3</v>
      </c>
      <c r="E672" s="31"/>
      <c r="F672" s="31">
        <v>136987.12151999999</v>
      </c>
      <c r="S672" s="11"/>
      <c r="T672" s="11"/>
      <c r="V672" s="11"/>
    </row>
    <row r="673" spans="1:22" x14ac:dyDescent="0.25">
      <c r="A673" s="50"/>
      <c r="B673" s="30" t="s">
        <v>7</v>
      </c>
      <c r="C673" s="31">
        <v>0</v>
      </c>
      <c r="D673" s="31">
        <v>0</v>
      </c>
      <c r="E673" s="31"/>
      <c r="F673" s="31">
        <v>0</v>
      </c>
      <c r="S673" s="11"/>
      <c r="T673" s="11"/>
      <c r="V673" s="11"/>
    </row>
    <row r="674" spans="1:22" x14ac:dyDescent="0.25">
      <c r="A674" s="53" t="s">
        <v>244</v>
      </c>
      <c r="B674" s="24"/>
      <c r="C674" s="25">
        <f>(+C675)</f>
        <v>401062.435</v>
      </c>
      <c r="D674" s="25">
        <f t="shared" ref="D674:F674" si="32">(+D675)</f>
        <v>148721.17168999999</v>
      </c>
      <c r="E674" s="25"/>
      <c r="F674" s="25">
        <f t="shared" si="32"/>
        <v>116425.02463</v>
      </c>
      <c r="S674" s="11"/>
      <c r="T674" s="11"/>
      <c r="V674" s="11"/>
    </row>
    <row r="675" spans="1:22" x14ac:dyDescent="0.25">
      <c r="A675" s="51"/>
      <c r="B675" s="27" t="s">
        <v>10</v>
      </c>
      <c r="C675" s="28">
        <f>(+C676+C677)</f>
        <v>401062.435</v>
      </c>
      <c r="D675" s="28">
        <f>(+D676+D677)</f>
        <v>148721.17168999999</v>
      </c>
      <c r="E675" s="28"/>
      <c r="F675" s="28">
        <f>(+F676+F677)</f>
        <v>116425.02463</v>
      </c>
      <c r="S675" s="11"/>
      <c r="T675" s="11"/>
      <c r="V675" s="11"/>
    </row>
    <row r="676" spans="1:22" x14ac:dyDescent="0.25">
      <c r="A676" s="50"/>
      <c r="B676" s="30" t="s">
        <v>6</v>
      </c>
      <c r="C676" s="31">
        <v>401062.435</v>
      </c>
      <c r="D676" s="31">
        <v>148721.17168999999</v>
      </c>
      <c r="E676" s="31"/>
      <c r="F676" s="31">
        <v>116425.02463</v>
      </c>
      <c r="S676" s="11"/>
      <c r="T676" s="11"/>
      <c r="V676" s="11"/>
    </row>
    <row r="677" spans="1:22" x14ac:dyDescent="0.25">
      <c r="A677" s="50"/>
      <c r="B677" s="30" t="s">
        <v>7</v>
      </c>
      <c r="C677" s="31">
        <v>0</v>
      </c>
      <c r="D677" s="31">
        <v>0</v>
      </c>
      <c r="E677" s="31"/>
      <c r="F677" s="31">
        <v>0</v>
      </c>
      <c r="S677" s="11"/>
      <c r="T677" s="11"/>
      <c r="V677" s="11"/>
    </row>
    <row r="678" spans="1:22" x14ac:dyDescent="0.25">
      <c r="A678" s="53" t="s">
        <v>245</v>
      </c>
      <c r="B678" s="35"/>
      <c r="C678" s="36">
        <f>(+C679+C682+C685+C688+C691+C697+C694)</f>
        <v>489725.54</v>
      </c>
      <c r="D678" s="36">
        <f t="shared" ref="D678:F678" si="33">(+D679+D682+D685+D688+D691+D697+D694)</f>
        <v>354354.64580999996</v>
      </c>
      <c r="E678" s="36"/>
      <c r="F678" s="36">
        <f t="shared" si="33"/>
        <v>333821.39673999988</v>
      </c>
      <c r="S678" s="11"/>
      <c r="T678" s="11"/>
      <c r="V678" s="11"/>
    </row>
    <row r="679" spans="1:22" x14ac:dyDescent="0.25">
      <c r="A679" s="51"/>
      <c r="B679" s="27" t="s">
        <v>185</v>
      </c>
      <c r="C679" s="28">
        <f>(+C680+C681)</f>
        <v>107762.9</v>
      </c>
      <c r="D679" s="28">
        <f>(+D680+D681)</f>
        <v>96104.354000000007</v>
      </c>
      <c r="E679" s="28"/>
      <c r="F679" s="28">
        <f>(+F680+F681)</f>
        <v>88461.562000000005</v>
      </c>
      <c r="S679" s="11"/>
      <c r="T679" s="11"/>
      <c r="V679" s="11"/>
    </row>
    <row r="680" spans="1:22" x14ac:dyDescent="0.25">
      <c r="A680" s="50"/>
      <c r="B680" s="30" t="s">
        <v>6</v>
      </c>
      <c r="C680" s="31">
        <v>107762.9</v>
      </c>
      <c r="D680" s="31">
        <v>96104.354000000007</v>
      </c>
      <c r="E680" s="31"/>
      <c r="F680" s="31">
        <v>88461.562000000005</v>
      </c>
      <c r="S680" s="11"/>
      <c r="T680" s="11"/>
      <c r="V680" s="11"/>
    </row>
    <row r="681" spans="1:22" x14ac:dyDescent="0.25">
      <c r="A681" s="50"/>
      <c r="B681" s="30" t="s">
        <v>7</v>
      </c>
      <c r="C681" s="31">
        <v>0</v>
      </c>
      <c r="D681" s="31">
        <v>0</v>
      </c>
      <c r="E681" s="31"/>
      <c r="F681" s="31">
        <v>0</v>
      </c>
      <c r="S681" s="11"/>
      <c r="T681" s="11"/>
      <c r="V681" s="11"/>
    </row>
    <row r="682" spans="1:22" x14ac:dyDescent="0.25">
      <c r="A682" s="51"/>
      <c r="B682" s="27" t="s">
        <v>186</v>
      </c>
      <c r="C682" s="28">
        <f>(+C683+C684)</f>
        <v>44641.5</v>
      </c>
      <c r="D682" s="28">
        <f>(+D683+D684)</f>
        <v>35338</v>
      </c>
      <c r="E682" s="28"/>
      <c r="F682" s="28">
        <f>(+F683+F684)</f>
        <v>29110</v>
      </c>
      <c r="S682" s="11"/>
      <c r="T682" s="11"/>
      <c r="V682" s="11"/>
    </row>
    <row r="683" spans="1:22" x14ac:dyDescent="0.25">
      <c r="A683" s="50"/>
      <c r="B683" s="30" t="s">
        <v>6</v>
      </c>
      <c r="C683" s="31">
        <v>44641.5</v>
      </c>
      <c r="D683" s="31">
        <v>35338</v>
      </c>
      <c r="E683" s="31"/>
      <c r="F683" s="31">
        <v>29110</v>
      </c>
      <c r="S683" s="11"/>
      <c r="T683" s="11"/>
      <c r="V683" s="11"/>
    </row>
    <row r="684" spans="1:22" x14ac:dyDescent="0.25">
      <c r="A684" s="50"/>
      <c r="B684" s="30" t="s">
        <v>7</v>
      </c>
      <c r="C684" s="31">
        <v>0</v>
      </c>
      <c r="D684" s="31">
        <v>0</v>
      </c>
      <c r="E684" s="31"/>
      <c r="F684" s="31">
        <v>0</v>
      </c>
      <c r="S684" s="11"/>
      <c r="T684" s="11"/>
      <c r="V684" s="11"/>
    </row>
    <row r="685" spans="1:22" x14ac:dyDescent="0.25">
      <c r="A685" s="51"/>
      <c r="B685" s="27" t="s">
        <v>187</v>
      </c>
      <c r="C685" s="28">
        <f>(+C686+C687)</f>
        <v>253837.8</v>
      </c>
      <c r="D685" s="28">
        <f>(+D686+D687)</f>
        <v>165749.39880999996</v>
      </c>
      <c r="E685" s="28"/>
      <c r="F685" s="28">
        <f>(+F686+F687)</f>
        <v>160709.95373999988</v>
      </c>
      <c r="S685" s="11"/>
      <c r="T685" s="11"/>
      <c r="V685" s="11"/>
    </row>
    <row r="686" spans="1:22" x14ac:dyDescent="0.25">
      <c r="A686" s="50"/>
      <c r="B686" s="30" t="s">
        <v>6</v>
      </c>
      <c r="C686" s="31">
        <v>253837.8</v>
      </c>
      <c r="D686" s="31">
        <v>165749.39880999996</v>
      </c>
      <c r="E686" s="31"/>
      <c r="F686" s="31">
        <v>160709.95373999988</v>
      </c>
      <c r="S686" s="11"/>
      <c r="T686" s="11"/>
      <c r="V686" s="11"/>
    </row>
    <row r="687" spans="1:22" x14ac:dyDescent="0.25">
      <c r="A687" s="50"/>
      <c r="B687" s="30" t="s">
        <v>7</v>
      </c>
      <c r="C687" s="31">
        <v>0</v>
      </c>
      <c r="D687" s="31">
        <v>0</v>
      </c>
      <c r="E687" s="31"/>
      <c r="F687" s="31">
        <v>0</v>
      </c>
      <c r="S687" s="11"/>
      <c r="T687" s="11"/>
      <c r="V687" s="11"/>
    </row>
    <row r="688" spans="1:22" x14ac:dyDescent="0.25">
      <c r="A688" s="51"/>
      <c r="B688" s="27" t="s">
        <v>188</v>
      </c>
      <c r="C688" s="28">
        <f>(+C689+C690)</f>
        <v>43432.2</v>
      </c>
      <c r="D688" s="28">
        <f>(+D689+D690)</f>
        <v>30448.023000000001</v>
      </c>
      <c r="E688" s="28"/>
      <c r="F688" s="28">
        <f>(+F689+F690)</f>
        <v>29605.316999999999</v>
      </c>
      <c r="S688" s="11"/>
      <c r="T688" s="11"/>
      <c r="V688" s="11"/>
    </row>
    <row r="689" spans="1:22" x14ac:dyDescent="0.25">
      <c r="A689" s="50"/>
      <c r="B689" s="30" t="s">
        <v>6</v>
      </c>
      <c r="C689" s="31">
        <v>43432.2</v>
      </c>
      <c r="D689" s="31">
        <v>30448.023000000001</v>
      </c>
      <c r="E689" s="31"/>
      <c r="F689" s="31">
        <v>29605.316999999999</v>
      </c>
      <c r="S689" s="11"/>
      <c r="T689" s="11"/>
      <c r="V689" s="11"/>
    </row>
    <row r="690" spans="1:22" x14ac:dyDescent="0.25">
      <c r="A690" s="50"/>
      <c r="B690" s="30" t="s">
        <v>7</v>
      </c>
      <c r="C690" s="31">
        <v>0</v>
      </c>
      <c r="D690" s="31">
        <v>0</v>
      </c>
      <c r="E690" s="31"/>
      <c r="F690" s="31">
        <v>0</v>
      </c>
      <c r="S690" s="11"/>
      <c r="T690" s="11"/>
      <c r="V690" s="11"/>
    </row>
    <row r="691" spans="1:22" x14ac:dyDescent="0.25">
      <c r="A691" s="51"/>
      <c r="B691" s="27" t="s">
        <v>189</v>
      </c>
      <c r="C691" s="28">
        <f>(+C692+C693)</f>
        <v>1926.7</v>
      </c>
      <c r="D691" s="28">
        <f>(+D692+D693)</f>
        <v>1587.011</v>
      </c>
      <c r="E691" s="28"/>
      <c r="F691" s="28">
        <f>(+F692+F693)</f>
        <v>1587.011</v>
      </c>
      <c r="S691" s="11"/>
      <c r="T691" s="11"/>
      <c r="V691" s="11"/>
    </row>
    <row r="692" spans="1:22" x14ac:dyDescent="0.25">
      <c r="A692" s="50"/>
      <c r="B692" s="30" t="s">
        <v>6</v>
      </c>
      <c r="C692" s="31">
        <v>1926.7</v>
      </c>
      <c r="D692" s="31">
        <v>1587.011</v>
      </c>
      <c r="E692" s="31"/>
      <c r="F692" s="31">
        <v>1587.011</v>
      </c>
      <c r="S692" s="11"/>
      <c r="T692" s="11"/>
      <c r="V692" s="11"/>
    </row>
    <row r="693" spans="1:22" x14ac:dyDescent="0.25">
      <c r="A693" s="50"/>
      <c r="B693" s="30" t="s">
        <v>7</v>
      </c>
      <c r="C693" s="31">
        <v>0</v>
      </c>
      <c r="D693" s="31">
        <v>0</v>
      </c>
      <c r="E693" s="31"/>
      <c r="F693" s="31">
        <v>0</v>
      </c>
      <c r="S693" s="11"/>
      <c r="T693" s="11"/>
      <c r="V693" s="11"/>
    </row>
    <row r="694" spans="1:22" x14ac:dyDescent="0.25">
      <c r="A694" s="51"/>
      <c r="B694" s="27" t="s">
        <v>190</v>
      </c>
      <c r="C694" s="28">
        <f>(+C695+C696)</f>
        <v>37716.44</v>
      </c>
      <c r="D694" s="28">
        <f>(+D695+D696)</f>
        <v>25127.859</v>
      </c>
      <c r="E694" s="28"/>
      <c r="F694" s="28">
        <f>(+F695+F696)</f>
        <v>24347.553</v>
      </c>
      <c r="S694" s="11"/>
      <c r="T694" s="11"/>
      <c r="V694" s="11"/>
    </row>
    <row r="695" spans="1:22" x14ac:dyDescent="0.25">
      <c r="A695" s="50"/>
      <c r="B695" s="30" t="s">
        <v>6</v>
      </c>
      <c r="C695" s="31">
        <v>37716.44</v>
      </c>
      <c r="D695" s="31">
        <v>25127.859</v>
      </c>
      <c r="E695" s="31"/>
      <c r="F695" s="31">
        <v>24347.553</v>
      </c>
      <c r="S695" s="11"/>
      <c r="T695" s="11"/>
      <c r="V695" s="11"/>
    </row>
    <row r="696" spans="1:22" x14ac:dyDescent="0.25">
      <c r="A696" s="50"/>
      <c r="B696" s="30" t="s">
        <v>7</v>
      </c>
      <c r="C696" s="31">
        <v>0</v>
      </c>
      <c r="D696" s="31">
        <v>0</v>
      </c>
      <c r="E696" s="31"/>
      <c r="F696" s="31">
        <v>0</v>
      </c>
      <c r="S696" s="11"/>
      <c r="T696" s="11"/>
      <c r="V696" s="11"/>
    </row>
    <row r="697" spans="1:22" x14ac:dyDescent="0.25">
      <c r="A697" s="51"/>
      <c r="B697" s="27" t="s">
        <v>191</v>
      </c>
      <c r="C697" s="28">
        <f>(+C698+C699)</f>
        <v>408</v>
      </c>
      <c r="D697" s="28">
        <f>(+D698+D699)</f>
        <v>0</v>
      </c>
      <c r="E697" s="28"/>
      <c r="F697" s="28">
        <f>(+F698+F699)</f>
        <v>0</v>
      </c>
      <c r="S697" s="11"/>
      <c r="T697" s="11"/>
      <c r="V697" s="11"/>
    </row>
    <row r="698" spans="1:22" x14ac:dyDescent="0.25">
      <c r="A698" s="50"/>
      <c r="B698" s="30" t="s">
        <v>6</v>
      </c>
      <c r="C698" s="31">
        <v>408</v>
      </c>
      <c r="D698" s="31">
        <v>0</v>
      </c>
      <c r="E698" s="31"/>
      <c r="F698" s="31">
        <v>0</v>
      </c>
      <c r="S698" s="11"/>
      <c r="T698" s="11"/>
      <c r="V698" s="11"/>
    </row>
    <row r="699" spans="1:22" x14ac:dyDescent="0.25">
      <c r="A699" s="50"/>
      <c r="B699" s="30" t="s">
        <v>7</v>
      </c>
      <c r="C699" s="31">
        <v>0</v>
      </c>
      <c r="D699" s="31">
        <v>0</v>
      </c>
      <c r="E699" s="31"/>
      <c r="F699" s="31">
        <v>0</v>
      </c>
      <c r="S699" s="11"/>
      <c r="T699" s="11"/>
      <c r="V699" s="11"/>
    </row>
    <row r="700" spans="1:22" x14ac:dyDescent="0.25">
      <c r="A700" s="53" t="s">
        <v>246</v>
      </c>
      <c r="B700" s="35"/>
      <c r="C700" s="36">
        <f>(+C701+C704+C707+C710+C713+C716+C719+C722+C725+C728+C731+C734)</f>
        <v>585054.29975999997</v>
      </c>
      <c r="D700" s="36">
        <f t="shared" ref="D700:F700" si="34">(+D701+D704+D707+D710+D713+D716+D719+D722+D725+D728+D731+D734)</f>
        <v>445698.6710883333</v>
      </c>
      <c r="E700" s="36"/>
      <c r="F700" s="36">
        <f t="shared" si="34"/>
        <v>377005.03794999997</v>
      </c>
      <c r="S700" s="11"/>
      <c r="T700" s="11"/>
      <c r="V700" s="11"/>
    </row>
    <row r="701" spans="1:22" x14ac:dyDescent="0.25">
      <c r="A701" s="51"/>
      <c r="B701" s="27" t="s">
        <v>10</v>
      </c>
      <c r="C701" s="28">
        <f>(+C702+C703)</f>
        <v>12109.21083</v>
      </c>
      <c r="D701" s="28">
        <f>(+D702+D703)</f>
        <v>9493.0393333333304</v>
      </c>
      <c r="E701" s="28"/>
      <c r="F701" s="28">
        <f>(+F702+F703)</f>
        <v>8877.7572700000001</v>
      </c>
      <c r="S701" s="11"/>
      <c r="T701" s="11"/>
      <c r="V701" s="11"/>
    </row>
    <row r="702" spans="1:22" x14ac:dyDescent="0.25">
      <c r="A702" s="50"/>
      <c r="B702" s="30" t="s">
        <v>6</v>
      </c>
      <c r="C702" s="31">
        <v>12109.21083</v>
      </c>
      <c r="D702" s="31">
        <v>9493.0393333333304</v>
      </c>
      <c r="E702" s="31"/>
      <c r="F702" s="31">
        <v>8877.7572700000001</v>
      </c>
      <c r="S702" s="11"/>
      <c r="T702" s="11"/>
      <c r="V702" s="11"/>
    </row>
    <row r="703" spans="1:22" x14ac:dyDescent="0.25">
      <c r="A703" s="50"/>
      <c r="B703" s="30" t="s">
        <v>7</v>
      </c>
      <c r="C703" s="31">
        <v>0</v>
      </c>
      <c r="D703" s="31">
        <v>0</v>
      </c>
      <c r="E703" s="31"/>
      <c r="F703" s="31">
        <v>0</v>
      </c>
      <c r="S703" s="11"/>
      <c r="T703" s="11"/>
      <c r="V703" s="11"/>
    </row>
    <row r="704" spans="1:22" x14ac:dyDescent="0.25">
      <c r="A704" s="51"/>
      <c r="B704" s="27" t="s">
        <v>256</v>
      </c>
      <c r="C704" s="28">
        <f>(+C705+C706)</f>
        <v>461255.97899999999</v>
      </c>
      <c r="D704" s="28">
        <f>(+D705+D706)</f>
        <v>347365.897</v>
      </c>
      <c r="E704" s="28"/>
      <c r="F704" s="28">
        <f>(+F705+F706)</f>
        <v>320581.82799999998</v>
      </c>
      <c r="S704" s="11"/>
      <c r="T704" s="11"/>
      <c r="V704" s="11"/>
    </row>
    <row r="705" spans="1:22" x14ac:dyDescent="0.25">
      <c r="A705" s="50"/>
      <c r="B705" s="30" t="s">
        <v>6</v>
      </c>
      <c r="C705" s="31">
        <v>461255.97899999999</v>
      </c>
      <c r="D705" s="31">
        <v>347365.897</v>
      </c>
      <c r="E705" s="31"/>
      <c r="F705" s="31">
        <v>320581.82799999998</v>
      </c>
      <c r="S705" s="11"/>
      <c r="T705" s="11"/>
      <c r="V705" s="11"/>
    </row>
    <row r="706" spans="1:22" x14ac:dyDescent="0.25">
      <c r="A706" s="52"/>
      <c r="B706" s="38" t="s">
        <v>7</v>
      </c>
      <c r="C706" s="39">
        <v>0</v>
      </c>
      <c r="D706" s="39">
        <v>0</v>
      </c>
      <c r="E706" s="39"/>
      <c r="F706" s="39">
        <v>0</v>
      </c>
      <c r="S706" s="11"/>
      <c r="T706" s="11"/>
      <c r="V706" s="11"/>
    </row>
    <row r="707" spans="1:22" x14ac:dyDescent="0.25">
      <c r="A707" s="51"/>
      <c r="B707" s="27" t="s">
        <v>192</v>
      </c>
      <c r="C707" s="28">
        <f>(+C708+C709)</f>
        <v>75878.019</v>
      </c>
      <c r="D707" s="28">
        <f>(+D708+D709)</f>
        <v>56346.930999999997</v>
      </c>
      <c r="E707" s="28"/>
      <c r="F707" s="28">
        <f>(+F708+F709)</f>
        <v>19436.802319999999</v>
      </c>
      <c r="S707" s="11"/>
      <c r="T707" s="11"/>
      <c r="V707" s="11"/>
    </row>
    <row r="708" spans="1:22" x14ac:dyDescent="0.25">
      <c r="A708" s="50"/>
      <c r="B708" s="30" t="s">
        <v>6</v>
      </c>
      <c r="C708" s="31">
        <v>75878.019</v>
      </c>
      <c r="D708" s="31">
        <v>56346.930999999997</v>
      </c>
      <c r="E708" s="31"/>
      <c r="F708" s="31">
        <v>19436.802319999999</v>
      </c>
      <c r="S708" s="11"/>
      <c r="T708" s="11"/>
      <c r="V708" s="11"/>
    </row>
    <row r="709" spans="1:22" x14ac:dyDescent="0.25">
      <c r="A709" s="50"/>
      <c r="B709" s="30" t="s">
        <v>7</v>
      </c>
      <c r="C709" s="31">
        <v>0</v>
      </c>
      <c r="D709" s="31">
        <v>0</v>
      </c>
      <c r="E709" s="31"/>
      <c r="F709" s="31">
        <v>0</v>
      </c>
      <c r="S709" s="11"/>
      <c r="T709" s="11"/>
      <c r="V709" s="11"/>
    </row>
    <row r="710" spans="1:22" x14ac:dyDescent="0.25">
      <c r="A710" s="51"/>
      <c r="B710" s="27" t="s">
        <v>193</v>
      </c>
      <c r="C710" s="28">
        <f>(+C711+C712)</f>
        <v>476.95211999999998</v>
      </c>
      <c r="D710" s="28">
        <f>(+D711+D712)</f>
        <v>197.64699999999999</v>
      </c>
      <c r="E710" s="28"/>
      <c r="F710" s="28">
        <f>(+F711+F712)</f>
        <v>197.64699999999999</v>
      </c>
      <c r="S710" s="11"/>
      <c r="T710" s="11"/>
      <c r="V710" s="11"/>
    </row>
    <row r="711" spans="1:22" x14ac:dyDescent="0.25">
      <c r="A711" s="50"/>
      <c r="B711" s="30" t="s">
        <v>6</v>
      </c>
      <c r="C711" s="31">
        <v>476.95211999999998</v>
      </c>
      <c r="D711" s="31">
        <v>197.64699999999999</v>
      </c>
      <c r="E711" s="31"/>
      <c r="F711" s="31">
        <v>197.64699999999999</v>
      </c>
      <c r="S711" s="11"/>
      <c r="T711" s="11"/>
      <c r="V711" s="11"/>
    </row>
    <row r="712" spans="1:22" x14ac:dyDescent="0.25">
      <c r="A712" s="50"/>
      <c r="B712" s="30" t="s">
        <v>7</v>
      </c>
      <c r="C712" s="31">
        <v>0</v>
      </c>
      <c r="D712" s="31">
        <v>0</v>
      </c>
      <c r="E712" s="31"/>
      <c r="F712" s="31">
        <v>0</v>
      </c>
      <c r="S712" s="11"/>
      <c r="T712" s="11"/>
      <c r="V712" s="11"/>
    </row>
    <row r="713" spans="1:22" x14ac:dyDescent="0.25">
      <c r="A713" s="51"/>
      <c r="B713" s="27" t="s">
        <v>194</v>
      </c>
      <c r="C713" s="28">
        <f>(+C714+C715)</f>
        <v>318.32031999999998</v>
      </c>
      <c r="D713" s="28">
        <f>(+D714+D715)</f>
        <v>64.069580000000002</v>
      </c>
      <c r="E713" s="28"/>
      <c r="F713" s="28">
        <f>(+F714+F715)</f>
        <v>0</v>
      </c>
      <c r="S713" s="11"/>
      <c r="T713" s="11"/>
      <c r="V713" s="11"/>
    </row>
    <row r="714" spans="1:22" x14ac:dyDescent="0.25">
      <c r="A714" s="50"/>
      <c r="B714" s="30" t="s">
        <v>6</v>
      </c>
      <c r="C714" s="31">
        <v>318.32031999999998</v>
      </c>
      <c r="D714" s="31">
        <v>64.069580000000002</v>
      </c>
      <c r="E714" s="31"/>
      <c r="F714" s="31">
        <v>0</v>
      </c>
      <c r="S714" s="11"/>
      <c r="T714" s="11"/>
      <c r="V714" s="11"/>
    </row>
    <row r="715" spans="1:22" x14ac:dyDescent="0.25">
      <c r="A715" s="50"/>
      <c r="B715" s="30" t="s">
        <v>7</v>
      </c>
      <c r="C715" s="31">
        <v>0</v>
      </c>
      <c r="D715" s="31">
        <v>0</v>
      </c>
      <c r="E715" s="31"/>
      <c r="F715" s="31">
        <v>0</v>
      </c>
      <c r="S715" s="11"/>
      <c r="T715" s="11"/>
      <c r="V715" s="11"/>
    </row>
    <row r="716" spans="1:22" ht="28.5" x14ac:dyDescent="0.25">
      <c r="A716" s="51"/>
      <c r="B716" s="27" t="s">
        <v>195</v>
      </c>
      <c r="C716" s="28">
        <f>(+C717+C718)</f>
        <v>259.71848999999997</v>
      </c>
      <c r="D716" s="28">
        <f>(+D717+D718)</f>
        <v>48.853114999999995</v>
      </c>
      <c r="E716" s="28"/>
      <c r="F716" s="28">
        <f>(+F717+F718)</f>
        <v>0</v>
      </c>
      <c r="S716" s="11"/>
      <c r="T716" s="11"/>
      <c r="V716" s="11"/>
    </row>
    <row r="717" spans="1:22" x14ac:dyDescent="0.25">
      <c r="A717" s="50"/>
      <c r="B717" s="30" t="s">
        <v>6</v>
      </c>
      <c r="C717" s="31">
        <v>259.71848999999997</v>
      </c>
      <c r="D717" s="31">
        <v>48.853114999999995</v>
      </c>
      <c r="E717" s="31"/>
      <c r="F717" s="31">
        <v>0</v>
      </c>
      <c r="S717" s="11"/>
      <c r="T717" s="11"/>
      <c r="V717" s="11"/>
    </row>
    <row r="718" spans="1:22" x14ac:dyDescent="0.25">
      <c r="A718" s="50"/>
      <c r="B718" s="30" t="s">
        <v>7</v>
      </c>
      <c r="C718" s="31">
        <v>0</v>
      </c>
      <c r="D718" s="31">
        <v>0</v>
      </c>
      <c r="E718" s="31"/>
      <c r="F718" s="31">
        <v>0</v>
      </c>
      <c r="S718" s="11"/>
      <c r="T718" s="11"/>
      <c r="V718" s="11"/>
    </row>
    <row r="719" spans="1:22" x14ac:dyDescent="0.25">
      <c r="A719" s="51"/>
      <c r="B719" s="27" t="s">
        <v>196</v>
      </c>
      <c r="C719" s="28">
        <f>(+C720+C721)</f>
        <v>504</v>
      </c>
      <c r="D719" s="28">
        <f>(+D720+D721)</f>
        <v>461.96584999999999</v>
      </c>
      <c r="E719" s="28"/>
      <c r="F719" s="28">
        <f>(+F720+F721)</f>
        <v>461.96584999999999</v>
      </c>
      <c r="S719" s="11"/>
      <c r="T719" s="11"/>
      <c r="V719" s="11"/>
    </row>
    <row r="720" spans="1:22" x14ac:dyDescent="0.25">
      <c r="A720" s="50"/>
      <c r="B720" s="30" t="s">
        <v>6</v>
      </c>
      <c r="C720" s="31">
        <v>504</v>
      </c>
      <c r="D720" s="31">
        <v>461.96584999999999</v>
      </c>
      <c r="E720" s="31"/>
      <c r="F720" s="31">
        <v>461.96584999999999</v>
      </c>
      <c r="S720" s="11"/>
      <c r="T720" s="11"/>
      <c r="V720" s="11"/>
    </row>
    <row r="721" spans="1:22" x14ac:dyDescent="0.25">
      <c r="A721" s="50"/>
      <c r="B721" s="30" t="s">
        <v>7</v>
      </c>
      <c r="C721" s="31">
        <v>0</v>
      </c>
      <c r="D721" s="31">
        <v>0</v>
      </c>
      <c r="E721" s="31"/>
      <c r="F721" s="31">
        <v>0</v>
      </c>
      <c r="S721" s="11"/>
      <c r="T721" s="11"/>
      <c r="V721" s="11"/>
    </row>
    <row r="722" spans="1:22" x14ac:dyDescent="0.25">
      <c r="A722" s="51"/>
      <c r="B722" s="27" t="s">
        <v>197</v>
      </c>
      <c r="C722" s="28">
        <f>(+C723+C724)</f>
        <v>4301.6000000000004</v>
      </c>
      <c r="D722" s="28">
        <f>(+D723+D724)</f>
        <v>5248.5217999999986</v>
      </c>
      <c r="E722" s="28"/>
      <c r="F722" s="28">
        <f>(+F723+F724)</f>
        <v>5248.5217999999986</v>
      </c>
      <c r="S722" s="11"/>
      <c r="T722" s="11"/>
      <c r="V722" s="11"/>
    </row>
    <row r="723" spans="1:22" x14ac:dyDescent="0.25">
      <c r="A723" s="50"/>
      <c r="B723" s="30" t="s">
        <v>6</v>
      </c>
      <c r="C723" s="31">
        <v>4301.6000000000004</v>
      </c>
      <c r="D723" s="31">
        <v>5248.5217999999986</v>
      </c>
      <c r="E723" s="31"/>
      <c r="F723" s="31">
        <v>5248.5217999999986</v>
      </c>
      <c r="S723" s="11"/>
      <c r="T723" s="11"/>
      <c r="V723" s="11"/>
    </row>
    <row r="724" spans="1:22" x14ac:dyDescent="0.25">
      <c r="A724" s="50"/>
      <c r="B724" s="30" t="s">
        <v>7</v>
      </c>
      <c r="C724" s="31">
        <v>0</v>
      </c>
      <c r="D724" s="31">
        <v>0</v>
      </c>
      <c r="E724" s="31"/>
      <c r="F724" s="31">
        <v>0</v>
      </c>
      <c r="S724" s="11"/>
      <c r="T724" s="11"/>
      <c r="V724" s="11"/>
    </row>
    <row r="725" spans="1:22" x14ac:dyDescent="0.25">
      <c r="A725" s="51"/>
      <c r="B725" s="27" t="s">
        <v>198</v>
      </c>
      <c r="C725" s="28">
        <f>(+C726+C727)</f>
        <v>404</v>
      </c>
      <c r="D725" s="28">
        <f>(+D726+D727)</f>
        <v>3225.84051</v>
      </c>
      <c r="E725" s="28"/>
      <c r="F725" s="28">
        <f>(+F726+F727)</f>
        <v>2527.7758399999998</v>
      </c>
      <c r="S725" s="11"/>
      <c r="T725" s="11"/>
      <c r="V725" s="11"/>
    </row>
    <row r="726" spans="1:22" x14ac:dyDescent="0.25">
      <c r="A726" s="50"/>
      <c r="B726" s="30" t="s">
        <v>6</v>
      </c>
      <c r="C726" s="31">
        <v>404</v>
      </c>
      <c r="D726" s="31">
        <v>3225.84051</v>
      </c>
      <c r="E726" s="31"/>
      <c r="F726" s="31">
        <v>2527.7758399999998</v>
      </c>
      <c r="S726" s="11"/>
      <c r="T726" s="11"/>
      <c r="V726" s="11"/>
    </row>
    <row r="727" spans="1:22" x14ac:dyDescent="0.25">
      <c r="A727" s="50"/>
      <c r="B727" s="30" t="s">
        <v>7</v>
      </c>
      <c r="C727" s="31">
        <v>0</v>
      </c>
      <c r="D727" s="31">
        <v>0</v>
      </c>
      <c r="E727" s="31"/>
      <c r="F727" s="31">
        <v>0</v>
      </c>
      <c r="S727" s="11"/>
      <c r="T727" s="11"/>
      <c r="V727" s="11"/>
    </row>
    <row r="728" spans="1:22" x14ac:dyDescent="0.25">
      <c r="A728" s="51"/>
      <c r="B728" s="27" t="s">
        <v>199</v>
      </c>
      <c r="C728" s="28">
        <f>(+C729+C730)</f>
        <v>3212.7</v>
      </c>
      <c r="D728" s="28">
        <f>(+D729+D730)</f>
        <v>3060.6</v>
      </c>
      <c r="E728" s="28"/>
      <c r="F728" s="28">
        <f>(+F729+F730)</f>
        <v>658.08186999999998</v>
      </c>
      <c r="S728" s="11"/>
      <c r="T728" s="11"/>
      <c r="V728" s="11"/>
    </row>
    <row r="729" spans="1:22" x14ac:dyDescent="0.25">
      <c r="A729" s="50"/>
      <c r="B729" s="30" t="s">
        <v>6</v>
      </c>
      <c r="C729" s="31">
        <v>3212.7</v>
      </c>
      <c r="D729" s="31">
        <v>3060.6</v>
      </c>
      <c r="E729" s="31"/>
      <c r="F729" s="31">
        <v>658.08186999999998</v>
      </c>
      <c r="S729" s="11"/>
      <c r="T729" s="11"/>
      <c r="V729" s="11"/>
    </row>
    <row r="730" spans="1:22" x14ac:dyDescent="0.25">
      <c r="A730" s="50"/>
      <c r="B730" s="30" t="s">
        <v>7</v>
      </c>
      <c r="C730" s="31">
        <v>0</v>
      </c>
      <c r="D730" s="31">
        <v>0</v>
      </c>
      <c r="E730" s="31"/>
      <c r="F730" s="31">
        <v>0</v>
      </c>
      <c r="S730" s="11"/>
      <c r="T730" s="11"/>
      <c r="V730" s="11"/>
    </row>
    <row r="731" spans="1:22" x14ac:dyDescent="0.25">
      <c r="A731" s="51"/>
      <c r="B731" s="27" t="s">
        <v>200</v>
      </c>
      <c r="C731" s="28">
        <f>(+C732+C733)</f>
        <v>16313.6</v>
      </c>
      <c r="D731" s="28">
        <f>(+D732+D733)</f>
        <v>12037.061900000001</v>
      </c>
      <c r="E731" s="28"/>
      <c r="F731" s="28">
        <f>(+F732+F733)</f>
        <v>12032.388000000001</v>
      </c>
      <c r="S731" s="11"/>
      <c r="T731" s="11"/>
      <c r="V731" s="11"/>
    </row>
    <row r="732" spans="1:22" x14ac:dyDescent="0.25">
      <c r="A732" s="50"/>
      <c r="B732" s="30" t="s">
        <v>6</v>
      </c>
      <c r="C732" s="31">
        <v>16313.6</v>
      </c>
      <c r="D732" s="31">
        <v>12037.061900000001</v>
      </c>
      <c r="E732" s="31"/>
      <c r="F732" s="31">
        <v>12032.388000000001</v>
      </c>
      <c r="S732" s="11"/>
      <c r="T732" s="11"/>
      <c r="V732" s="11"/>
    </row>
    <row r="733" spans="1:22" x14ac:dyDescent="0.25">
      <c r="A733" s="50"/>
      <c r="B733" s="30" t="s">
        <v>7</v>
      </c>
      <c r="C733" s="31">
        <v>0</v>
      </c>
      <c r="D733" s="31">
        <v>0</v>
      </c>
      <c r="E733" s="31"/>
      <c r="F733" s="31">
        <v>0</v>
      </c>
      <c r="S733" s="11"/>
      <c r="T733" s="11"/>
      <c r="V733" s="11"/>
    </row>
    <row r="734" spans="1:22" x14ac:dyDescent="0.25">
      <c r="A734" s="51"/>
      <c r="B734" s="27" t="s">
        <v>201</v>
      </c>
      <c r="C734" s="28">
        <f>(+C735+C736)</f>
        <v>10020.200000000001</v>
      </c>
      <c r="D734" s="28">
        <f>(+D735+D736)</f>
        <v>8148.2439999999997</v>
      </c>
      <c r="E734" s="28"/>
      <c r="F734" s="28">
        <f>(+F735+F736)</f>
        <v>6982.27</v>
      </c>
      <c r="S734" s="11"/>
      <c r="T734" s="11"/>
      <c r="V734" s="11"/>
    </row>
    <row r="735" spans="1:22" x14ac:dyDescent="0.25">
      <c r="A735" s="50"/>
      <c r="B735" s="30" t="s">
        <v>6</v>
      </c>
      <c r="C735" s="31">
        <v>10020.200000000001</v>
      </c>
      <c r="D735" s="31">
        <v>8148.2439999999997</v>
      </c>
      <c r="E735" s="31"/>
      <c r="F735" s="31">
        <v>6982.27</v>
      </c>
      <c r="S735" s="11"/>
      <c r="T735" s="11"/>
      <c r="V735" s="11"/>
    </row>
    <row r="736" spans="1:22" x14ac:dyDescent="0.25">
      <c r="A736" s="50"/>
      <c r="B736" s="30" t="s">
        <v>7</v>
      </c>
      <c r="C736" s="31">
        <v>0</v>
      </c>
      <c r="D736" s="31">
        <v>0</v>
      </c>
      <c r="E736" s="31"/>
      <c r="F736" s="31">
        <v>0</v>
      </c>
      <c r="S736" s="11"/>
      <c r="T736" s="11"/>
      <c r="V736" s="11"/>
    </row>
    <row r="737" spans="1:22" x14ac:dyDescent="0.25">
      <c r="A737" s="53" t="s">
        <v>247</v>
      </c>
      <c r="B737" s="24"/>
      <c r="C737" s="25">
        <f>(+C738+C739)</f>
        <v>23919784.917743329</v>
      </c>
      <c r="D737" s="25">
        <f t="shared" ref="D737:F737" si="35">(+D738+D739)</f>
        <v>15708830.527563687</v>
      </c>
      <c r="E737" s="25"/>
      <c r="F737" s="25">
        <f t="shared" si="35"/>
        <v>13895986.502396001</v>
      </c>
      <c r="S737" s="11"/>
      <c r="T737" s="11"/>
      <c r="V737" s="11"/>
    </row>
    <row r="738" spans="1:22" x14ac:dyDescent="0.25">
      <c r="A738" s="50"/>
      <c r="B738" s="30" t="s">
        <v>6</v>
      </c>
      <c r="C738" s="31">
        <v>22176991.995743331</v>
      </c>
      <c r="D738" s="46">
        <v>14925805.492050353</v>
      </c>
      <c r="E738" s="46"/>
      <c r="F738" s="46">
        <v>13203055.351946</v>
      </c>
      <c r="S738" s="11"/>
      <c r="T738" s="11"/>
      <c r="V738" s="11"/>
    </row>
    <row r="739" spans="1:22" x14ac:dyDescent="0.25">
      <c r="A739" s="50"/>
      <c r="B739" s="30" t="s">
        <v>7</v>
      </c>
      <c r="C739" s="31">
        <v>1742792.922</v>
      </c>
      <c r="D739" s="46">
        <v>783025.03551333316</v>
      </c>
      <c r="E739" s="46"/>
      <c r="F739" s="46">
        <v>692931.15044999996</v>
      </c>
      <c r="S739" s="11"/>
      <c r="T739" s="11"/>
      <c r="V739" s="11"/>
    </row>
    <row r="740" spans="1:22" ht="30" customHeight="1" x14ac:dyDescent="0.25">
      <c r="A740" s="62" t="s">
        <v>248</v>
      </c>
      <c r="B740" s="62"/>
      <c r="C740" s="25">
        <f>(+C741+C742)</f>
        <v>2608569.4864699999</v>
      </c>
      <c r="D740" s="25">
        <f t="shared" ref="D740:F740" si="36">(+D741+D742)</f>
        <v>2243952.38001</v>
      </c>
      <c r="E740" s="25"/>
      <c r="F740" s="25">
        <f t="shared" si="36"/>
        <v>2337975.9006500007</v>
      </c>
      <c r="S740" s="11"/>
      <c r="T740" s="11"/>
      <c r="V740" s="11"/>
    </row>
    <row r="741" spans="1:22" x14ac:dyDescent="0.25">
      <c r="A741" s="50"/>
      <c r="B741" s="30" t="s">
        <v>6</v>
      </c>
      <c r="C741" s="31">
        <v>2608569.4864699999</v>
      </c>
      <c r="D741" s="46">
        <v>2243952.38001</v>
      </c>
      <c r="E741" s="46"/>
      <c r="F741" s="46">
        <v>2337975.9006500007</v>
      </c>
      <c r="S741" s="11"/>
      <c r="T741" s="11"/>
      <c r="V741" s="11"/>
    </row>
    <row r="742" spans="1:22" x14ac:dyDescent="0.25">
      <c r="A742" s="50"/>
      <c r="B742" s="30" t="s">
        <v>7</v>
      </c>
      <c r="C742" s="31">
        <v>0</v>
      </c>
      <c r="D742" s="31">
        <v>0</v>
      </c>
      <c r="E742" s="31"/>
      <c r="F742" s="31">
        <v>0</v>
      </c>
      <c r="S742" s="11"/>
      <c r="T742" s="11"/>
      <c r="V742" s="11"/>
    </row>
    <row r="743" spans="1:22" x14ac:dyDescent="0.25">
      <c r="A743" s="53" t="s">
        <v>249</v>
      </c>
      <c r="B743" s="35"/>
      <c r="C743" s="36">
        <f>(+C744+C747+C750+C753+C756+C759+C762+C765)</f>
        <v>204663158.49003297</v>
      </c>
      <c r="D743" s="36">
        <f t="shared" ref="D743" si="37">(+D744+D747+D750+D753+D756+D759+D762+D765)</f>
        <v>146760095.9805319</v>
      </c>
      <c r="E743" s="36"/>
      <c r="F743" s="36">
        <f>(+F744+F747+F750+F753+F756+F759+F762+F765)</f>
        <v>143133544.3065547</v>
      </c>
      <c r="S743" s="11"/>
      <c r="T743" s="11"/>
      <c r="V743" s="11"/>
    </row>
    <row r="744" spans="1:22" x14ac:dyDescent="0.25">
      <c r="A744" s="51"/>
      <c r="B744" s="27" t="s">
        <v>257</v>
      </c>
      <c r="C744" s="28">
        <f>(+C745+C746)</f>
        <v>163832166.35799909</v>
      </c>
      <c r="D744" s="28">
        <f>(+D745+D746)</f>
        <v>126092678.07299984</v>
      </c>
      <c r="E744" s="28"/>
      <c r="F744" s="28">
        <f>(+F745+F746)</f>
        <v>123473485.079</v>
      </c>
      <c r="S744" s="11"/>
      <c r="T744" s="11"/>
      <c r="V744" s="11"/>
    </row>
    <row r="745" spans="1:22" x14ac:dyDescent="0.25">
      <c r="A745" s="50"/>
      <c r="B745" s="30" t="s">
        <v>6</v>
      </c>
      <c r="C745" s="31">
        <v>14743656.328000018</v>
      </c>
      <c r="D745" s="31">
        <v>12732784.896000002</v>
      </c>
      <c r="E745" s="31"/>
      <c r="F745" s="31">
        <v>12726185.986</v>
      </c>
      <c r="S745" s="11"/>
      <c r="T745" s="11"/>
      <c r="V745" s="11"/>
    </row>
    <row r="746" spans="1:22" x14ac:dyDescent="0.25">
      <c r="A746" s="50"/>
      <c r="B746" s="30" t="s">
        <v>7</v>
      </c>
      <c r="C746" s="31">
        <v>149088510.02999908</v>
      </c>
      <c r="D746" s="31">
        <v>113359893.17699984</v>
      </c>
      <c r="E746" s="31"/>
      <c r="F746" s="31">
        <v>110747299.09299999</v>
      </c>
      <c r="S746" s="11"/>
      <c r="T746" s="11"/>
      <c r="V746" s="11"/>
    </row>
    <row r="747" spans="1:22" s="8" customFormat="1" x14ac:dyDescent="0.25">
      <c r="A747" s="51"/>
      <c r="B747" s="27" t="s">
        <v>258</v>
      </c>
      <c r="C747" s="28">
        <f>(+C748+C749)</f>
        <v>278327.13558800006</v>
      </c>
      <c r="D747" s="28">
        <f>(+D748+D749)</f>
        <v>143158.18400000001</v>
      </c>
      <c r="E747" s="28"/>
      <c r="F747" s="28">
        <f>(+F748+F749)</f>
        <v>143158.18299999999</v>
      </c>
      <c r="H747" s="10"/>
      <c r="I747" s="10"/>
      <c r="J747" s="10"/>
      <c r="K747" s="10"/>
      <c r="L747" s="10"/>
      <c r="M747" s="10"/>
      <c r="N747" s="10"/>
      <c r="O747" s="10"/>
      <c r="P747" s="10"/>
      <c r="S747" s="11"/>
      <c r="T747" s="11"/>
      <c r="U747" s="10"/>
      <c r="V747" s="11"/>
    </row>
    <row r="748" spans="1:22" s="8" customFormat="1" x14ac:dyDescent="0.25">
      <c r="A748" s="50"/>
      <c r="B748" s="30" t="s">
        <v>6</v>
      </c>
      <c r="C748" s="31">
        <v>222467.13558800003</v>
      </c>
      <c r="D748" s="31">
        <v>90677.084000000003</v>
      </c>
      <c r="E748" s="31"/>
      <c r="F748" s="31">
        <v>90677.082999999999</v>
      </c>
      <c r="H748" s="10"/>
      <c r="I748" s="10"/>
      <c r="J748" s="10"/>
      <c r="K748" s="10"/>
      <c r="L748" s="10"/>
      <c r="M748" s="10"/>
      <c r="N748" s="10"/>
      <c r="O748" s="10"/>
      <c r="P748" s="10"/>
      <c r="S748" s="11"/>
      <c r="T748" s="11"/>
      <c r="U748" s="10"/>
      <c r="V748" s="11"/>
    </row>
    <row r="749" spans="1:22" s="8" customFormat="1" x14ac:dyDescent="0.25">
      <c r="A749" s="50"/>
      <c r="B749" s="30" t="s">
        <v>7</v>
      </c>
      <c r="C749" s="31">
        <v>55860</v>
      </c>
      <c r="D749" s="31">
        <v>52481.1</v>
      </c>
      <c r="E749" s="31"/>
      <c r="F749" s="31">
        <v>52481.1</v>
      </c>
      <c r="H749" s="10"/>
      <c r="I749" s="10"/>
      <c r="J749" s="10"/>
      <c r="K749" s="10"/>
      <c r="L749" s="10"/>
      <c r="M749" s="10"/>
      <c r="N749" s="10"/>
      <c r="O749" s="10"/>
      <c r="P749" s="10"/>
      <c r="S749" s="11"/>
      <c r="T749" s="11"/>
      <c r="U749" s="10"/>
      <c r="V749" s="11"/>
    </row>
    <row r="750" spans="1:22" x14ac:dyDescent="0.25">
      <c r="A750" s="51"/>
      <c r="B750" s="27" t="s">
        <v>259</v>
      </c>
      <c r="C750" s="28">
        <f>(+C751+C752)</f>
        <v>757014.04358834436</v>
      </c>
      <c r="D750" s="28">
        <f>(+D751+D752)</f>
        <v>235406.93299999999</v>
      </c>
      <c r="E750" s="28"/>
      <c r="F750" s="28">
        <f>(+F751+F752)</f>
        <v>147894.54500000001</v>
      </c>
      <c r="S750" s="11"/>
      <c r="T750" s="11"/>
      <c r="V750" s="11"/>
    </row>
    <row r="751" spans="1:22" x14ac:dyDescent="0.25">
      <c r="A751" s="50"/>
      <c r="B751" s="30" t="s">
        <v>6</v>
      </c>
      <c r="C751" s="31">
        <v>720695.63828834437</v>
      </c>
      <c r="D751" s="31">
        <v>235406.93299999999</v>
      </c>
      <c r="E751" s="31"/>
      <c r="F751" s="31">
        <v>147894.54500000001</v>
      </c>
      <c r="S751" s="11"/>
      <c r="T751" s="11"/>
      <c r="V751" s="11"/>
    </row>
    <row r="752" spans="1:22" x14ac:dyDescent="0.25">
      <c r="A752" s="50"/>
      <c r="B752" s="30" t="s">
        <v>7</v>
      </c>
      <c r="C752" s="31">
        <v>36318.405300000006</v>
      </c>
      <c r="D752" s="31">
        <v>0</v>
      </c>
      <c r="E752" s="31"/>
      <c r="F752" s="31">
        <v>0</v>
      </c>
      <c r="S752" s="11"/>
      <c r="T752" s="11"/>
      <c r="V752" s="11"/>
    </row>
    <row r="753" spans="1:22" x14ac:dyDescent="0.25">
      <c r="A753" s="51"/>
      <c r="B753" s="27" t="s">
        <v>202</v>
      </c>
      <c r="C753" s="28">
        <f>(+C754+C755)</f>
        <v>9166958.3629662059</v>
      </c>
      <c r="D753" s="28">
        <f>(+D754+D755)</f>
        <v>6730072.6934675006</v>
      </c>
      <c r="E753" s="28"/>
      <c r="F753" s="28">
        <f>(+F754+F755)</f>
        <v>6555574.1522899996</v>
      </c>
      <c r="S753" s="11"/>
      <c r="T753" s="11"/>
      <c r="V753" s="11"/>
    </row>
    <row r="754" spans="1:22" x14ac:dyDescent="0.25">
      <c r="A754" s="50"/>
      <c r="B754" s="30" t="s">
        <v>6</v>
      </c>
      <c r="C754" s="31">
        <v>7211535.27116</v>
      </c>
      <c r="D754" s="31">
        <v>5053216.0537975002</v>
      </c>
      <c r="E754" s="31"/>
      <c r="F754" s="31">
        <v>4975571.8654800002</v>
      </c>
      <c r="S754" s="11"/>
      <c r="T754" s="11"/>
      <c r="V754" s="11"/>
    </row>
    <row r="755" spans="1:22" x14ac:dyDescent="0.25">
      <c r="A755" s="50"/>
      <c r="B755" s="30" t="s">
        <v>7</v>
      </c>
      <c r="C755" s="31">
        <v>1955423.0918062064</v>
      </c>
      <c r="D755" s="31">
        <v>1676856.6396700002</v>
      </c>
      <c r="E755" s="31"/>
      <c r="F755" s="31">
        <v>1580002.28681</v>
      </c>
      <c r="S755" s="11"/>
      <c r="T755" s="11"/>
      <c r="V755" s="11"/>
    </row>
    <row r="756" spans="1:22" x14ac:dyDescent="0.25">
      <c r="A756" s="51"/>
      <c r="B756" s="27" t="s">
        <v>203</v>
      </c>
      <c r="C756" s="28">
        <f>(+C757+C758)</f>
        <v>2984750.0640000002</v>
      </c>
      <c r="D756" s="28">
        <f>(+D757+D758)</f>
        <v>1988429.7069999999</v>
      </c>
      <c r="E756" s="28"/>
      <c r="F756" s="28">
        <f>(+F757+F758)</f>
        <v>1992780.557</v>
      </c>
      <c r="S756" s="11"/>
      <c r="T756" s="11"/>
      <c r="V756" s="11"/>
    </row>
    <row r="757" spans="1:22" x14ac:dyDescent="0.25">
      <c r="A757" s="50"/>
      <c r="B757" s="30" t="s">
        <v>6</v>
      </c>
      <c r="C757" s="31">
        <v>429750.06400000001</v>
      </c>
      <c r="D757" s="31">
        <v>229664.72399999999</v>
      </c>
      <c r="E757" s="31"/>
      <c r="F757" s="31">
        <v>234291.92800000001</v>
      </c>
      <c r="S757" s="11"/>
      <c r="T757" s="11"/>
      <c r="V757" s="11"/>
    </row>
    <row r="758" spans="1:22" x14ac:dyDescent="0.25">
      <c r="A758" s="50"/>
      <c r="B758" s="30" t="s">
        <v>7</v>
      </c>
      <c r="C758" s="31">
        <v>2555000</v>
      </c>
      <c r="D758" s="31">
        <v>1758764.983</v>
      </c>
      <c r="E758" s="31"/>
      <c r="F758" s="31">
        <v>1758488.629</v>
      </c>
      <c r="S758" s="11"/>
      <c r="T758" s="11"/>
      <c r="V758" s="11"/>
    </row>
    <row r="759" spans="1:22" x14ac:dyDescent="0.25">
      <c r="A759" s="51"/>
      <c r="B759" s="27" t="s">
        <v>204</v>
      </c>
      <c r="C759" s="28">
        <f>(+C760+C761)</f>
        <v>22937930.148530602</v>
      </c>
      <c r="D759" s="28">
        <f>(+D760+D761)</f>
        <v>8683225.7014799993</v>
      </c>
      <c r="E759" s="28"/>
      <c r="F759" s="28">
        <f>(+F760+F761)</f>
        <v>8500972.3368299995</v>
      </c>
      <c r="S759" s="11"/>
      <c r="T759" s="11"/>
      <c r="V759" s="11"/>
    </row>
    <row r="760" spans="1:22" x14ac:dyDescent="0.25">
      <c r="A760" s="52"/>
      <c r="B760" s="38" t="s">
        <v>6</v>
      </c>
      <c r="C760" s="39">
        <v>5124666.9805305991</v>
      </c>
      <c r="D760" s="39">
        <v>3988125.8944799993</v>
      </c>
      <c r="E760" s="39"/>
      <c r="F760" s="39">
        <v>3819320.3268300002</v>
      </c>
      <c r="S760" s="11"/>
      <c r="T760" s="11"/>
      <c r="V760" s="11"/>
    </row>
    <row r="761" spans="1:22" x14ac:dyDescent="0.25">
      <c r="A761" s="50"/>
      <c r="B761" s="30" t="s">
        <v>7</v>
      </c>
      <c r="C761" s="31">
        <v>17813263.168000001</v>
      </c>
      <c r="D761" s="31">
        <v>4695099.807</v>
      </c>
      <c r="E761" s="31"/>
      <c r="F761" s="31">
        <v>4681652.01</v>
      </c>
      <c r="S761" s="11"/>
      <c r="T761" s="11"/>
      <c r="V761" s="11"/>
    </row>
    <row r="762" spans="1:22" s="8" customFormat="1" x14ac:dyDescent="0.25">
      <c r="A762" s="51"/>
      <c r="B762" s="27" t="s">
        <v>205</v>
      </c>
      <c r="C762" s="28">
        <f>(+C763+C764)</f>
        <v>4706001.3729607044</v>
      </c>
      <c r="D762" s="28">
        <f>(+D763+D764)</f>
        <v>2887120.8155845637</v>
      </c>
      <c r="E762" s="28"/>
      <c r="F762" s="28">
        <f>(+F763+F764)</f>
        <v>2319675.580434714</v>
      </c>
      <c r="H762" s="10"/>
      <c r="I762" s="10"/>
      <c r="J762" s="10"/>
      <c r="K762" s="10"/>
      <c r="L762" s="10"/>
      <c r="M762" s="10"/>
      <c r="N762" s="10"/>
      <c r="O762" s="10"/>
      <c r="P762" s="10"/>
      <c r="S762" s="11"/>
      <c r="T762" s="11"/>
      <c r="U762" s="10"/>
      <c r="V762" s="11"/>
    </row>
    <row r="763" spans="1:22" s="8" customFormat="1" x14ac:dyDescent="0.25">
      <c r="A763" s="50"/>
      <c r="B763" s="30" t="s">
        <v>6</v>
      </c>
      <c r="C763" s="31">
        <v>4148547.1541517046</v>
      </c>
      <c r="D763" s="31">
        <v>2558940.8740269039</v>
      </c>
      <c r="E763" s="31"/>
      <c r="F763" s="31">
        <v>2130338.9245792469</v>
      </c>
      <c r="H763" s="10"/>
      <c r="I763" s="10"/>
      <c r="J763" s="10"/>
      <c r="K763" s="10"/>
      <c r="L763" s="10"/>
      <c r="M763" s="10"/>
      <c r="N763" s="10"/>
      <c r="O763" s="10"/>
      <c r="P763" s="10"/>
      <c r="S763" s="11"/>
      <c r="T763" s="11"/>
      <c r="U763" s="10"/>
      <c r="V763" s="11"/>
    </row>
    <row r="764" spans="1:22" s="8" customFormat="1" x14ac:dyDescent="0.25">
      <c r="A764" s="50"/>
      <c r="B764" s="30" t="s">
        <v>7</v>
      </c>
      <c r="C764" s="31">
        <v>557454.21880899998</v>
      </c>
      <c r="D764" s="31">
        <v>328179.94155766</v>
      </c>
      <c r="E764" s="31"/>
      <c r="F764" s="31">
        <v>189336.65585546699</v>
      </c>
      <c r="H764" s="10"/>
      <c r="I764" s="10"/>
      <c r="J764" s="10"/>
      <c r="K764" s="10"/>
      <c r="L764" s="10"/>
      <c r="M764" s="10"/>
      <c r="N764" s="10"/>
      <c r="O764" s="10"/>
      <c r="P764" s="10"/>
      <c r="S764" s="11"/>
      <c r="T764" s="11"/>
      <c r="U764" s="10"/>
      <c r="V764" s="11"/>
    </row>
    <row r="765" spans="1:22" x14ac:dyDescent="0.25">
      <c r="A765" s="51"/>
      <c r="B765" s="27" t="s">
        <v>206</v>
      </c>
      <c r="C765" s="28">
        <f>(+C766+C767)</f>
        <v>11.0044</v>
      </c>
      <c r="D765" s="28">
        <f>(+D766+D767)</f>
        <v>3.8730000000000002</v>
      </c>
      <c r="E765" s="28"/>
      <c r="F765" s="28">
        <f>(+F766+F767)</f>
        <v>3.8730000000000002</v>
      </c>
      <c r="S765" s="11"/>
      <c r="T765" s="11"/>
      <c r="V765" s="11"/>
    </row>
    <row r="766" spans="1:22" x14ac:dyDescent="0.25">
      <c r="A766" s="50"/>
      <c r="B766" s="30" t="s">
        <v>6</v>
      </c>
      <c r="C766" s="31">
        <v>11.0044</v>
      </c>
      <c r="D766" s="31">
        <v>3.8730000000000002</v>
      </c>
      <c r="E766" s="31"/>
      <c r="F766" s="31">
        <v>3.8730000000000002</v>
      </c>
      <c r="S766" s="11"/>
      <c r="T766" s="11"/>
      <c r="V766" s="11"/>
    </row>
    <row r="767" spans="1:22" x14ac:dyDescent="0.25">
      <c r="A767" s="50"/>
      <c r="B767" s="30" t="s">
        <v>7</v>
      </c>
      <c r="C767" s="31">
        <v>0</v>
      </c>
      <c r="D767" s="31">
        <v>0</v>
      </c>
      <c r="E767" s="31"/>
      <c r="F767" s="31">
        <v>0</v>
      </c>
      <c r="S767" s="11"/>
      <c r="T767" s="11"/>
      <c r="V767" s="11"/>
    </row>
    <row r="768" spans="1:22" x14ac:dyDescent="0.25">
      <c r="A768" s="53" t="s">
        <v>250</v>
      </c>
      <c r="B768" s="35"/>
      <c r="C768" s="36">
        <f>(+C769)</f>
        <v>115771235.594</v>
      </c>
      <c r="D768" s="36">
        <f t="shared" ref="D768:F768" si="38">(+D769)</f>
        <v>88705801.389000013</v>
      </c>
      <c r="E768" s="36"/>
      <c r="F768" s="36">
        <f t="shared" si="38"/>
        <v>40560468.094999999</v>
      </c>
      <c r="S768" s="11"/>
      <c r="T768" s="11"/>
      <c r="V768" s="11"/>
    </row>
    <row r="769" spans="1:22" x14ac:dyDescent="0.25">
      <c r="A769" s="51"/>
      <c r="B769" s="27" t="s">
        <v>10</v>
      </c>
      <c r="C769" s="28">
        <f>(+C770+C771)</f>
        <v>115771235.594</v>
      </c>
      <c r="D769" s="28">
        <f>(+D770+D771)</f>
        <v>88705801.389000013</v>
      </c>
      <c r="E769" s="28"/>
      <c r="F769" s="28">
        <f>(+F770+F771)</f>
        <v>40560468.094999999</v>
      </c>
      <c r="S769" s="11"/>
      <c r="T769" s="11"/>
      <c r="V769" s="11"/>
    </row>
    <row r="770" spans="1:22" x14ac:dyDescent="0.25">
      <c r="A770" s="50"/>
      <c r="B770" s="30" t="s">
        <v>6</v>
      </c>
      <c r="C770" s="31">
        <v>112941898.78399999</v>
      </c>
      <c r="D770" s="31">
        <v>87512005.349000007</v>
      </c>
      <c r="E770" s="31"/>
      <c r="F770" s="31">
        <v>39802557.603</v>
      </c>
      <c r="S770" s="11"/>
      <c r="T770" s="11"/>
      <c r="V770" s="11"/>
    </row>
    <row r="771" spans="1:22" x14ac:dyDescent="0.25">
      <c r="A771" s="52"/>
      <c r="B771" s="38" t="s">
        <v>7</v>
      </c>
      <c r="C771" s="39">
        <v>2829336.81</v>
      </c>
      <c r="D771" s="39">
        <v>1193796.04</v>
      </c>
      <c r="E771" s="39"/>
      <c r="F771" s="39">
        <v>757910.49199999997</v>
      </c>
      <c r="S771" s="11"/>
      <c r="T771" s="11"/>
      <c r="V771" s="11"/>
    </row>
    <row r="772" spans="1:22" x14ac:dyDescent="0.25">
      <c r="A772" s="12" t="s">
        <v>251</v>
      </c>
      <c r="B772" s="12"/>
      <c r="C772" s="12"/>
      <c r="D772" s="12"/>
      <c r="E772" s="12"/>
      <c r="F772" s="12"/>
    </row>
    <row r="773" spans="1:22" x14ac:dyDescent="0.25">
      <c r="A773" s="12" t="s">
        <v>253</v>
      </c>
      <c r="B773" s="12"/>
      <c r="C773" s="12"/>
      <c r="D773" s="12"/>
      <c r="E773" s="12"/>
      <c r="F773" s="12"/>
    </row>
    <row r="774" spans="1:22" x14ac:dyDescent="0.25">
      <c r="A774" s="9" t="s">
        <v>252</v>
      </c>
      <c r="B774" s="7"/>
      <c r="C774" s="7"/>
      <c r="D774" s="7"/>
      <c r="E774" s="7"/>
      <c r="F774" s="7"/>
    </row>
    <row r="775" spans="1:22" s="8" customFormat="1" x14ac:dyDescent="0.25">
      <c r="H775" s="10"/>
      <c r="I775" s="10"/>
      <c r="J775" s="10"/>
      <c r="K775" s="10"/>
      <c r="L775" s="10"/>
      <c r="M775" s="10"/>
      <c r="N775" s="10"/>
      <c r="O775" s="10"/>
      <c r="P775" s="10"/>
    </row>
    <row r="776" spans="1:22" s="8" customFormat="1" x14ac:dyDescent="0.25">
      <c r="H776" s="10"/>
      <c r="I776" s="10"/>
      <c r="J776" s="10"/>
      <c r="K776" s="10"/>
      <c r="L776" s="10"/>
      <c r="M776" s="10"/>
      <c r="N776" s="10"/>
      <c r="O776" s="10"/>
      <c r="P776" s="10"/>
    </row>
    <row r="777" spans="1:22" s="8" customFormat="1" x14ac:dyDescent="0.25">
      <c r="H777" s="10"/>
      <c r="I777" s="10"/>
      <c r="J777" s="10"/>
      <c r="K777" s="10"/>
      <c r="L777" s="10"/>
      <c r="M777" s="10"/>
      <c r="N777" s="10"/>
      <c r="O777" s="10"/>
      <c r="P777" s="10"/>
    </row>
  </sheetData>
  <mergeCells count="12">
    <mergeCell ref="A551:B551"/>
    <mergeCell ref="A772:F772"/>
    <mergeCell ref="A773:F773"/>
    <mergeCell ref="A1:C1"/>
    <mergeCell ref="A3:F3"/>
    <mergeCell ref="A4:F4"/>
    <mergeCell ref="A5:F5"/>
    <mergeCell ref="A6:B7"/>
    <mergeCell ref="C6:C7"/>
    <mergeCell ref="D6:F6"/>
    <mergeCell ref="A666:B666"/>
    <mergeCell ref="A740:B740"/>
  </mergeCells>
  <pageMargins left="0.70866141732283472" right="0.70866141732283472" top="0.74803149606299213" bottom="0.74803149606299213" header="0.31496062992125984" footer="0.31496062992125984"/>
  <pageSetup scale="66" fitToHeight="0" orientation="portrait" verticalDpi="0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Plurianuales</vt:lpstr>
      <vt:lpstr>Plurianuales!Área_de_impresión</vt:lpstr>
      <vt:lpstr>Plurianuales!Títulos_a_imprimir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Usuario de Windows</cp:lastModifiedBy>
  <cp:lastPrinted>2017-10-30T19:28:15Z</cp:lastPrinted>
  <dcterms:created xsi:type="dcterms:W3CDTF">2017-10-27T00:12:37Z</dcterms:created>
  <dcterms:modified xsi:type="dcterms:W3CDTF">2017-10-30T19:28:19Z</dcterms:modified>
</cp:coreProperties>
</file>