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CUARTO TRIMESTRE\Anexos en Excel\"/>
    </mc:Choice>
  </mc:AlternateContent>
  <bookViews>
    <workbookView xWindow="0" yWindow="0" windowWidth="20490" windowHeight="7755"/>
  </bookViews>
  <sheets>
    <sheet name="Anexo 10" sheetId="11" r:id="rId1"/>
    <sheet name="Anexo 11" sheetId="19" r:id="rId2"/>
    <sheet name="Anexo 12" sheetId="17" r:id="rId3"/>
    <sheet name="Anexo 13" sheetId="18" r:id="rId4"/>
    <sheet name="Anexo 14" sheetId="14" r:id="rId5"/>
    <sheet name="Anexo 15" sheetId="16" r:id="rId6"/>
    <sheet name="Anexo 16 " sheetId="13" r:id="rId7"/>
    <sheet name="Anexo 17" sheetId="10" r:id="rId8"/>
    <sheet name="Anexo 18" sheetId="15" r:id="rId9"/>
    <sheet name="Anexo 19" sheetId="2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a" localSheetId="1">#N/A</definedName>
    <definedName name="\a">#N/A</definedName>
    <definedName name="\b" localSheetId="1">#N/A</definedName>
    <definedName name="\b">#N/A</definedName>
    <definedName name="\c" localSheetId="0">#REF!</definedName>
    <definedName name="\c" localSheetId="1">#REF!</definedName>
    <definedName name="\c" localSheetId="3">#REF!</definedName>
    <definedName name="\c" localSheetId="4">#REF!</definedName>
    <definedName name="\c" localSheetId="6">#REF!</definedName>
    <definedName name="\c" localSheetId="8">#REF!</definedName>
    <definedName name="\c" localSheetId="9">#REF!</definedName>
    <definedName name="\c">#REF!</definedName>
    <definedName name="\p" localSheetId="1">#N/A</definedName>
    <definedName name="\p">#N/A</definedName>
    <definedName name="\s">#N/A</definedName>
    <definedName name="\z" localSheetId="0">#REF!</definedName>
    <definedName name="\z" localSheetId="1">#REF!</definedName>
    <definedName name="\z" localSheetId="3">#REF!</definedName>
    <definedName name="\z" localSheetId="4">#REF!</definedName>
    <definedName name="\z" localSheetId="6">#REF!</definedName>
    <definedName name="\z" localSheetId="8">#REF!</definedName>
    <definedName name="\z" localSheetId="9">#REF!</definedName>
    <definedName name="\z">#REF!</definedName>
    <definedName name="_________ABR1" localSheetId="0">[1]!ABR&amp;[1]!MAY&amp;[1]!JUN&amp;[1]!JUL&amp;[1]!AGO&amp;[1]!SEP</definedName>
    <definedName name="_________ABR1" localSheetId="1">[2]!ABR&amp;[2]!MAY&amp;[2]!JUN&amp;[2]!JUL&amp;[2]!AGO&amp;[2]!SEP</definedName>
    <definedName name="_________ABR1" localSheetId="3">[3]!ABR&amp;[3]!MAY&amp;[3]!JUN&amp;[3]!JUL&amp;[3]!AGO&amp;[3]!SEP</definedName>
    <definedName name="_________ABR1" localSheetId="4">[1]!ABR&amp;[1]!MAY&amp;[1]!JUN&amp;[1]!JUL&amp;[1]!AGO&amp;[1]!SEP</definedName>
    <definedName name="_________ABR1" localSheetId="6">[2]!ABR&amp;[2]!MAY&amp;[2]!JUN&amp;[2]!JUL&amp;[2]!AGO&amp;[2]!SEP</definedName>
    <definedName name="_________ABR1" localSheetId="8">[1]!ABR&amp;[1]!MAY&amp;[1]!JUN&amp;[1]!JUL&amp;[1]!AGO&amp;[1]!SEP</definedName>
    <definedName name="_________ABR1" localSheetId="9">[4]!ABR&amp;[4]!MAY&amp;[4]!JUN&amp;[4]!JUL&amp;[4]!AGO&amp;[4]!SEP</definedName>
    <definedName name="_________ABR1">[1]!ABR&amp;[1]!MAY&amp;[1]!JUN&amp;[1]!JUL&amp;[1]!AGO&amp;[1]!SEP</definedName>
    <definedName name="_________AGO1" localSheetId="0">[1]!AGO&amp;[1]!SEP&amp;[1]!OCT&amp;[1]!NOV&amp;[1]!DIC</definedName>
    <definedName name="_________AGO1" localSheetId="1">[2]!AGO&amp;[2]!SEP&amp;[2]!OCT&amp;[2]!NOV&amp;[2]!DIC</definedName>
    <definedName name="_________AGO1" localSheetId="3">[3]!AGO&amp;[3]!SEP&amp;[3]!OCT&amp;[3]!NOV&amp;[3]!DIC</definedName>
    <definedName name="_________AGO1" localSheetId="4">[1]!AGO&amp;[1]!SEP&amp;[1]!OCT&amp;[1]!NOV&amp;[1]!DIC</definedName>
    <definedName name="_________AGO1" localSheetId="6">[2]!AGO&amp;[2]!SEP&amp;[2]!OCT&amp;[2]!NOV&amp;[2]!DIC</definedName>
    <definedName name="_________AGO1" localSheetId="8">[1]!AGO&amp;[1]!SEP&amp;[1]!OCT&amp;[1]!NOV&amp;[1]!DIC</definedName>
    <definedName name="_________AGO1" localSheetId="9">[4]!AGO&amp;[4]!SEP&amp;[4]!OCT&amp;[4]!NOV&amp;[4]!DIC</definedName>
    <definedName name="_________AGO1">[1]!AGO&amp;[1]!SEP&amp;[1]!OCT&amp;[1]!NOV&amp;[1]!DIC</definedName>
    <definedName name="_________FEB1" localSheetId="0">[1]!FEB&amp;[1]!MAR&amp;[1]!ABR&amp;[1]!MAY&amp;[1]!JUN&amp;[1]!JUL</definedName>
    <definedName name="_________FEB1" localSheetId="1">[2]!FEB&amp;[2]!MAR&amp;[2]!ABR&amp;[2]!MAY&amp;[2]!JUN&amp;[2]!JUL</definedName>
    <definedName name="_________FEB1" localSheetId="3">[3]!FEB&amp;[3]!MAR&amp;[3]!ABR&amp;[3]!MAY&amp;[3]!JUN&amp;[3]!JUL</definedName>
    <definedName name="_________FEB1" localSheetId="4">[1]!FEB&amp;[1]!MAR&amp;[1]!ABR&amp;[1]!MAY&amp;[1]!JUN&amp;[1]!JUL</definedName>
    <definedName name="_________FEB1" localSheetId="6">[2]!FEB&amp;[2]!MAR&amp;[2]!ABR&amp;[2]!MAY&amp;[2]!JUN&amp;[2]!JUL</definedName>
    <definedName name="_________FEB1" localSheetId="8">[1]!FEB&amp;[1]!MAR&amp;[1]!ABR&amp;[1]!MAY&amp;[1]!JUN&amp;[1]!JUL</definedName>
    <definedName name="_________FEB1" localSheetId="9">[4]!FEB&amp;[4]!MAR&amp;[4]!ABR&amp;[4]!MAY&amp;[4]!JUN&amp;[4]!JUL</definedName>
    <definedName name="_________FEB1">[1]!FEB&amp;[1]!MAR&amp;[1]!ABR&amp;[1]!MAY&amp;[1]!JUN&amp;[1]!JUL</definedName>
    <definedName name="_________JUL1" localSheetId="0">[1]!JUL&amp;[1]!AGO&amp;[1]!SEP&amp;[1]!OCT&amp;[1]!NOV</definedName>
    <definedName name="_________JUL1" localSheetId="1">[2]!JUL&amp;[2]!AGO&amp;[2]!SEP&amp;[2]!OCT&amp;[2]!NOV</definedName>
    <definedName name="_________JUL1" localSheetId="3">[3]!JUL&amp;[3]!AGO&amp;[3]!SEP&amp;[3]!OCT&amp;[3]!NOV</definedName>
    <definedName name="_________JUL1" localSheetId="4">[1]!JUL&amp;[1]!AGO&amp;[1]!SEP&amp;[1]!OCT&amp;[1]!NOV</definedName>
    <definedName name="_________JUL1" localSheetId="6">[2]!JUL&amp;[2]!AGO&amp;[2]!SEP&amp;[2]!OCT&amp;[2]!NOV</definedName>
    <definedName name="_________JUL1" localSheetId="8">[1]!JUL&amp;[1]!AGO&amp;[1]!SEP&amp;[1]!OCT&amp;[1]!NOV</definedName>
    <definedName name="_________JUL1" localSheetId="9">[4]!JUL&amp;[4]!AGO&amp;[4]!SEP&amp;[4]!OCT&amp;[4]!NOV</definedName>
    <definedName name="_________JUL1">[1]!JUL&amp;[1]!AGO&amp;[1]!SEP&amp;[1]!OCT&amp;[1]!NOV</definedName>
    <definedName name="_________JUN1" localSheetId="0">[1]!JUN&amp;[1]!JUL&amp;[1]!AGO&amp;[1]!SEP&amp;[1]!OCT</definedName>
    <definedName name="_________JUN1" localSheetId="1">[2]!JUN&amp;[2]!JUL&amp;[2]!AGO&amp;[2]!SEP&amp;[2]!OCT</definedName>
    <definedName name="_________JUN1" localSheetId="3">[3]!JUN&amp;[3]!JUL&amp;[3]!AGO&amp;[3]!SEP&amp;[3]!OCT</definedName>
    <definedName name="_________JUN1" localSheetId="4">[1]!JUN&amp;[1]!JUL&amp;[1]!AGO&amp;[1]!SEP&amp;[1]!OCT</definedName>
    <definedName name="_________JUN1" localSheetId="6">[2]!JUN&amp;[2]!JUL&amp;[2]!AGO&amp;[2]!SEP&amp;[2]!OCT</definedName>
    <definedName name="_________JUN1" localSheetId="8">[1]!JUN&amp;[1]!JUL&amp;[1]!AGO&amp;[1]!SEP&amp;[1]!OCT</definedName>
    <definedName name="_________JUN1" localSheetId="9">[4]!JUN&amp;[4]!JUL&amp;[4]!AGO&amp;[4]!SEP&amp;[4]!OCT</definedName>
    <definedName name="_________JUN1">[1]!JUN&amp;[1]!JUL&amp;[1]!AGO&amp;[1]!SEP&amp;[1]!OCT</definedName>
    <definedName name="_________MAR1" localSheetId="0">[1]!MAR&amp;[1]!ABR&amp;[1]!MAY&amp;[1]!JUN&amp;[1]!JUL&amp;[1]!AGO</definedName>
    <definedName name="_________MAR1" localSheetId="1">[2]!MAR&amp;[2]!ABR&amp;[2]!MAY&amp;[2]!JUN&amp;[2]!JUL&amp;[2]!AGO</definedName>
    <definedName name="_________MAR1" localSheetId="3">[3]!MAR&amp;[3]!ABR&amp;[3]!MAY&amp;[3]!JUN&amp;[3]!JUL&amp;[3]!AGO</definedName>
    <definedName name="_________MAR1" localSheetId="4">[1]!MAR&amp;[1]!ABR&amp;[1]!MAY&amp;[1]!JUN&amp;[1]!JUL&amp;[1]!AGO</definedName>
    <definedName name="_________MAR1" localSheetId="6">[2]!MAR&amp;[2]!ABR&amp;[2]!MAY&amp;[2]!JUN&amp;[2]!JUL&amp;[2]!AGO</definedName>
    <definedName name="_________MAR1" localSheetId="8">[1]!MAR&amp;[1]!ABR&amp;[1]!MAY&amp;[1]!JUN&amp;[1]!JUL&amp;[1]!AGO</definedName>
    <definedName name="_________MAR1" localSheetId="9">[4]!MAR&amp;[4]!ABR&amp;[4]!MAY&amp;[4]!JUN&amp;[4]!JUL&amp;[4]!AGO</definedName>
    <definedName name="_________MAR1">[1]!MAR&amp;[1]!ABR&amp;[1]!MAY&amp;[1]!JUN&amp;[1]!JUL&amp;[1]!AGO</definedName>
    <definedName name="_________MAY1" localSheetId="0">[1]!MAY&amp;[1]!JUN&amp;[1]!JUL&amp;[1]!AGO&amp;[1]!SEP</definedName>
    <definedName name="_________MAY1" localSheetId="1">[2]!MAY&amp;[2]!JUN&amp;[2]!JUL&amp;[2]!AGO&amp;[2]!SEP</definedName>
    <definedName name="_________MAY1" localSheetId="3">[3]!MAY&amp;[3]!JUN&amp;[3]!JUL&amp;[3]!AGO&amp;[3]!SEP</definedName>
    <definedName name="_________MAY1" localSheetId="4">[1]!MAY&amp;[1]!JUN&amp;[1]!JUL&amp;[1]!AGO&amp;[1]!SEP</definedName>
    <definedName name="_________MAY1" localSheetId="6">[2]!MAY&amp;[2]!JUN&amp;[2]!JUL&amp;[2]!AGO&amp;[2]!SEP</definedName>
    <definedName name="_________MAY1" localSheetId="8">[1]!MAY&amp;[1]!JUN&amp;[1]!JUL&amp;[1]!AGO&amp;[1]!SEP</definedName>
    <definedName name="_________MAY1" localSheetId="9">[4]!MAY&amp;[4]!JUN&amp;[4]!JUL&amp;[4]!AGO&amp;[4]!SEP</definedName>
    <definedName name="_________MAY1">[1]!MAY&amp;[1]!JUN&amp;[1]!JUL&amp;[1]!AGO&amp;[1]!SEP</definedName>
    <definedName name="_________NOV1" localSheetId="0">[1]!NOV&amp;[1]!DIC</definedName>
    <definedName name="_________NOV1" localSheetId="1">[2]!NOV&amp;[2]!DIC</definedName>
    <definedName name="_________NOV1" localSheetId="3">[3]!NOV&amp;[3]!DIC</definedName>
    <definedName name="_________NOV1" localSheetId="4">[1]!NOV&amp;[1]!DIC</definedName>
    <definedName name="_________NOV1" localSheetId="6">[2]!NOV&amp;[2]!DIC</definedName>
    <definedName name="_________NOV1" localSheetId="8">[1]!NOV&amp;[1]!DIC</definedName>
    <definedName name="_________NOV1" localSheetId="9">[4]!NOV&amp;[4]!DIC</definedName>
    <definedName name="_________NOV1">[1]!NOV&amp;[1]!DIC</definedName>
    <definedName name="_________OCT1" localSheetId="0">[1]!OCT&amp;[1]!NOV&amp;[1]!DIC</definedName>
    <definedName name="_________OCT1" localSheetId="1">[2]!OCT&amp;[2]!NOV&amp;[2]!DIC</definedName>
    <definedName name="_________OCT1" localSheetId="3">[3]!OCT&amp;[3]!NOV&amp;[3]!DIC</definedName>
    <definedName name="_________OCT1" localSheetId="4">[1]!OCT&amp;[1]!NOV&amp;[1]!DIC</definedName>
    <definedName name="_________OCT1" localSheetId="6">[2]!OCT&amp;[2]!NOV&amp;[2]!DIC</definedName>
    <definedName name="_________OCT1" localSheetId="8">[1]!OCT&amp;[1]!NOV&amp;[1]!DIC</definedName>
    <definedName name="_________OCT1" localSheetId="9">[4]!OCT&amp;[4]!NOV&amp;[4]!DIC</definedName>
    <definedName name="_________OCT1">[1]!OCT&amp;[1]!NOV&amp;[1]!DIC</definedName>
    <definedName name="_________SEP1" localSheetId="0">[1]!SEP&amp;[1]!OCT&amp;[1]!NOV&amp;[1]!DIC</definedName>
    <definedName name="_________SEP1" localSheetId="1">[2]!SEP&amp;[2]!OCT&amp;[2]!NOV&amp;[2]!DIC</definedName>
    <definedName name="_________SEP1" localSheetId="3">[3]!SEP&amp;[3]!OCT&amp;[3]!NOV&amp;[3]!DIC</definedName>
    <definedName name="_________SEP1" localSheetId="4">[1]!SEP&amp;[1]!OCT&amp;[1]!NOV&amp;[1]!DIC</definedName>
    <definedName name="_________SEP1" localSheetId="6">[2]!SEP&amp;[2]!OCT&amp;[2]!NOV&amp;[2]!DIC</definedName>
    <definedName name="_________SEP1" localSheetId="8">[1]!SEP&amp;[1]!OCT&amp;[1]!NOV&amp;[1]!DIC</definedName>
    <definedName name="_________SEP1" localSheetId="9">[4]!SEP&amp;[4]!OCT&amp;[4]!NOV&amp;[4]!DIC</definedName>
    <definedName name="_________SEP1">[1]!SEP&amp;[1]!OCT&amp;[1]!NOV&amp;[1]!DIC</definedName>
    <definedName name="________cad179" localSheetId="0">'[5]Mod Eco Controlados 99'!#REF!</definedName>
    <definedName name="________cad179" localSheetId="1">'[5]Mod Eco Controlados 99'!#REF!</definedName>
    <definedName name="________cad179" localSheetId="3">'[5]Mod Eco Controlados 99'!#REF!</definedName>
    <definedName name="________cad179" localSheetId="4">'[5]Mod Eco Controlados 99'!#REF!</definedName>
    <definedName name="________cad179" localSheetId="6">'[5]Mod Eco Controlados 99'!#REF!</definedName>
    <definedName name="________cad179" localSheetId="8">'[5]Mod Eco Controlados 99'!#REF!</definedName>
    <definedName name="________cad179" localSheetId="9">'[5]Mod Eco Controlados 99'!#REF!</definedName>
    <definedName name="________cad179">'[5]Mod Eco Controlados 99'!#REF!</definedName>
    <definedName name="________def1">'[6]Premisas IMSS'!$M$12</definedName>
    <definedName name="________def2">'[6]Premisas IMSS'!$M$13</definedName>
    <definedName name="________def3">'[6]Premisas IMSS'!$M$14</definedName>
    <definedName name="________def4">'[6]Premisas IMSS'!$M$15</definedName>
    <definedName name="________def5">'[6]Premisas IMSS'!$M$16</definedName>
    <definedName name="________def6">'[6]Premisas IMSS'!$M$17</definedName>
    <definedName name="________FEB1" localSheetId="0">[1]!FEB&amp;[1]!MAR&amp;[1]!ABR&amp;[1]!MAY&amp;[1]!JUN&amp;[1]!JUL</definedName>
    <definedName name="________FEB1" localSheetId="1">[2]!FEB&amp;[2]!MAR&amp;[2]!ABR&amp;[2]!MAY&amp;[2]!JUN&amp;[2]!JUL</definedName>
    <definedName name="________FEB1" localSheetId="3">[3]!FEB&amp;[3]!MAR&amp;[3]!ABR&amp;[3]!MAY&amp;[3]!JUN&amp;[3]!JUL</definedName>
    <definedName name="________FEB1" localSheetId="4">[1]!FEB&amp;[1]!MAR&amp;[1]!ABR&amp;[1]!MAY&amp;[1]!JUN&amp;[1]!JUL</definedName>
    <definedName name="________FEB1" localSheetId="6">[2]!FEB&amp;[2]!MAR&amp;[2]!ABR&amp;[2]!MAY&amp;[2]!JUN&amp;[2]!JUL</definedName>
    <definedName name="________FEB1" localSheetId="8">[1]!FEB&amp;[1]!MAR&amp;[1]!ABR&amp;[1]!MAY&amp;[1]!JUN&amp;[1]!JUL</definedName>
    <definedName name="________FEB1" localSheetId="9">[4]!FEB&amp;[4]!MAR&amp;[4]!ABR&amp;[4]!MAY&amp;[4]!JUN&amp;[4]!JUL</definedName>
    <definedName name="________FEB1">[1]!FEB&amp;[1]!MAR&amp;[1]!ABR&amp;[1]!MAY&amp;[1]!JUN&amp;[1]!JUL</definedName>
    <definedName name="________JUL1" localSheetId="0">[1]!JUL&amp;[1]!AGO&amp;[1]!SEP&amp;[1]!OCT&amp;[1]!NOV</definedName>
    <definedName name="________JUL1" localSheetId="1">[2]!JUL&amp;[2]!AGO&amp;[2]!SEP&amp;[2]!OCT&amp;[2]!NOV</definedName>
    <definedName name="________JUL1" localSheetId="3">[3]!JUL&amp;[3]!AGO&amp;[3]!SEP&amp;[3]!OCT&amp;[3]!NOV</definedName>
    <definedName name="________JUL1" localSheetId="4">[1]!JUL&amp;[1]!AGO&amp;[1]!SEP&amp;[1]!OCT&amp;[1]!NOV</definedName>
    <definedName name="________JUL1" localSheetId="6">[2]!JUL&amp;[2]!AGO&amp;[2]!SEP&amp;[2]!OCT&amp;[2]!NOV</definedName>
    <definedName name="________JUL1" localSheetId="8">[1]!JUL&amp;[1]!AGO&amp;[1]!SEP&amp;[1]!OCT&amp;[1]!NOV</definedName>
    <definedName name="________JUL1" localSheetId="9">[4]!JUL&amp;[4]!AGO&amp;[4]!SEP&amp;[4]!OCT&amp;[4]!NOV</definedName>
    <definedName name="________JUL1">[1]!JUL&amp;[1]!AGO&amp;[1]!SEP&amp;[1]!OCT&amp;[1]!NOV</definedName>
    <definedName name="________JUN1" localSheetId="0">[1]!JUN&amp;[1]!JUL&amp;[1]!AGO&amp;[1]!SEP&amp;[1]!OCT</definedName>
    <definedName name="________JUN1" localSheetId="1">[2]!JUN&amp;[2]!JUL&amp;[2]!AGO&amp;[2]!SEP&amp;[2]!OCT</definedName>
    <definedName name="________JUN1" localSheetId="3">[3]!JUN&amp;[3]!JUL&amp;[3]!AGO&amp;[3]!SEP&amp;[3]!OCT</definedName>
    <definedName name="________JUN1" localSheetId="4">[1]!JUN&amp;[1]!JUL&amp;[1]!AGO&amp;[1]!SEP&amp;[1]!OCT</definedName>
    <definedName name="________JUN1" localSheetId="6">[2]!JUN&amp;[2]!JUL&amp;[2]!AGO&amp;[2]!SEP&amp;[2]!OCT</definedName>
    <definedName name="________JUN1" localSheetId="8">[1]!JUN&amp;[1]!JUL&amp;[1]!AGO&amp;[1]!SEP&amp;[1]!OCT</definedName>
    <definedName name="________JUN1" localSheetId="9">[4]!JUN&amp;[4]!JUL&amp;[4]!AGO&amp;[4]!SEP&amp;[4]!OCT</definedName>
    <definedName name="________JUN1">[1]!JUN&amp;[1]!JUL&amp;[1]!AGO&amp;[1]!SEP&amp;[1]!OCT</definedName>
    <definedName name="________OCT1" localSheetId="0">[1]!OCT&amp;[1]!NOV&amp;[1]!DIC</definedName>
    <definedName name="________OCT1" localSheetId="1">[2]!OCT&amp;[2]!NOV&amp;[2]!DIC</definedName>
    <definedName name="________OCT1" localSheetId="3">[3]!OCT&amp;[3]!NOV&amp;[3]!DIC</definedName>
    <definedName name="________OCT1" localSheetId="4">[1]!OCT&amp;[1]!NOV&amp;[1]!DIC</definedName>
    <definedName name="________OCT1" localSheetId="6">[2]!OCT&amp;[2]!NOV&amp;[2]!DIC</definedName>
    <definedName name="________OCT1" localSheetId="8">[1]!OCT&amp;[1]!NOV&amp;[1]!DIC</definedName>
    <definedName name="________OCT1" localSheetId="9">[4]!OCT&amp;[4]!NOV&amp;[4]!DIC</definedName>
    <definedName name="________OCT1">[1]!OCT&amp;[1]!NOV&amp;[1]!DIC</definedName>
    <definedName name="________SEP1" localSheetId="0">[1]!SEP&amp;[1]!OCT&amp;[1]!NOV&amp;[1]!DIC</definedName>
    <definedName name="________SEP1" localSheetId="1">[2]!SEP&amp;[2]!OCT&amp;[2]!NOV&amp;[2]!DIC</definedName>
    <definedName name="________SEP1" localSheetId="3">[3]!SEP&amp;[3]!OCT&amp;[3]!NOV&amp;[3]!DIC</definedName>
    <definedName name="________SEP1" localSheetId="4">[1]!SEP&amp;[1]!OCT&amp;[1]!NOV&amp;[1]!DIC</definedName>
    <definedName name="________SEP1" localSheetId="6">[2]!SEP&amp;[2]!OCT&amp;[2]!NOV&amp;[2]!DIC</definedName>
    <definedName name="________SEP1" localSheetId="8">[1]!SEP&amp;[1]!OCT&amp;[1]!NOV&amp;[1]!DIC</definedName>
    <definedName name="________SEP1" localSheetId="9">[4]!SEP&amp;[4]!OCT&amp;[4]!NOV&amp;[4]!DIC</definedName>
    <definedName name="________SEP1">[1]!SEP&amp;[1]!OCT&amp;[1]!NOV&amp;[1]!DIC</definedName>
    <definedName name="________smg97">'[6]Premisa macro'!$E$4</definedName>
    <definedName name="_______ABR1" localSheetId="0">[1]!ABR&amp;[1]!MAY&amp;[1]!JUN&amp;[1]!JUL&amp;[1]!AGO&amp;[1]!SEP</definedName>
    <definedName name="_______ABR1" localSheetId="1">[2]!ABR&amp;[2]!MAY&amp;[2]!JUN&amp;[2]!JUL&amp;[2]!AGO&amp;[2]!SEP</definedName>
    <definedName name="_______ABR1" localSheetId="3">[3]!ABR&amp;[3]!MAY&amp;[3]!JUN&amp;[3]!JUL&amp;[3]!AGO&amp;[3]!SEP</definedName>
    <definedName name="_______ABR1" localSheetId="4">[1]!ABR&amp;[1]!MAY&amp;[1]!JUN&amp;[1]!JUL&amp;[1]!AGO&amp;[1]!SEP</definedName>
    <definedName name="_______ABR1" localSheetId="6">[2]!ABR&amp;[2]!MAY&amp;[2]!JUN&amp;[2]!JUL&amp;[2]!AGO&amp;[2]!SEP</definedName>
    <definedName name="_______ABR1" localSheetId="8">[1]!ABR&amp;[1]!MAY&amp;[1]!JUN&amp;[1]!JUL&amp;[1]!AGO&amp;[1]!SEP</definedName>
    <definedName name="_______ABR1" localSheetId="9">[4]!ABR&amp;[4]!MAY&amp;[4]!JUN&amp;[4]!JUL&amp;[4]!AGO&amp;[4]!SEP</definedName>
    <definedName name="_______ABR1">[1]!ABR&amp;[1]!MAY&amp;[1]!JUN&amp;[1]!JUL&amp;[1]!AGO&amp;[1]!SEP</definedName>
    <definedName name="_______ABR2" localSheetId="6">[7]edofza4!$C$22</definedName>
    <definedName name="_______ABR2">[8]edofza4!$C$22</definedName>
    <definedName name="_______AGO1" localSheetId="0">[1]!AGO&amp;[1]!SEP&amp;[1]!OCT&amp;[1]!NOV&amp;[1]!DIC</definedName>
    <definedName name="_______AGO1" localSheetId="1">[2]!AGO&amp;[2]!SEP&amp;[2]!OCT&amp;[2]!NOV&amp;[2]!DIC</definedName>
    <definedName name="_______AGO1" localSheetId="3">[3]!AGO&amp;[3]!SEP&amp;[3]!OCT&amp;[3]!NOV&amp;[3]!DIC</definedName>
    <definedName name="_______AGO1" localSheetId="4">[1]!AGO&amp;[1]!SEP&amp;[1]!OCT&amp;[1]!NOV&amp;[1]!DIC</definedName>
    <definedName name="_______AGO1" localSheetId="6">[2]!AGO&amp;[2]!SEP&amp;[2]!OCT&amp;[2]!NOV&amp;[2]!DIC</definedName>
    <definedName name="_______AGO1" localSheetId="8">[1]!AGO&amp;[1]!SEP&amp;[1]!OCT&amp;[1]!NOV&amp;[1]!DIC</definedName>
    <definedName name="_______AGO1" localSheetId="9">[4]!AGO&amp;[4]!SEP&amp;[4]!OCT&amp;[4]!NOV&amp;[4]!DIC</definedName>
    <definedName name="_______AGO1">[1]!AGO&amp;[1]!SEP&amp;[1]!OCT&amp;[1]!NOV&amp;[1]!DIC</definedName>
    <definedName name="_______AGO2" localSheetId="6">[7]edofza8!$C$22</definedName>
    <definedName name="_______AGO2">[8]edofza8!$C$22</definedName>
    <definedName name="_______CFD02" localSheetId="0">#REF!</definedName>
    <definedName name="_______CFD02" localSheetId="1">#REF!</definedName>
    <definedName name="_______CFD02" localSheetId="3">#REF!</definedName>
    <definedName name="_______CFD02" localSheetId="4">#REF!</definedName>
    <definedName name="_______CFD02" localSheetId="6">#REF!</definedName>
    <definedName name="_______CFD02" localSheetId="8">#REF!</definedName>
    <definedName name="_______CFD02" localSheetId="9">#REF!</definedName>
    <definedName name="_______CFD02">#REF!</definedName>
    <definedName name="_______def1">'[9]Premisas IMSS'!$M$12</definedName>
    <definedName name="_______def2">'[9]Premisas IMSS'!$M$13</definedName>
    <definedName name="_______def3">'[9]Premisas IMSS'!$M$14</definedName>
    <definedName name="_______def4">'[9]Premisas IMSS'!$M$15</definedName>
    <definedName name="_______def5">'[9]Premisas IMSS'!$M$16</definedName>
    <definedName name="_______def6">'[9]Premisas IMSS'!$M$17</definedName>
    <definedName name="_______DIC2" localSheetId="6">[7]edofza12!$C$22</definedName>
    <definedName name="_______DIC2">[8]edofza12!$C$22</definedName>
    <definedName name="_______ENE2" localSheetId="6">[7]edofza1!$C$22</definedName>
    <definedName name="_______ENE2">[8]edofza1!$C$22</definedName>
    <definedName name="_______FEB1" localSheetId="0">[1]!FEB&amp;[1]!MAR&amp;[1]!ABR&amp;[1]!MAY&amp;[1]!JUN&amp;[1]!JUL</definedName>
    <definedName name="_______FEB1" localSheetId="1">[2]!FEB&amp;[2]!MAR&amp;[2]!ABR&amp;[2]!MAY&amp;[2]!JUN&amp;[2]!JUL</definedName>
    <definedName name="_______FEB1" localSheetId="3">[3]!FEB&amp;[3]!MAR&amp;[3]!ABR&amp;[3]!MAY&amp;[3]!JUN&amp;[3]!JUL</definedName>
    <definedName name="_______FEB1" localSheetId="4">[1]!FEB&amp;[1]!MAR&amp;[1]!ABR&amp;[1]!MAY&amp;[1]!JUN&amp;[1]!JUL</definedName>
    <definedName name="_______FEB1" localSheetId="6">[2]!FEB&amp;[2]!MAR&amp;[2]!ABR&amp;[2]!MAY&amp;[2]!JUN&amp;[2]!JUL</definedName>
    <definedName name="_______FEB1" localSheetId="8">[1]!FEB&amp;[1]!MAR&amp;[1]!ABR&amp;[1]!MAY&amp;[1]!JUN&amp;[1]!JUL</definedName>
    <definedName name="_______FEB1" localSheetId="9">[4]!FEB&amp;[4]!MAR&amp;[4]!ABR&amp;[4]!MAY&amp;[4]!JUN&amp;[4]!JUL</definedName>
    <definedName name="_______FEB1">[1]!FEB&amp;[1]!MAR&amp;[1]!ABR&amp;[1]!MAY&amp;[1]!JUN&amp;[1]!JUL</definedName>
    <definedName name="_______FEB2" localSheetId="6">[7]edofza2!$C$22</definedName>
    <definedName name="_______FEB2">[8]edofza2!$C$22</definedName>
    <definedName name="_______JUL1" localSheetId="0">[1]!JUL&amp;[1]!AGO&amp;[1]!SEP&amp;[1]!OCT&amp;[1]!NOV</definedName>
    <definedName name="_______JUL1" localSheetId="1">[2]!JUL&amp;[2]!AGO&amp;[2]!SEP&amp;[2]!OCT&amp;[2]!NOV</definedName>
    <definedName name="_______JUL1" localSheetId="3">[3]!JUL&amp;[3]!AGO&amp;[3]!SEP&amp;[3]!OCT&amp;[3]!NOV</definedName>
    <definedName name="_______JUL1" localSheetId="4">[1]!JUL&amp;[1]!AGO&amp;[1]!SEP&amp;[1]!OCT&amp;[1]!NOV</definedName>
    <definedName name="_______JUL1" localSheetId="6">[2]!JUL&amp;[2]!AGO&amp;[2]!SEP&amp;[2]!OCT&amp;[2]!NOV</definedName>
    <definedName name="_______JUL1" localSheetId="8">[1]!JUL&amp;[1]!AGO&amp;[1]!SEP&amp;[1]!OCT&amp;[1]!NOV</definedName>
    <definedName name="_______JUL1" localSheetId="9">[4]!JUL&amp;[4]!AGO&amp;[4]!SEP&amp;[4]!OCT&amp;[4]!NOV</definedName>
    <definedName name="_______JUL1">[1]!JUL&amp;[1]!AGO&amp;[1]!SEP&amp;[1]!OCT&amp;[1]!NOV</definedName>
    <definedName name="_______JUL2" localSheetId="6">[7]edofza7!$C$22</definedName>
    <definedName name="_______JUL2">[8]edofza7!$C$22</definedName>
    <definedName name="_______JUN1" localSheetId="0">[1]!JUN&amp;[1]!JUL&amp;[1]!AGO&amp;[1]!SEP&amp;[1]!OCT</definedName>
    <definedName name="_______JUN1" localSheetId="1">[2]!JUN&amp;[2]!JUL&amp;[2]!AGO&amp;[2]!SEP&amp;[2]!OCT</definedName>
    <definedName name="_______JUN1" localSheetId="3">[3]!JUN&amp;[3]!JUL&amp;[3]!AGO&amp;[3]!SEP&amp;[3]!OCT</definedName>
    <definedName name="_______JUN1" localSheetId="4">[1]!JUN&amp;[1]!JUL&amp;[1]!AGO&amp;[1]!SEP&amp;[1]!OCT</definedName>
    <definedName name="_______JUN1" localSheetId="6">[2]!JUN&amp;[2]!JUL&amp;[2]!AGO&amp;[2]!SEP&amp;[2]!OCT</definedName>
    <definedName name="_______JUN1" localSheetId="8">[1]!JUN&amp;[1]!JUL&amp;[1]!AGO&amp;[1]!SEP&amp;[1]!OCT</definedName>
    <definedName name="_______JUN1" localSheetId="9">[4]!JUN&amp;[4]!JUL&amp;[4]!AGO&amp;[4]!SEP&amp;[4]!OCT</definedName>
    <definedName name="_______JUN1">[1]!JUN&amp;[1]!JUL&amp;[1]!AGO&amp;[1]!SEP&amp;[1]!OCT</definedName>
    <definedName name="_______JUN2" localSheetId="6">[7]edofza6!$C$22</definedName>
    <definedName name="_______JUN2">[8]edofza6!$C$22</definedName>
    <definedName name="_______MAR1" localSheetId="0">[1]!MAR&amp;[1]!ABR&amp;[1]!MAY&amp;[1]!JUN&amp;[1]!JUL&amp;[1]!AGO</definedName>
    <definedName name="_______MAR1" localSheetId="1">[2]!MAR&amp;[2]!ABR&amp;[2]!MAY&amp;[2]!JUN&amp;[2]!JUL&amp;[2]!AGO</definedName>
    <definedName name="_______MAR1" localSheetId="3">[3]!MAR&amp;[3]!ABR&amp;[3]!MAY&amp;[3]!JUN&amp;[3]!JUL&amp;[3]!AGO</definedName>
    <definedName name="_______MAR1" localSheetId="4">[1]!MAR&amp;[1]!ABR&amp;[1]!MAY&amp;[1]!JUN&amp;[1]!JUL&amp;[1]!AGO</definedName>
    <definedName name="_______MAR1" localSheetId="6">[2]!MAR&amp;[2]!ABR&amp;[2]!MAY&amp;[2]!JUN&amp;[2]!JUL&amp;[2]!AGO</definedName>
    <definedName name="_______MAR1" localSheetId="8">[1]!MAR&amp;[1]!ABR&amp;[1]!MAY&amp;[1]!JUN&amp;[1]!JUL&amp;[1]!AGO</definedName>
    <definedName name="_______MAR1" localSheetId="9">[4]!MAR&amp;[4]!ABR&amp;[4]!MAY&amp;[4]!JUN&amp;[4]!JUL&amp;[4]!AGO</definedName>
    <definedName name="_______MAR1">[1]!MAR&amp;[1]!ABR&amp;[1]!MAY&amp;[1]!JUN&amp;[1]!JUL&amp;[1]!AGO</definedName>
    <definedName name="_______MAR2" localSheetId="6">[7]edofza3!$C$22</definedName>
    <definedName name="_______MAR2">[8]edofza3!$C$22</definedName>
    <definedName name="_______MAY1" localSheetId="0">[1]!MAY&amp;[1]!JUN&amp;[1]!JUL&amp;[1]!AGO&amp;[1]!SEP</definedName>
    <definedName name="_______MAY1" localSheetId="1">[2]!MAY&amp;[2]!JUN&amp;[2]!JUL&amp;[2]!AGO&amp;[2]!SEP</definedName>
    <definedName name="_______MAY1" localSheetId="3">[3]!MAY&amp;[3]!JUN&amp;[3]!JUL&amp;[3]!AGO&amp;[3]!SEP</definedName>
    <definedName name="_______MAY1" localSheetId="4">[1]!MAY&amp;[1]!JUN&amp;[1]!JUL&amp;[1]!AGO&amp;[1]!SEP</definedName>
    <definedName name="_______MAY1" localSheetId="6">[2]!MAY&amp;[2]!JUN&amp;[2]!JUL&amp;[2]!AGO&amp;[2]!SEP</definedName>
    <definedName name="_______MAY1" localSheetId="8">[1]!MAY&amp;[1]!JUN&amp;[1]!JUL&amp;[1]!AGO&amp;[1]!SEP</definedName>
    <definedName name="_______MAY1" localSheetId="9">[4]!MAY&amp;[4]!JUN&amp;[4]!JUL&amp;[4]!AGO&amp;[4]!SEP</definedName>
    <definedName name="_______MAY1">[1]!MAY&amp;[1]!JUN&amp;[1]!JUL&amp;[1]!AGO&amp;[1]!SEP</definedName>
    <definedName name="_______MAY2" localSheetId="6">[7]edofza5!$C$22</definedName>
    <definedName name="_______MAY2">[8]edofza5!$C$22</definedName>
    <definedName name="_______NOV1" localSheetId="0">[1]!NOV&amp;[1]!DIC</definedName>
    <definedName name="_______NOV1" localSheetId="1">[2]!NOV&amp;[2]!DIC</definedName>
    <definedName name="_______NOV1" localSheetId="3">[3]!NOV&amp;[3]!DIC</definedName>
    <definedName name="_______NOV1" localSheetId="4">[1]!NOV&amp;[1]!DIC</definedName>
    <definedName name="_______NOV1" localSheetId="6">[2]!NOV&amp;[2]!DIC</definedName>
    <definedName name="_______NOV1" localSheetId="8">[1]!NOV&amp;[1]!DIC</definedName>
    <definedName name="_______NOV1" localSheetId="9">[4]!NOV&amp;[4]!DIC</definedName>
    <definedName name="_______NOV1">[1]!NOV&amp;[1]!DIC</definedName>
    <definedName name="_______NOV2" localSheetId="6">[7]edofza11!$C$43</definedName>
    <definedName name="_______NOV2">[8]edofza11!$C$43</definedName>
    <definedName name="_______OCT1" localSheetId="0">[1]!OCT&amp;[1]!NOV&amp;[1]!DIC</definedName>
    <definedName name="_______OCT1" localSheetId="1">[2]!OCT&amp;[2]!NOV&amp;[2]!DIC</definedName>
    <definedName name="_______OCT1" localSheetId="3">[3]!OCT&amp;[3]!NOV&amp;[3]!DIC</definedName>
    <definedName name="_______OCT1" localSheetId="4">[1]!OCT&amp;[1]!NOV&amp;[1]!DIC</definedName>
    <definedName name="_______OCT1" localSheetId="6">[2]!OCT&amp;[2]!NOV&amp;[2]!DIC</definedName>
    <definedName name="_______OCT1" localSheetId="8">[1]!OCT&amp;[1]!NOV&amp;[1]!DIC</definedName>
    <definedName name="_______OCT1" localSheetId="9">[4]!OCT&amp;[4]!NOV&amp;[4]!DIC</definedName>
    <definedName name="_______OCT1">[1]!OCT&amp;[1]!NOV&amp;[1]!DIC</definedName>
    <definedName name="_______OCT2" localSheetId="6">[7]edofza10!$C$22</definedName>
    <definedName name="_______OCT2">[8]edofza10!$C$22</definedName>
    <definedName name="_______PIB08" localSheetId="0">#REF!</definedName>
    <definedName name="_______PIB08" localSheetId="1">#REF!</definedName>
    <definedName name="_______PIB08" localSheetId="3">#REF!</definedName>
    <definedName name="_______PIB08" localSheetId="4">#REF!</definedName>
    <definedName name="_______PIB08" localSheetId="6">#REF!</definedName>
    <definedName name="_______PIB08" localSheetId="8">#REF!</definedName>
    <definedName name="_______PIB08" localSheetId="9">#REF!</definedName>
    <definedName name="_______PIB08">#REF!</definedName>
    <definedName name="_______SEP1" localSheetId="0">[1]!SEP&amp;[1]!OCT&amp;[1]!NOV&amp;[1]!DIC</definedName>
    <definedName name="_______SEP1" localSheetId="1">[2]!SEP&amp;[2]!OCT&amp;[2]!NOV&amp;[2]!DIC</definedName>
    <definedName name="_______SEP1" localSheetId="3">[3]!SEP&amp;[3]!OCT&amp;[3]!NOV&amp;[3]!DIC</definedName>
    <definedName name="_______SEP1" localSheetId="4">[1]!SEP&amp;[1]!OCT&amp;[1]!NOV&amp;[1]!DIC</definedName>
    <definedName name="_______SEP1" localSheetId="6">[2]!SEP&amp;[2]!OCT&amp;[2]!NOV&amp;[2]!DIC</definedName>
    <definedName name="_______SEP1" localSheetId="8">[1]!SEP&amp;[1]!OCT&amp;[1]!NOV&amp;[1]!DIC</definedName>
    <definedName name="_______SEP1" localSheetId="9">[4]!SEP&amp;[4]!OCT&amp;[4]!NOV&amp;[4]!DIC</definedName>
    <definedName name="_______SEP1">[1]!SEP&amp;[1]!OCT&amp;[1]!NOV&amp;[1]!DIC</definedName>
    <definedName name="_______SEP2" localSheetId="6">[7]edofza9!$C$22</definedName>
    <definedName name="_______SEP2">[8]edofza9!$C$22</definedName>
    <definedName name="_______smg97">'[9]Premisa macro'!$E$4</definedName>
    <definedName name="_______syt03" localSheetId="0">#REF!</definedName>
    <definedName name="_______syt03" localSheetId="1">#REF!</definedName>
    <definedName name="_______syt03" localSheetId="3">#REF!</definedName>
    <definedName name="_______syt03" localSheetId="4">#REF!</definedName>
    <definedName name="_______syt03" localSheetId="6">#REF!</definedName>
    <definedName name="_______syt03" localSheetId="8">#REF!</definedName>
    <definedName name="_______syt03" localSheetId="9">#REF!</definedName>
    <definedName name="_______syt03">#REF!</definedName>
    <definedName name="_______TDC2001">'[10]Tipos de Cambio'!$C$4</definedName>
    <definedName name="______ABR1" localSheetId="0">[1]!ABR&amp;[1]!MAY&amp;[1]!JUN&amp;[1]!JUL&amp;[1]!AGO&amp;[1]!SEP</definedName>
    <definedName name="______ABR1" localSheetId="1">[2]!ABR&amp;[2]!MAY&amp;[2]!JUN&amp;[2]!JUL&amp;[2]!AGO&amp;[2]!SEP</definedName>
    <definedName name="______ABR1" localSheetId="3">[3]!ABR&amp;[3]!MAY&amp;[3]!JUN&amp;[3]!JUL&amp;[3]!AGO&amp;[3]!SEP</definedName>
    <definedName name="______ABR1" localSheetId="4">[1]!ABR&amp;[1]!MAY&amp;[1]!JUN&amp;[1]!JUL&amp;[1]!AGO&amp;[1]!SEP</definedName>
    <definedName name="______ABR1" localSheetId="6">[2]!ABR&amp;[2]!MAY&amp;[2]!JUN&amp;[2]!JUL&amp;[2]!AGO&amp;[2]!SEP</definedName>
    <definedName name="______ABR1" localSheetId="8">[1]!ABR&amp;[1]!MAY&amp;[1]!JUN&amp;[1]!JUL&amp;[1]!AGO&amp;[1]!SEP</definedName>
    <definedName name="______ABR1" localSheetId="9">[4]!ABR&amp;[4]!MAY&amp;[4]!JUN&amp;[4]!JUL&amp;[4]!AGO&amp;[4]!SEP</definedName>
    <definedName name="______ABR1">[1]!ABR&amp;[1]!MAY&amp;[1]!JUN&amp;[1]!JUL&amp;[1]!AGO&amp;[1]!SEP</definedName>
    <definedName name="______ABR2" localSheetId="6">[7]edofza4!$C$22</definedName>
    <definedName name="______ABR2">[8]edofza4!$C$22</definedName>
    <definedName name="______AGO1" localSheetId="0">[1]!AGO&amp;[1]!SEP&amp;[1]!OCT&amp;[1]!NOV&amp;[1]!DIC</definedName>
    <definedName name="______AGO1" localSheetId="1">[2]!AGO&amp;[2]!SEP&amp;[2]!OCT&amp;[2]!NOV&amp;[2]!DIC</definedName>
    <definedName name="______AGO1" localSheetId="3">[3]!AGO&amp;[3]!SEP&amp;[3]!OCT&amp;[3]!NOV&amp;[3]!DIC</definedName>
    <definedName name="______AGO1" localSheetId="4">[1]!AGO&amp;[1]!SEP&amp;[1]!OCT&amp;[1]!NOV&amp;[1]!DIC</definedName>
    <definedName name="______AGO1" localSheetId="6">[2]!AGO&amp;[2]!SEP&amp;[2]!OCT&amp;[2]!NOV&amp;[2]!DIC</definedName>
    <definedName name="______AGO1" localSheetId="8">[1]!AGO&amp;[1]!SEP&amp;[1]!OCT&amp;[1]!NOV&amp;[1]!DIC</definedName>
    <definedName name="______AGO1" localSheetId="9">[4]!AGO&amp;[4]!SEP&amp;[4]!OCT&amp;[4]!NOV&amp;[4]!DIC</definedName>
    <definedName name="______AGO1">[1]!AGO&amp;[1]!SEP&amp;[1]!OCT&amp;[1]!NOV&amp;[1]!DIC</definedName>
    <definedName name="______AGO2" localSheetId="6">[7]edofza8!$C$22</definedName>
    <definedName name="______AGO2">[8]edofza8!$C$22</definedName>
    <definedName name="______def1">'[9]Premisas IMSS'!$M$12</definedName>
    <definedName name="______def2">'[9]Premisas IMSS'!$M$13</definedName>
    <definedName name="______def3">'[9]Premisas IMSS'!$M$14</definedName>
    <definedName name="______def4">'[9]Premisas IMSS'!$M$15</definedName>
    <definedName name="______def5">'[9]Premisas IMSS'!$M$16</definedName>
    <definedName name="______def6">'[9]Premisas IMSS'!$M$17</definedName>
    <definedName name="______DIC2" localSheetId="6">[7]edofza12!$C$22</definedName>
    <definedName name="______DIC2">[8]edofza12!$C$22</definedName>
    <definedName name="______ENE2" localSheetId="6">[7]edofza1!$C$22</definedName>
    <definedName name="______ENE2">[8]edofza1!$C$22</definedName>
    <definedName name="______FEB1" localSheetId="0">[1]!FEB&amp;[1]!MAR&amp;[1]!ABR&amp;[1]!MAY&amp;[1]!JUN&amp;[1]!JUL</definedName>
    <definedName name="______FEB1" localSheetId="1">[2]!FEB&amp;[2]!MAR&amp;[2]!ABR&amp;[2]!MAY&amp;[2]!JUN&amp;[2]!JUL</definedName>
    <definedName name="______FEB1" localSheetId="3">[3]!FEB&amp;[3]!MAR&amp;[3]!ABR&amp;[3]!MAY&amp;[3]!JUN&amp;[3]!JUL</definedName>
    <definedName name="______FEB1" localSheetId="4">[1]!FEB&amp;[1]!MAR&amp;[1]!ABR&amp;[1]!MAY&amp;[1]!JUN&amp;[1]!JUL</definedName>
    <definedName name="______FEB1" localSheetId="6">[2]!FEB&amp;[2]!MAR&amp;[2]!ABR&amp;[2]!MAY&amp;[2]!JUN&amp;[2]!JUL</definedName>
    <definedName name="______FEB1" localSheetId="8">[1]!FEB&amp;[1]!MAR&amp;[1]!ABR&amp;[1]!MAY&amp;[1]!JUN&amp;[1]!JUL</definedName>
    <definedName name="______FEB1" localSheetId="9">[4]!FEB&amp;[4]!MAR&amp;[4]!ABR&amp;[4]!MAY&amp;[4]!JUN&amp;[4]!JUL</definedName>
    <definedName name="______FEB1">[1]!FEB&amp;[1]!MAR&amp;[1]!ABR&amp;[1]!MAY&amp;[1]!JUN&amp;[1]!JUL</definedName>
    <definedName name="______FEB2" localSheetId="6">[7]edofza2!$C$22</definedName>
    <definedName name="______FEB2">[8]edofza2!$C$22</definedName>
    <definedName name="______JUL1" localSheetId="0">[1]!JUL&amp;[1]!AGO&amp;[1]!SEP&amp;[1]!OCT&amp;[1]!NOV</definedName>
    <definedName name="______JUL1" localSheetId="1">[2]!JUL&amp;[2]!AGO&amp;[2]!SEP&amp;[2]!OCT&amp;[2]!NOV</definedName>
    <definedName name="______JUL1" localSheetId="3">[3]!JUL&amp;[3]!AGO&amp;[3]!SEP&amp;[3]!OCT&amp;[3]!NOV</definedName>
    <definedName name="______JUL1" localSheetId="4">[1]!JUL&amp;[1]!AGO&amp;[1]!SEP&amp;[1]!OCT&amp;[1]!NOV</definedName>
    <definedName name="______JUL1" localSheetId="6">[2]!JUL&amp;[2]!AGO&amp;[2]!SEP&amp;[2]!OCT&amp;[2]!NOV</definedName>
    <definedName name="______JUL1" localSheetId="8">[1]!JUL&amp;[1]!AGO&amp;[1]!SEP&amp;[1]!OCT&amp;[1]!NOV</definedName>
    <definedName name="______JUL1" localSheetId="9">[4]!JUL&amp;[4]!AGO&amp;[4]!SEP&amp;[4]!OCT&amp;[4]!NOV</definedName>
    <definedName name="______JUL1">[1]!JUL&amp;[1]!AGO&amp;[1]!SEP&amp;[1]!OCT&amp;[1]!NOV</definedName>
    <definedName name="______JUL2" localSheetId="6">[7]edofza7!$C$22</definedName>
    <definedName name="______JUL2">[8]edofza7!$C$22</definedName>
    <definedName name="______JUN1" localSheetId="0">[1]!JUN&amp;[1]!JUL&amp;[1]!AGO&amp;[1]!SEP&amp;[1]!OCT</definedName>
    <definedName name="______JUN1" localSheetId="1">[2]!JUN&amp;[2]!JUL&amp;[2]!AGO&amp;[2]!SEP&amp;[2]!OCT</definedName>
    <definedName name="______JUN1" localSheetId="3">[3]!JUN&amp;[3]!JUL&amp;[3]!AGO&amp;[3]!SEP&amp;[3]!OCT</definedName>
    <definedName name="______JUN1" localSheetId="4">[1]!JUN&amp;[1]!JUL&amp;[1]!AGO&amp;[1]!SEP&amp;[1]!OCT</definedName>
    <definedName name="______JUN1" localSheetId="6">[2]!JUN&amp;[2]!JUL&amp;[2]!AGO&amp;[2]!SEP&amp;[2]!OCT</definedName>
    <definedName name="______JUN1" localSheetId="8">[1]!JUN&amp;[1]!JUL&amp;[1]!AGO&amp;[1]!SEP&amp;[1]!OCT</definedName>
    <definedName name="______JUN1" localSheetId="9">[4]!JUN&amp;[4]!JUL&amp;[4]!AGO&amp;[4]!SEP&amp;[4]!OCT</definedName>
    <definedName name="______JUN1">[1]!JUN&amp;[1]!JUL&amp;[1]!AGO&amp;[1]!SEP&amp;[1]!OCT</definedName>
    <definedName name="______JUN2" localSheetId="6">[7]edofza6!$C$22</definedName>
    <definedName name="______JUN2">[8]edofza6!$C$22</definedName>
    <definedName name="______MAR1" localSheetId="0">[1]!MAR&amp;[1]!ABR&amp;[1]!MAY&amp;[1]!JUN&amp;[1]!JUL&amp;[1]!AGO</definedName>
    <definedName name="______MAR1" localSheetId="1">[2]!MAR&amp;[2]!ABR&amp;[2]!MAY&amp;[2]!JUN&amp;[2]!JUL&amp;[2]!AGO</definedName>
    <definedName name="______MAR1" localSheetId="3">[3]!MAR&amp;[3]!ABR&amp;[3]!MAY&amp;[3]!JUN&amp;[3]!JUL&amp;[3]!AGO</definedName>
    <definedName name="______MAR1" localSheetId="4">[1]!MAR&amp;[1]!ABR&amp;[1]!MAY&amp;[1]!JUN&amp;[1]!JUL&amp;[1]!AGO</definedName>
    <definedName name="______MAR1" localSheetId="6">[2]!MAR&amp;[2]!ABR&amp;[2]!MAY&amp;[2]!JUN&amp;[2]!JUL&amp;[2]!AGO</definedName>
    <definedName name="______MAR1" localSheetId="8">[1]!MAR&amp;[1]!ABR&amp;[1]!MAY&amp;[1]!JUN&amp;[1]!JUL&amp;[1]!AGO</definedName>
    <definedName name="______MAR1" localSheetId="9">[4]!MAR&amp;[4]!ABR&amp;[4]!MAY&amp;[4]!JUN&amp;[4]!JUL&amp;[4]!AGO</definedName>
    <definedName name="______MAR1">[1]!MAR&amp;[1]!ABR&amp;[1]!MAY&amp;[1]!JUN&amp;[1]!JUL&amp;[1]!AGO</definedName>
    <definedName name="______MAR2" localSheetId="6">[7]edofza3!$C$22</definedName>
    <definedName name="______MAR2">[8]edofza3!$C$22</definedName>
    <definedName name="______MAY1" localSheetId="0">[1]!MAY&amp;[1]!JUN&amp;[1]!JUL&amp;[1]!AGO&amp;[1]!SEP</definedName>
    <definedName name="______MAY1" localSheetId="1">[2]!MAY&amp;[2]!JUN&amp;[2]!JUL&amp;[2]!AGO&amp;[2]!SEP</definedName>
    <definedName name="______MAY1" localSheetId="3">[3]!MAY&amp;[3]!JUN&amp;[3]!JUL&amp;[3]!AGO&amp;[3]!SEP</definedName>
    <definedName name="______MAY1" localSheetId="4">[1]!MAY&amp;[1]!JUN&amp;[1]!JUL&amp;[1]!AGO&amp;[1]!SEP</definedName>
    <definedName name="______MAY1" localSheetId="6">[2]!MAY&amp;[2]!JUN&amp;[2]!JUL&amp;[2]!AGO&amp;[2]!SEP</definedName>
    <definedName name="______MAY1" localSheetId="8">[1]!MAY&amp;[1]!JUN&amp;[1]!JUL&amp;[1]!AGO&amp;[1]!SEP</definedName>
    <definedName name="______MAY1" localSheetId="9">[4]!MAY&amp;[4]!JUN&amp;[4]!JUL&amp;[4]!AGO&amp;[4]!SEP</definedName>
    <definedName name="______MAY1">[1]!MAY&amp;[1]!JUN&amp;[1]!JUL&amp;[1]!AGO&amp;[1]!SEP</definedName>
    <definedName name="______MAY2" localSheetId="6">[7]edofza5!$C$22</definedName>
    <definedName name="______MAY2">[8]edofza5!$C$22</definedName>
    <definedName name="______NOV1" localSheetId="0">[1]!NOV&amp;[1]!DIC</definedName>
    <definedName name="______NOV1" localSheetId="1">[2]!NOV&amp;[2]!DIC</definedName>
    <definedName name="______NOV1" localSheetId="3">[3]!NOV&amp;[3]!DIC</definedName>
    <definedName name="______NOV1" localSheetId="4">[1]!NOV&amp;[1]!DIC</definedName>
    <definedName name="______NOV1" localSheetId="6">[2]!NOV&amp;[2]!DIC</definedName>
    <definedName name="______NOV1" localSheetId="8">[1]!NOV&amp;[1]!DIC</definedName>
    <definedName name="______NOV1" localSheetId="9">[4]!NOV&amp;[4]!DIC</definedName>
    <definedName name="______NOV1">[1]!NOV&amp;[1]!DIC</definedName>
    <definedName name="______NOV2" localSheetId="6">[7]edofza11!$C$43</definedName>
    <definedName name="______NOV2">[8]edofza11!$C$43</definedName>
    <definedName name="______OCT1" localSheetId="0">[1]!OCT&amp;[1]!NOV&amp;[1]!DIC</definedName>
    <definedName name="______OCT1" localSheetId="1">[2]!OCT&amp;[2]!NOV&amp;[2]!DIC</definedName>
    <definedName name="______OCT1" localSheetId="3">[3]!OCT&amp;[3]!NOV&amp;[3]!DIC</definedName>
    <definedName name="______OCT1" localSheetId="4">[1]!OCT&amp;[1]!NOV&amp;[1]!DIC</definedName>
    <definedName name="______OCT1" localSheetId="6">[2]!OCT&amp;[2]!NOV&amp;[2]!DIC</definedName>
    <definedName name="______OCT1" localSheetId="8">[1]!OCT&amp;[1]!NOV&amp;[1]!DIC</definedName>
    <definedName name="______OCT1" localSheetId="9">[4]!OCT&amp;[4]!NOV&amp;[4]!DIC</definedName>
    <definedName name="______OCT1">[1]!OCT&amp;[1]!NOV&amp;[1]!DIC</definedName>
    <definedName name="______OCT2" localSheetId="6">[7]edofza10!$C$22</definedName>
    <definedName name="______OCT2">[8]edofza10!$C$22</definedName>
    <definedName name="______SEP1" localSheetId="0">[1]!SEP&amp;[1]!OCT&amp;[1]!NOV&amp;[1]!DIC</definedName>
    <definedName name="______SEP1" localSheetId="1">[2]!SEP&amp;[2]!OCT&amp;[2]!NOV&amp;[2]!DIC</definedName>
    <definedName name="______SEP1" localSheetId="3">[3]!SEP&amp;[3]!OCT&amp;[3]!NOV&amp;[3]!DIC</definedName>
    <definedName name="______SEP1" localSheetId="4">[1]!SEP&amp;[1]!OCT&amp;[1]!NOV&amp;[1]!DIC</definedName>
    <definedName name="______SEP1" localSheetId="6">[2]!SEP&amp;[2]!OCT&amp;[2]!NOV&amp;[2]!DIC</definedName>
    <definedName name="______SEP1" localSheetId="8">[1]!SEP&amp;[1]!OCT&amp;[1]!NOV&amp;[1]!DIC</definedName>
    <definedName name="______SEP1" localSheetId="9">[4]!SEP&amp;[4]!OCT&amp;[4]!NOV&amp;[4]!DIC</definedName>
    <definedName name="______SEP1">[1]!SEP&amp;[1]!OCT&amp;[1]!NOV&amp;[1]!DIC</definedName>
    <definedName name="______SEP2" localSheetId="6">[7]edofza9!$C$22</definedName>
    <definedName name="______SEP2">[8]edofza9!$C$22</definedName>
    <definedName name="______smg97">'[9]Premisa macro'!$E$4</definedName>
    <definedName name="______TDC2001">'[10]Tipos de Cambio'!$C$4</definedName>
    <definedName name="_____ABR1" localSheetId="0">[1]!ABR&amp;[1]!MAY&amp;[1]!JUN&amp;[1]!JUL&amp;[1]!AGO&amp;[1]!SEP</definedName>
    <definedName name="_____ABR1" localSheetId="1">[2]!ABR&amp;[2]!MAY&amp;[2]!JUN&amp;[2]!JUL&amp;[2]!AGO&amp;[2]!SEP</definedName>
    <definedName name="_____ABR1" localSheetId="3">[3]!ABR&amp;[3]!MAY&amp;[3]!JUN&amp;[3]!JUL&amp;[3]!AGO&amp;[3]!SEP</definedName>
    <definedName name="_____ABR1" localSheetId="4">[1]!ABR&amp;[1]!MAY&amp;[1]!JUN&amp;[1]!JUL&amp;[1]!AGO&amp;[1]!SEP</definedName>
    <definedName name="_____ABR1" localSheetId="6">[2]!ABR&amp;[2]!MAY&amp;[2]!JUN&amp;[2]!JUL&amp;[2]!AGO&amp;[2]!SEP</definedName>
    <definedName name="_____ABR1" localSheetId="8">[1]!ABR&amp;[1]!MAY&amp;[1]!JUN&amp;[1]!JUL&amp;[1]!AGO&amp;[1]!SEP</definedName>
    <definedName name="_____ABR1" localSheetId="9">[4]!ABR&amp;[4]!MAY&amp;[4]!JUN&amp;[4]!JUL&amp;[4]!AGO&amp;[4]!SEP</definedName>
    <definedName name="_____ABR1">[1]!ABR&amp;[1]!MAY&amp;[1]!JUN&amp;[1]!JUL&amp;[1]!AGO&amp;[1]!SEP</definedName>
    <definedName name="_____ABR2" localSheetId="6">[7]edofza4!$C$22</definedName>
    <definedName name="_____ABR2">[8]edofza4!$C$22</definedName>
    <definedName name="_____AGO1" localSheetId="0">[1]!AGO&amp;[1]!SEP&amp;[1]!OCT&amp;[1]!NOV&amp;[1]!DIC</definedName>
    <definedName name="_____AGO1" localSheetId="1">[2]!AGO&amp;[2]!SEP&amp;[2]!OCT&amp;[2]!NOV&amp;[2]!DIC</definedName>
    <definedName name="_____AGO1" localSheetId="3">[3]!AGO&amp;[3]!SEP&amp;[3]!OCT&amp;[3]!NOV&amp;[3]!DIC</definedName>
    <definedName name="_____AGO1" localSheetId="4">[1]!AGO&amp;[1]!SEP&amp;[1]!OCT&amp;[1]!NOV&amp;[1]!DIC</definedName>
    <definedName name="_____AGO1" localSheetId="6">[2]!AGO&amp;[2]!SEP&amp;[2]!OCT&amp;[2]!NOV&amp;[2]!DIC</definedName>
    <definedName name="_____AGO1" localSheetId="8">[1]!AGO&amp;[1]!SEP&amp;[1]!OCT&amp;[1]!NOV&amp;[1]!DIC</definedName>
    <definedName name="_____AGO1" localSheetId="9">[4]!AGO&amp;[4]!SEP&amp;[4]!OCT&amp;[4]!NOV&amp;[4]!DIC</definedName>
    <definedName name="_____AGO1">[1]!AGO&amp;[1]!SEP&amp;[1]!OCT&amp;[1]!NOV&amp;[1]!DIC</definedName>
    <definedName name="_____AGO2" localSheetId="6">[7]edofza8!$C$22</definedName>
    <definedName name="_____AGO2">[8]edofza8!$C$22</definedName>
    <definedName name="_____def1">'[9]Premisas IMSS'!$M$12</definedName>
    <definedName name="_____def2">'[9]Premisas IMSS'!$M$13</definedName>
    <definedName name="_____def3">'[9]Premisas IMSS'!$M$14</definedName>
    <definedName name="_____def4">'[9]Premisas IMSS'!$M$15</definedName>
    <definedName name="_____def5">'[9]Premisas IMSS'!$M$16</definedName>
    <definedName name="_____def6">'[9]Premisas IMSS'!$M$17</definedName>
    <definedName name="_____DIC2" localSheetId="6">[7]edofza12!$C$22</definedName>
    <definedName name="_____DIC2">[8]edofza12!$C$22</definedName>
    <definedName name="_____ENE2" localSheetId="6">[7]edofza1!$C$22</definedName>
    <definedName name="_____ENE2">[8]edofza1!$C$22</definedName>
    <definedName name="_____FEB1" localSheetId="0">[1]!FEB&amp;[1]!MAR&amp;[1]!ABR&amp;[1]!MAY&amp;[1]!JUN&amp;[1]!JUL</definedName>
    <definedName name="_____FEB1" localSheetId="1">[2]!FEB&amp;[2]!MAR&amp;[2]!ABR&amp;[2]!MAY&amp;[2]!JUN&amp;[2]!JUL</definedName>
    <definedName name="_____FEB1" localSheetId="3">[3]!FEB&amp;[3]!MAR&amp;[3]!ABR&amp;[3]!MAY&amp;[3]!JUN&amp;[3]!JUL</definedName>
    <definedName name="_____FEB1" localSheetId="4">[1]!FEB&amp;[1]!MAR&amp;[1]!ABR&amp;[1]!MAY&amp;[1]!JUN&amp;[1]!JUL</definedName>
    <definedName name="_____FEB1" localSheetId="6">[2]!FEB&amp;[2]!MAR&amp;[2]!ABR&amp;[2]!MAY&amp;[2]!JUN&amp;[2]!JUL</definedName>
    <definedName name="_____FEB1" localSheetId="8">[1]!FEB&amp;[1]!MAR&amp;[1]!ABR&amp;[1]!MAY&amp;[1]!JUN&amp;[1]!JUL</definedName>
    <definedName name="_____FEB1" localSheetId="9">[4]!FEB&amp;[4]!MAR&amp;[4]!ABR&amp;[4]!MAY&amp;[4]!JUN&amp;[4]!JUL</definedName>
    <definedName name="_____FEB1">[1]!FEB&amp;[1]!MAR&amp;[1]!ABR&amp;[1]!MAY&amp;[1]!JUN&amp;[1]!JUL</definedName>
    <definedName name="_____FEB2" localSheetId="6">[7]edofza2!$C$22</definedName>
    <definedName name="_____FEB2">[8]edofza2!$C$22</definedName>
    <definedName name="_____JUL1" localSheetId="0">[1]!JUL&amp;[1]!AGO&amp;[1]!SEP&amp;[1]!OCT&amp;[1]!NOV</definedName>
    <definedName name="_____JUL1" localSheetId="1">[2]!JUL&amp;[2]!AGO&amp;[2]!SEP&amp;[2]!OCT&amp;[2]!NOV</definedName>
    <definedName name="_____JUL1" localSheetId="3">[3]!JUL&amp;[3]!AGO&amp;[3]!SEP&amp;[3]!OCT&amp;[3]!NOV</definedName>
    <definedName name="_____JUL1" localSheetId="4">[1]!JUL&amp;[1]!AGO&amp;[1]!SEP&amp;[1]!OCT&amp;[1]!NOV</definedName>
    <definedName name="_____JUL1" localSheetId="6">[2]!JUL&amp;[2]!AGO&amp;[2]!SEP&amp;[2]!OCT&amp;[2]!NOV</definedName>
    <definedName name="_____JUL1" localSheetId="8">[1]!JUL&amp;[1]!AGO&amp;[1]!SEP&amp;[1]!OCT&amp;[1]!NOV</definedName>
    <definedName name="_____JUL1" localSheetId="9">[4]!JUL&amp;[4]!AGO&amp;[4]!SEP&amp;[4]!OCT&amp;[4]!NOV</definedName>
    <definedName name="_____JUL1">[1]!JUL&amp;[1]!AGO&amp;[1]!SEP&amp;[1]!OCT&amp;[1]!NOV</definedName>
    <definedName name="_____JUL2" localSheetId="6">[7]edofza7!$C$22</definedName>
    <definedName name="_____JUL2">[8]edofza7!$C$22</definedName>
    <definedName name="_____JUN1" localSheetId="0">[1]!JUN&amp;[1]!JUL&amp;[1]!AGO&amp;[1]!SEP&amp;[1]!OCT</definedName>
    <definedName name="_____JUN1" localSheetId="1">[2]!JUN&amp;[2]!JUL&amp;[2]!AGO&amp;[2]!SEP&amp;[2]!OCT</definedName>
    <definedName name="_____JUN1" localSheetId="3">[3]!JUN&amp;[3]!JUL&amp;[3]!AGO&amp;[3]!SEP&amp;[3]!OCT</definedName>
    <definedName name="_____JUN1" localSheetId="4">[1]!JUN&amp;[1]!JUL&amp;[1]!AGO&amp;[1]!SEP&amp;[1]!OCT</definedName>
    <definedName name="_____JUN1" localSheetId="6">[2]!JUN&amp;[2]!JUL&amp;[2]!AGO&amp;[2]!SEP&amp;[2]!OCT</definedName>
    <definedName name="_____JUN1" localSheetId="8">[1]!JUN&amp;[1]!JUL&amp;[1]!AGO&amp;[1]!SEP&amp;[1]!OCT</definedName>
    <definedName name="_____JUN1" localSheetId="9">[4]!JUN&amp;[4]!JUL&amp;[4]!AGO&amp;[4]!SEP&amp;[4]!OCT</definedName>
    <definedName name="_____JUN1">[1]!JUN&amp;[1]!JUL&amp;[1]!AGO&amp;[1]!SEP&amp;[1]!OCT</definedName>
    <definedName name="_____JUN2" localSheetId="6">[7]edofza6!$C$22</definedName>
    <definedName name="_____JUN2">[8]edofza6!$C$22</definedName>
    <definedName name="_____MAR1" localSheetId="0">[1]!MAR&amp;[1]!ABR&amp;[1]!MAY&amp;[1]!JUN&amp;[1]!JUL&amp;[1]!AGO</definedName>
    <definedName name="_____MAR1" localSheetId="1">[2]!MAR&amp;[2]!ABR&amp;[2]!MAY&amp;[2]!JUN&amp;[2]!JUL&amp;[2]!AGO</definedName>
    <definedName name="_____MAR1" localSheetId="3">[3]!MAR&amp;[3]!ABR&amp;[3]!MAY&amp;[3]!JUN&amp;[3]!JUL&amp;[3]!AGO</definedName>
    <definedName name="_____MAR1" localSheetId="4">[1]!MAR&amp;[1]!ABR&amp;[1]!MAY&amp;[1]!JUN&amp;[1]!JUL&amp;[1]!AGO</definedName>
    <definedName name="_____MAR1" localSheetId="6">[2]!MAR&amp;[2]!ABR&amp;[2]!MAY&amp;[2]!JUN&amp;[2]!JUL&amp;[2]!AGO</definedName>
    <definedName name="_____MAR1" localSheetId="8">[1]!MAR&amp;[1]!ABR&amp;[1]!MAY&amp;[1]!JUN&amp;[1]!JUL&amp;[1]!AGO</definedName>
    <definedName name="_____MAR1" localSheetId="9">[4]!MAR&amp;[4]!ABR&amp;[4]!MAY&amp;[4]!JUN&amp;[4]!JUL&amp;[4]!AGO</definedName>
    <definedName name="_____MAR1">[1]!MAR&amp;[1]!ABR&amp;[1]!MAY&amp;[1]!JUN&amp;[1]!JUL&amp;[1]!AGO</definedName>
    <definedName name="_____MAR2" localSheetId="6">[7]edofza3!$C$22</definedName>
    <definedName name="_____MAR2">[8]edofza3!$C$22</definedName>
    <definedName name="_____MAY1" localSheetId="0">[1]!MAY&amp;[1]!JUN&amp;[1]!JUL&amp;[1]!AGO&amp;[1]!SEP</definedName>
    <definedName name="_____MAY1" localSheetId="1">[2]!MAY&amp;[2]!JUN&amp;[2]!JUL&amp;[2]!AGO&amp;[2]!SEP</definedName>
    <definedName name="_____MAY1" localSheetId="3">[3]!MAY&amp;[3]!JUN&amp;[3]!JUL&amp;[3]!AGO&amp;[3]!SEP</definedName>
    <definedName name="_____MAY1" localSheetId="4">[1]!MAY&amp;[1]!JUN&amp;[1]!JUL&amp;[1]!AGO&amp;[1]!SEP</definedName>
    <definedName name="_____MAY1" localSheetId="6">[2]!MAY&amp;[2]!JUN&amp;[2]!JUL&amp;[2]!AGO&amp;[2]!SEP</definedName>
    <definedName name="_____MAY1" localSheetId="8">[1]!MAY&amp;[1]!JUN&amp;[1]!JUL&amp;[1]!AGO&amp;[1]!SEP</definedName>
    <definedName name="_____MAY1" localSheetId="9">[4]!MAY&amp;[4]!JUN&amp;[4]!JUL&amp;[4]!AGO&amp;[4]!SEP</definedName>
    <definedName name="_____MAY1">[1]!MAY&amp;[1]!JUN&amp;[1]!JUL&amp;[1]!AGO&amp;[1]!SEP</definedName>
    <definedName name="_____MAY2" localSheetId="6">[7]edofza5!$C$22</definedName>
    <definedName name="_____MAY2">[8]edofza5!$C$22</definedName>
    <definedName name="_____NOV1" localSheetId="0">[1]!NOV&amp;[1]!DIC</definedName>
    <definedName name="_____NOV1" localSheetId="1">[2]!NOV&amp;[2]!DIC</definedName>
    <definedName name="_____NOV1" localSheetId="3">[3]!NOV&amp;[3]!DIC</definedName>
    <definedName name="_____NOV1" localSheetId="4">[1]!NOV&amp;[1]!DIC</definedName>
    <definedName name="_____NOV1" localSheetId="6">[2]!NOV&amp;[2]!DIC</definedName>
    <definedName name="_____NOV1" localSheetId="8">[1]!NOV&amp;[1]!DIC</definedName>
    <definedName name="_____NOV1" localSheetId="9">[4]!NOV&amp;[4]!DIC</definedName>
    <definedName name="_____NOV1">[1]!NOV&amp;[1]!DIC</definedName>
    <definedName name="_____NOV2" localSheetId="6">[7]edofza11!$C$43</definedName>
    <definedName name="_____NOV2">[8]edofza11!$C$43</definedName>
    <definedName name="_____OCT1" localSheetId="0">[1]!OCT&amp;[1]!NOV&amp;[1]!DIC</definedName>
    <definedName name="_____OCT1" localSheetId="1">[2]!OCT&amp;[2]!NOV&amp;[2]!DIC</definedName>
    <definedName name="_____OCT1" localSheetId="3">[3]!OCT&amp;[3]!NOV&amp;[3]!DIC</definedName>
    <definedName name="_____OCT1" localSheetId="4">[1]!OCT&amp;[1]!NOV&amp;[1]!DIC</definedName>
    <definedName name="_____OCT1" localSheetId="6">[2]!OCT&amp;[2]!NOV&amp;[2]!DIC</definedName>
    <definedName name="_____OCT1" localSheetId="8">[1]!OCT&amp;[1]!NOV&amp;[1]!DIC</definedName>
    <definedName name="_____OCT1" localSheetId="9">[4]!OCT&amp;[4]!NOV&amp;[4]!DIC</definedName>
    <definedName name="_____OCT1">[1]!OCT&amp;[1]!NOV&amp;[1]!DIC</definedName>
    <definedName name="_____OCT2" localSheetId="6">[7]edofza10!$C$22</definedName>
    <definedName name="_____OCT2">[8]edofza10!$C$22</definedName>
    <definedName name="_____SEP1" localSheetId="0">[1]!SEP&amp;[1]!OCT&amp;[1]!NOV&amp;[1]!DIC</definedName>
    <definedName name="_____SEP1" localSheetId="1">[2]!SEP&amp;[2]!OCT&amp;[2]!NOV&amp;[2]!DIC</definedName>
    <definedName name="_____SEP1" localSheetId="3">[3]!SEP&amp;[3]!OCT&amp;[3]!NOV&amp;[3]!DIC</definedName>
    <definedName name="_____SEP1" localSheetId="4">[1]!SEP&amp;[1]!OCT&amp;[1]!NOV&amp;[1]!DIC</definedName>
    <definedName name="_____SEP1" localSheetId="6">[2]!SEP&amp;[2]!OCT&amp;[2]!NOV&amp;[2]!DIC</definedName>
    <definedName name="_____SEP1" localSheetId="8">[1]!SEP&amp;[1]!OCT&amp;[1]!NOV&amp;[1]!DIC</definedName>
    <definedName name="_____SEP1" localSheetId="9">[4]!SEP&amp;[4]!OCT&amp;[4]!NOV&amp;[4]!DIC</definedName>
    <definedName name="_____SEP1">[1]!SEP&amp;[1]!OCT&amp;[1]!NOV&amp;[1]!DIC</definedName>
    <definedName name="_____SEP2" localSheetId="6">[7]edofza9!$C$22</definedName>
    <definedName name="_____SEP2">[8]edofza9!$C$22</definedName>
    <definedName name="_____smg97">'[9]Premisa macro'!$E$4</definedName>
    <definedName name="_____TDC2001">'[10]Tipos de Cambio'!$C$4</definedName>
    <definedName name="____ABR1" localSheetId="0">[1]!ABR&amp;[1]!MAY&amp;[1]!JUN&amp;[1]!JUL&amp;[1]!AGO&amp;[1]!SEP</definedName>
    <definedName name="____ABR1" localSheetId="1">[2]!ABR&amp;[2]!MAY&amp;[2]!JUN&amp;[2]!JUL&amp;[2]!AGO&amp;[2]!SEP</definedName>
    <definedName name="____ABR1" localSheetId="3">[3]!ABR&amp;[3]!MAY&amp;[3]!JUN&amp;[3]!JUL&amp;[3]!AGO&amp;[3]!SEP</definedName>
    <definedName name="____ABR1" localSheetId="4">[1]!ABR&amp;[1]!MAY&amp;[1]!JUN&amp;[1]!JUL&amp;[1]!AGO&amp;[1]!SEP</definedName>
    <definedName name="____ABR1" localSheetId="6">[2]!ABR&amp;[2]!MAY&amp;[2]!JUN&amp;[2]!JUL&amp;[2]!AGO&amp;[2]!SEP</definedName>
    <definedName name="____ABR1" localSheetId="8">[1]!ABR&amp;[1]!MAY&amp;[1]!JUN&amp;[1]!JUL&amp;[1]!AGO&amp;[1]!SEP</definedName>
    <definedName name="____ABR1" localSheetId="9">[4]!ABR&amp;[4]!MAY&amp;[4]!JUN&amp;[4]!JUL&amp;[4]!AGO&amp;[4]!SEP</definedName>
    <definedName name="____ABR1">[1]!ABR&amp;[1]!MAY&amp;[1]!JUN&amp;[1]!JUL&amp;[1]!AGO&amp;[1]!SEP</definedName>
    <definedName name="____ABR2" localSheetId="6">[7]edofza4!$C$22</definedName>
    <definedName name="____ABR2">[8]edofza4!$C$22</definedName>
    <definedName name="____AGO1" localSheetId="0">[1]!AGO&amp;[1]!SEP&amp;[1]!OCT&amp;[1]!NOV&amp;[1]!DIC</definedName>
    <definedName name="____AGO1" localSheetId="1">[2]!AGO&amp;[2]!SEP&amp;[2]!OCT&amp;[2]!NOV&amp;[2]!DIC</definedName>
    <definedName name="____AGO1" localSheetId="3">[3]!AGO&amp;[3]!SEP&amp;[3]!OCT&amp;[3]!NOV&amp;[3]!DIC</definedName>
    <definedName name="____AGO1" localSheetId="4">[1]!AGO&amp;[1]!SEP&amp;[1]!OCT&amp;[1]!NOV&amp;[1]!DIC</definedName>
    <definedName name="____AGO1" localSheetId="6">[2]!AGO&amp;[2]!SEP&amp;[2]!OCT&amp;[2]!NOV&amp;[2]!DIC</definedName>
    <definedName name="____AGO1" localSheetId="8">[1]!AGO&amp;[1]!SEP&amp;[1]!OCT&amp;[1]!NOV&amp;[1]!DIC</definedName>
    <definedName name="____AGO1" localSheetId="9">[4]!AGO&amp;[4]!SEP&amp;[4]!OCT&amp;[4]!NOV&amp;[4]!DIC</definedName>
    <definedName name="____AGO1">[1]!AGO&amp;[1]!SEP&amp;[1]!OCT&amp;[1]!NOV&amp;[1]!DIC</definedName>
    <definedName name="____AGO2" localSheetId="6">[7]edofza8!$C$22</definedName>
    <definedName name="____AGO2">[8]edofza8!$C$22</definedName>
    <definedName name="____ASA96" localSheetId="1">#REF!</definedName>
    <definedName name="____ASA96" localSheetId="4">#REF!</definedName>
    <definedName name="____ASA96" localSheetId="5">#REF!</definedName>
    <definedName name="____ASA96" localSheetId="6">#REF!</definedName>
    <definedName name="____ASA96" localSheetId="8">#REF!</definedName>
    <definedName name="____ASA96" localSheetId="9">#REF!</definedName>
    <definedName name="____ASA96">#REF!</definedName>
    <definedName name="____cad179" localSheetId="1">'[5]Mod Eco Controlados 99'!#REF!</definedName>
    <definedName name="____cad179" localSheetId="4">'[5]Mod Eco Controlados 99'!#REF!</definedName>
    <definedName name="____cad179" localSheetId="5">'[5]Mod Eco Controlados 99'!#REF!</definedName>
    <definedName name="____cad179" localSheetId="6">'[5]Mod Eco Controlados 99'!#REF!</definedName>
    <definedName name="____cad179" localSheetId="8">'[5]Mod Eco Controlados 99'!#REF!</definedName>
    <definedName name="____cad179" localSheetId="9">'[5]Mod Eco Controlados 99'!#REF!</definedName>
    <definedName name="____cad179">'[5]Mod Eco Controlados 99'!#REF!</definedName>
    <definedName name="____CAN2" localSheetId="1" hidden="1">{"Bruto",#N/A,FALSE,"CONV3T.XLS";"Neto",#N/A,FALSE,"CONV3T.XLS";"UnoB",#N/A,FALSE,"CONV3T.XLS";"Bruto",#N/A,FALSE,"CONV4T.XLS";"Neto",#N/A,FALSE,"CONV4T.XLS";"UnoB",#N/A,FALSE,"CONV4T.XLS"}</definedName>
    <definedName name="____CAN2" localSheetId="5" hidden="1">{"Bruto",#N/A,FALSE,"CONV3T.XLS";"Neto",#N/A,FALSE,"CONV3T.XLS";"UnoB",#N/A,FALSE,"CONV3T.XLS";"Bruto",#N/A,FALSE,"CONV4T.XLS";"Neto",#N/A,FALSE,"CONV4T.XLS";"UnoB",#N/A,FALSE,"CONV4T.XLS"}</definedName>
    <definedName name="____CAN2" localSheetId="6" hidden="1">{"Bruto",#N/A,FALSE,"CONV3T.XLS";"Neto",#N/A,FALSE,"CONV3T.XLS";"UnoB",#N/A,FALSE,"CONV3T.XLS";"Bruto",#N/A,FALSE,"CONV4T.XLS";"Neto",#N/A,FALSE,"CONV4T.XLS";"UnoB",#N/A,FALSE,"CONV4T.XLS"}</definedName>
    <definedName name="____CAN2" localSheetId="8" hidden="1">{"Bruto",#N/A,FALSE,"CONV3T.XLS";"Neto",#N/A,FALSE,"CONV3T.XLS";"UnoB",#N/A,FALSE,"CONV3T.XLS";"Bruto",#N/A,FALSE,"CONV4T.XLS";"Neto",#N/A,FALSE,"CONV4T.XLS";"UnoB",#N/A,FALSE,"CONV4T.XLS"}</definedName>
    <definedName name="____CAN2" localSheetId="9"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1" hidden="1">{"Bruto",#N/A,FALSE,"CONV3T.XLS";"Neto",#N/A,FALSE,"CONV3T.XLS";"UnoB",#N/A,FALSE,"CONV3T.XLS";"Bruto",#N/A,FALSE,"CONV4T.XLS";"Neto",#N/A,FALSE,"CONV4T.XLS";"UnoB",#N/A,FALSE,"CONV4T.XLS"}</definedName>
    <definedName name="____CAN4" localSheetId="5" hidden="1">{"Bruto",#N/A,FALSE,"CONV3T.XLS";"Neto",#N/A,FALSE,"CONV3T.XLS";"UnoB",#N/A,FALSE,"CONV3T.XLS";"Bruto",#N/A,FALSE,"CONV4T.XLS";"Neto",#N/A,FALSE,"CONV4T.XLS";"UnoB",#N/A,FALSE,"CONV4T.XLS"}</definedName>
    <definedName name="____CAN4" localSheetId="6" hidden="1">{"Bruto",#N/A,FALSE,"CONV3T.XLS";"Neto",#N/A,FALSE,"CONV3T.XLS";"UnoB",#N/A,FALSE,"CONV3T.XLS";"Bruto",#N/A,FALSE,"CONV4T.XLS";"Neto",#N/A,FALSE,"CONV4T.XLS";"UnoB",#N/A,FALSE,"CONV4T.XLS"}</definedName>
    <definedName name="____CAN4" localSheetId="8" hidden="1">{"Bruto",#N/A,FALSE,"CONV3T.XLS";"Neto",#N/A,FALSE,"CONV3T.XLS";"UnoB",#N/A,FALSE,"CONV3T.XLS";"Bruto",#N/A,FALSE,"CONV4T.XLS";"Neto",#N/A,FALSE,"CONV4T.XLS";"UnoB",#N/A,FALSE,"CONV4T.XLS"}</definedName>
    <definedName name="____CAN4" localSheetId="9"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1">#REF!</definedName>
    <definedName name="____CFD02" localSheetId="4">#REF!</definedName>
    <definedName name="____CFD02" localSheetId="5">#REF!</definedName>
    <definedName name="____CFD02" localSheetId="6">#REF!</definedName>
    <definedName name="____CFD02" localSheetId="8">#REF!</definedName>
    <definedName name="____CFD02" localSheetId="9">#REF!</definedName>
    <definedName name="____CFD02">#REF!</definedName>
    <definedName name="____CFE96" localSheetId="1">#REF!</definedName>
    <definedName name="____CFE96" localSheetId="4">#REF!</definedName>
    <definedName name="____CFE96" localSheetId="5">#REF!</definedName>
    <definedName name="____CFE96" localSheetId="6">#REF!</definedName>
    <definedName name="____CFE96" localSheetId="8">#REF!</definedName>
    <definedName name="____CFE96" localSheetId="9">#REF!</definedName>
    <definedName name="____CFE96">#REF!</definedName>
    <definedName name="____CON96" localSheetId="1">#REF!</definedName>
    <definedName name="____CON96" localSheetId="4">#REF!</definedName>
    <definedName name="____CON96" localSheetId="5">#REF!</definedName>
    <definedName name="____CON96" localSheetId="6">#REF!</definedName>
    <definedName name="____CON96" localSheetId="8">#REF!</definedName>
    <definedName name="____CON96" localSheetId="9">#REF!</definedName>
    <definedName name="____CON96">#REF!</definedName>
    <definedName name="____COR4" localSheetId="1" hidden="1">{"Bruto",#N/A,FALSE,"CONV3T.XLS";"Neto",#N/A,FALSE,"CONV3T.XLS";"UnoB",#N/A,FALSE,"CONV3T.XLS";"Bruto",#N/A,FALSE,"CONV4T.XLS";"Neto",#N/A,FALSE,"CONV4T.XLS";"UnoB",#N/A,FALSE,"CONV4T.XLS"}</definedName>
    <definedName name="____COR4" localSheetId="5" hidden="1">{"Bruto",#N/A,FALSE,"CONV3T.XLS";"Neto",#N/A,FALSE,"CONV3T.XLS";"UnoB",#N/A,FALSE,"CONV3T.XLS";"Bruto",#N/A,FALSE,"CONV4T.XLS";"Neto",#N/A,FALSE,"CONV4T.XLS";"UnoB",#N/A,FALSE,"CONV4T.XLS"}</definedName>
    <definedName name="____COR4" localSheetId="6" hidden="1">{"Bruto",#N/A,FALSE,"CONV3T.XLS";"Neto",#N/A,FALSE,"CONV3T.XLS";"UnoB",#N/A,FALSE,"CONV3T.XLS";"Bruto",#N/A,FALSE,"CONV4T.XLS";"Neto",#N/A,FALSE,"CONV4T.XLS";"UnoB",#N/A,FALSE,"CONV4T.XLS"}</definedName>
    <definedName name="____COR4" localSheetId="8" hidden="1">{"Bruto",#N/A,FALSE,"CONV3T.XLS";"Neto",#N/A,FALSE,"CONV3T.XLS";"UnoB",#N/A,FALSE,"CONV3T.XLS";"Bruto",#N/A,FALSE,"CONV4T.XLS";"Neto",#N/A,FALSE,"CONV4T.XLS";"UnoB",#N/A,FALSE,"CONV4T.XLS"}</definedName>
    <definedName name="____COR4" localSheetId="9"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1" hidden="1">{"Bruto",#N/A,FALSE,"CONV3T.XLS";"Neto",#N/A,FALSE,"CONV3T.XLS";"UnoB",#N/A,FALSE,"CONV3T.XLS";"Bruto",#N/A,FALSE,"CONV4T.XLS";"Neto",#N/A,FALSE,"CONV4T.XLS";"UnoB",#N/A,FALSE,"CONV4T.XLS"}</definedName>
    <definedName name="____COS4" localSheetId="5" hidden="1">{"Bruto",#N/A,FALSE,"CONV3T.XLS";"Neto",#N/A,FALSE,"CONV3T.XLS";"UnoB",#N/A,FALSE,"CONV3T.XLS";"Bruto",#N/A,FALSE,"CONV4T.XLS";"Neto",#N/A,FALSE,"CONV4T.XLS";"UnoB",#N/A,FALSE,"CONV4T.XLS"}</definedName>
    <definedName name="____COS4" localSheetId="6" hidden="1">{"Bruto",#N/A,FALSE,"CONV3T.XLS";"Neto",#N/A,FALSE,"CONV3T.XLS";"UnoB",#N/A,FALSE,"CONV3T.XLS";"Bruto",#N/A,FALSE,"CONV4T.XLS";"Neto",#N/A,FALSE,"CONV4T.XLS";"UnoB",#N/A,FALSE,"CONV4T.XLS"}</definedName>
    <definedName name="____COS4" localSheetId="8" hidden="1">{"Bruto",#N/A,FALSE,"CONV3T.XLS";"Neto",#N/A,FALSE,"CONV3T.XLS";"UnoB",#N/A,FALSE,"CONV3T.XLS";"Bruto",#N/A,FALSE,"CONV4T.XLS";"Neto",#N/A,FALSE,"CONV4T.XLS";"UnoB",#N/A,FALSE,"CONV4T.XLS"}</definedName>
    <definedName name="____COS4" localSheetId="9"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'[9]Premisas IMSS'!$M$12</definedName>
    <definedName name="____def2">'[9]Premisas IMSS'!$M$13</definedName>
    <definedName name="____def3">'[9]Premisas IMSS'!$M$14</definedName>
    <definedName name="____def4">'[9]Premisas IMSS'!$M$15</definedName>
    <definedName name="____def5">'[9]Premisas IMSS'!$M$16</definedName>
    <definedName name="____def6">'[9]Premisas IMSS'!$M$17</definedName>
    <definedName name="____DIC2" localSheetId="6">[7]edofza12!$C$22</definedName>
    <definedName name="____DIC2">[8]edofza12!$C$22</definedName>
    <definedName name="____ee1" localSheetId="1" hidden="1">{"Bruto",#N/A,FALSE,"CONV3T.XLS";"Neto",#N/A,FALSE,"CONV3T.XLS";"UnoB",#N/A,FALSE,"CONV3T.XLS";"Bruto",#N/A,FALSE,"CONV4T.XLS";"Neto",#N/A,FALSE,"CONV4T.XLS";"UnoB",#N/A,FALSE,"CONV4T.XLS"}</definedName>
    <definedName name="____ee1" localSheetId="5" hidden="1">{"Bruto",#N/A,FALSE,"CONV3T.XLS";"Neto",#N/A,FALSE,"CONV3T.XLS";"UnoB",#N/A,FALSE,"CONV3T.XLS";"Bruto",#N/A,FALSE,"CONV4T.XLS";"Neto",#N/A,FALSE,"CONV4T.XLS";"UnoB",#N/A,FALSE,"CONV4T.XLS"}</definedName>
    <definedName name="____ee1" localSheetId="6" hidden="1">{"Bruto",#N/A,FALSE,"CONV3T.XLS";"Neto",#N/A,FALSE,"CONV3T.XLS";"UnoB",#N/A,FALSE,"CONV3T.XLS";"Bruto",#N/A,FALSE,"CONV4T.XLS";"Neto",#N/A,FALSE,"CONV4T.XLS";"UnoB",#N/A,FALSE,"CONV4T.XLS"}</definedName>
    <definedName name="____ee1" localSheetId="8" hidden="1">{"Bruto",#N/A,FALSE,"CONV3T.XLS";"Neto",#N/A,FALSE,"CONV3T.XLS";"UnoB",#N/A,FALSE,"CONV3T.XLS";"Bruto",#N/A,FALSE,"CONV4T.XLS";"Neto",#N/A,FALSE,"CONV4T.XLS";"UnoB",#N/A,FALSE,"CONV4T.XLS"}</definedName>
    <definedName name="____ee1" localSheetId="9"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 localSheetId="6">[7]edofza1!$C$22</definedName>
    <definedName name="____ENE2">[8]edofza1!$C$22</definedName>
    <definedName name="____esc2" localSheetId="1" hidden="1">{"Bruto",#N/A,FALSE,"CONV3T.XLS";"Neto",#N/A,FALSE,"CONV3T.XLS";"UnoB",#N/A,FALSE,"CONV3T.XLS";"Bruto",#N/A,FALSE,"CONV4T.XLS";"Neto",#N/A,FALSE,"CONV4T.XLS";"UnoB",#N/A,FALSE,"CONV4T.XLS"}</definedName>
    <definedName name="____esc2" localSheetId="5" hidden="1">{"Bruto",#N/A,FALSE,"CONV3T.XLS";"Neto",#N/A,FALSE,"CONV3T.XLS";"UnoB",#N/A,FALSE,"CONV3T.XLS";"Bruto",#N/A,FALSE,"CONV4T.XLS";"Neto",#N/A,FALSE,"CONV4T.XLS";"UnoB",#N/A,FALSE,"CONV4T.XLS"}</definedName>
    <definedName name="____esc2" localSheetId="6" hidden="1">{"Bruto",#N/A,FALSE,"CONV3T.XLS";"Neto",#N/A,FALSE,"CONV3T.XLS";"UnoB",#N/A,FALSE,"CONV3T.XLS";"Bruto",#N/A,FALSE,"CONV4T.XLS";"Neto",#N/A,FALSE,"CONV4T.XLS";"UnoB",#N/A,FALSE,"CONV4T.XLS"}</definedName>
    <definedName name="____esc2" localSheetId="8" hidden="1">{"Bruto",#N/A,FALSE,"CONV3T.XLS";"Neto",#N/A,FALSE,"CONV3T.XLS";"UnoB",#N/A,FALSE,"CONV3T.XLS";"Bruto",#N/A,FALSE,"CONV4T.XLS";"Neto",#N/A,FALSE,"CONV4T.XLS";"UnoB",#N/A,FALSE,"CONV4T.XLS"}</definedName>
    <definedName name="____esc2" localSheetId="9"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1" hidden="1">{"Bruto",#N/A,FALSE,"CONV3T.XLS";"Neto",#N/A,FALSE,"CONV3T.XLS";"UnoB",#N/A,FALSE,"CONV3T.XLS";"Bruto",#N/A,FALSE,"CONV4T.XLS";"Neto",#N/A,FALSE,"CONV4T.XLS";"UnoB",#N/A,FALSE,"CONV4T.XLS"}</definedName>
    <definedName name="____ESC4" localSheetId="5" hidden="1">{"Bruto",#N/A,FALSE,"CONV3T.XLS";"Neto",#N/A,FALSE,"CONV3T.XLS";"UnoB",#N/A,FALSE,"CONV3T.XLS";"Bruto",#N/A,FALSE,"CONV4T.XLS";"Neto",#N/A,FALSE,"CONV4T.XLS";"UnoB",#N/A,FALSE,"CONV4T.XLS"}</definedName>
    <definedName name="____ESC4" localSheetId="6" hidden="1">{"Bruto",#N/A,FALSE,"CONV3T.XLS";"Neto",#N/A,FALSE,"CONV3T.XLS";"UnoB",#N/A,FALSE,"CONV3T.XLS";"Bruto",#N/A,FALSE,"CONV4T.XLS";"Neto",#N/A,FALSE,"CONV4T.XLS";"UnoB",#N/A,FALSE,"CONV4T.XLS"}</definedName>
    <definedName name="____ESC4" localSheetId="8" hidden="1">{"Bruto",#N/A,FALSE,"CONV3T.XLS";"Neto",#N/A,FALSE,"CONV3T.XLS";"UnoB",#N/A,FALSE,"CONV3T.XLS";"Bruto",#N/A,FALSE,"CONV4T.XLS";"Neto",#N/A,FALSE,"CONV4T.XLS";"UnoB",#N/A,FALSE,"CONV4T.XLS"}</definedName>
    <definedName name="____ESC4" localSheetId="9"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 localSheetId="0">[1]!FEB&amp;[1]!MAR&amp;[1]!ABR&amp;[1]!MAY&amp;[1]!JUN&amp;[1]!JUL</definedName>
    <definedName name="____FEB1" localSheetId="1">[2]!FEB&amp;[2]!MAR&amp;[2]!ABR&amp;[2]!MAY&amp;[2]!JUN&amp;[2]!JUL</definedName>
    <definedName name="____FEB1" localSheetId="3">[3]!FEB&amp;[3]!MAR&amp;[3]!ABR&amp;[3]!MAY&amp;[3]!JUN&amp;[3]!JUL</definedName>
    <definedName name="____FEB1" localSheetId="4">[1]!FEB&amp;[1]!MAR&amp;[1]!ABR&amp;[1]!MAY&amp;[1]!JUN&amp;[1]!JUL</definedName>
    <definedName name="____FEB1" localSheetId="6">[2]!FEB&amp;[2]!MAR&amp;[2]!ABR&amp;[2]!MAY&amp;[2]!JUN&amp;[2]!JUL</definedName>
    <definedName name="____FEB1" localSheetId="8">[1]!FEB&amp;[1]!MAR&amp;[1]!ABR&amp;[1]!MAY&amp;[1]!JUN&amp;[1]!JUL</definedName>
    <definedName name="____FEB1" localSheetId="9">[4]!FEB&amp;[4]!MAR&amp;[4]!ABR&amp;[4]!MAY&amp;[4]!JUN&amp;[4]!JUL</definedName>
    <definedName name="____FEB1">[1]!FEB&amp;[1]!MAR&amp;[1]!ABR&amp;[1]!MAY&amp;[1]!JUN&amp;[1]!JUL</definedName>
    <definedName name="____FEB2" localSheetId="6">[7]edofza2!$C$22</definedName>
    <definedName name="____FEB2">[8]edofza2!$C$22</definedName>
    <definedName name="____JUL1" localSheetId="0">[1]!JUL&amp;[1]!AGO&amp;[1]!SEP&amp;[1]!OCT&amp;[1]!NOV</definedName>
    <definedName name="____JUL1" localSheetId="1">[2]!JUL&amp;[2]!AGO&amp;[2]!SEP&amp;[2]!OCT&amp;[2]!NOV</definedName>
    <definedName name="____JUL1" localSheetId="3">[3]!JUL&amp;[3]!AGO&amp;[3]!SEP&amp;[3]!OCT&amp;[3]!NOV</definedName>
    <definedName name="____JUL1" localSheetId="4">[1]!JUL&amp;[1]!AGO&amp;[1]!SEP&amp;[1]!OCT&amp;[1]!NOV</definedName>
    <definedName name="____JUL1" localSheetId="6">[2]!JUL&amp;[2]!AGO&amp;[2]!SEP&amp;[2]!OCT&amp;[2]!NOV</definedName>
    <definedName name="____JUL1" localSheetId="8">[1]!JUL&amp;[1]!AGO&amp;[1]!SEP&amp;[1]!OCT&amp;[1]!NOV</definedName>
    <definedName name="____JUL1" localSheetId="9">[4]!JUL&amp;[4]!AGO&amp;[4]!SEP&amp;[4]!OCT&amp;[4]!NOV</definedName>
    <definedName name="____JUL1">[1]!JUL&amp;[1]!AGO&amp;[1]!SEP&amp;[1]!OCT&amp;[1]!NOV</definedName>
    <definedName name="____JUL2" localSheetId="6">[7]edofza7!$C$22</definedName>
    <definedName name="____JUL2">[8]edofza7!$C$22</definedName>
    <definedName name="____JUN1" localSheetId="0">[1]!JUN&amp;[1]!JUL&amp;[1]!AGO&amp;[1]!SEP&amp;[1]!OCT</definedName>
    <definedName name="____JUN1" localSheetId="1">[2]!JUN&amp;[2]!JUL&amp;[2]!AGO&amp;[2]!SEP&amp;[2]!OCT</definedName>
    <definedName name="____JUN1" localSheetId="3">[3]!JUN&amp;[3]!JUL&amp;[3]!AGO&amp;[3]!SEP&amp;[3]!OCT</definedName>
    <definedName name="____JUN1" localSheetId="4">[1]!JUN&amp;[1]!JUL&amp;[1]!AGO&amp;[1]!SEP&amp;[1]!OCT</definedName>
    <definedName name="____JUN1" localSheetId="6">[2]!JUN&amp;[2]!JUL&amp;[2]!AGO&amp;[2]!SEP&amp;[2]!OCT</definedName>
    <definedName name="____JUN1" localSheetId="8">[1]!JUN&amp;[1]!JUL&amp;[1]!AGO&amp;[1]!SEP&amp;[1]!OCT</definedName>
    <definedName name="____JUN1" localSheetId="9">[4]!JUN&amp;[4]!JUL&amp;[4]!AGO&amp;[4]!SEP&amp;[4]!OCT</definedName>
    <definedName name="____JUN1">[1]!JUN&amp;[1]!JUL&amp;[1]!AGO&amp;[1]!SEP&amp;[1]!OCT</definedName>
    <definedName name="____JUN2" localSheetId="6">[7]edofza6!$C$22</definedName>
    <definedName name="____JUN2">[8]edofza6!$C$22</definedName>
    <definedName name="____MAR1" localSheetId="0">[1]!MAR&amp;[1]!ABR&amp;[1]!MAY&amp;[1]!JUN&amp;[1]!JUL&amp;[1]!AGO</definedName>
    <definedName name="____MAR1" localSheetId="1">[2]!MAR&amp;[2]!ABR&amp;[2]!MAY&amp;[2]!JUN&amp;[2]!JUL&amp;[2]!AGO</definedName>
    <definedName name="____MAR1" localSheetId="3">[3]!MAR&amp;[3]!ABR&amp;[3]!MAY&amp;[3]!JUN&amp;[3]!JUL&amp;[3]!AGO</definedName>
    <definedName name="____MAR1" localSheetId="4">[1]!MAR&amp;[1]!ABR&amp;[1]!MAY&amp;[1]!JUN&amp;[1]!JUL&amp;[1]!AGO</definedName>
    <definedName name="____MAR1" localSheetId="6">[2]!MAR&amp;[2]!ABR&amp;[2]!MAY&amp;[2]!JUN&amp;[2]!JUL&amp;[2]!AGO</definedName>
    <definedName name="____MAR1" localSheetId="8">[1]!MAR&amp;[1]!ABR&amp;[1]!MAY&amp;[1]!JUN&amp;[1]!JUL&amp;[1]!AGO</definedName>
    <definedName name="____MAR1" localSheetId="9">[4]!MAR&amp;[4]!ABR&amp;[4]!MAY&amp;[4]!JUN&amp;[4]!JUL&amp;[4]!AGO</definedName>
    <definedName name="____MAR1">[1]!MAR&amp;[1]!ABR&amp;[1]!MAY&amp;[1]!JUN&amp;[1]!JUL&amp;[1]!AGO</definedName>
    <definedName name="____MAR2" localSheetId="6">[7]edofza3!$C$22</definedName>
    <definedName name="____MAR2">[8]edofza3!$C$22</definedName>
    <definedName name="____MAY1" localSheetId="0">[1]!MAY&amp;[1]!JUN&amp;[1]!JUL&amp;[1]!AGO&amp;[1]!SEP</definedName>
    <definedName name="____MAY1" localSheetId="1">[2]!MAY&amp;[2]!JUN&amp;[2]!JUL&amp;[2]!AGO&amp;[2]!SEP</definedName>
    <definedName name="____MAY1" localSheetId="3">[3]!MAY&amp;[3]!JUN&amp;[3]!JUL&amp;[3]!AGO&amp;[3]!SEP</definedName>
    <definedName name="____MAY1" localSheetId="4">[1]!MAY&amp;[1]!JUN&amp;[1]!JUL&amp;[1]!AGO&amp;[1]!SEP</definedName>
    <definedName name="____MAY1" localSheetId="6">[2]!MAY&amp;[2]!JUN&amp;[2]!JUL&amp;[2]!AGO&amp;[2]!SEP</definedName>
    <definedName name="____MAY1" localSheetId="8">[1]!MAY&amp;[1]!JUN&amp;[1]!JUL&amp;[1]!AGO&amp;[1]!SEP</definedName>
    <definedName name="____MAY1" localSheetId="9">[4]!MAY&amp;[4]!JUN&amp;[4]!JUL&amp;[4]!AGO&amp;[4]!SEP</definedName>
    <definedName name="____MAY1">[1]!MAY&amp;[1]!JUN&amp;[1]!JUL&amp;[1]!AGO&amp;[1]!SEP</definedName>
    <definedName name="____MAY2" localSheetId="6">[7]edofza5!$C$22</definedName>
    <definedName name="____MAY2">[8]edofza5!$C$22</definedName>
    <definedName name="____mor2" localSheetId="1" hidden="1">{"Bruto",#N/A,FALSE,"CONV3T.XLS";"Neto",#N/A,FALSE,"CONV3T.XLS";"UnoB",#N/A,FALSE,"CONV3T.XLS";"Bruto",#N/A,FALSE,"CONV4T.XLS";"Neto",#N/A,FALSE,"CONV4T.XLS";"UnoB",#N/A,FALSE,"CONV4T.XLS"}</definedName>
    <definedName name="____mor2" localSheetId="5" hidden="1">{"Bruto",#N/A,FALSE,"CONV3T.XLS";"Neto",#N/A,FALSE,"CONV3T.XLS";"UnoB",#N/A,FALSE,"CONV3T.XLS";"Bruto",#N/A,FALSE,"CONV4T.XLS";"Neto",#N/A,FALSE,"CONV4T.XLS";"UnoB",#N/A,FALSE,"CONV4T.XLS"}</definedName>
    <definedName name="____mor2" localSheetId="6" hidden="1">{"Bruto",#N/A,FALSE,"CONV3T.XLS";"Neto",#N/A,FALSE,"CONV3T.XLS";"UnoB",#N/A,FALSE,"CONV3T.XLS";"Bruto",#N/A,FALSE,"CONV4T.XLS";"Neto",#N/A,FALSE,"CONV4T.XLS";"UnoB",#N/A,FALSE,"CONV4T.XLS"}</definedName>
    <definedName name="____mor2" localSheetId="8" hidden="1">{"Bruto",#N/A,FALSE,"CONV3T.XLS";"Neto",#N/A,FALSE,"CONV3T.XLS";"UnoB",#N/A,FALSE,"CONV3T.XLS";"Bruto",#N/A,FALSE,"CONV4T.XLS";"Neto",#N/A,FALSE,"CONV4T.XLS";"UnoB",#N/A,FALSE,"CONV4T.XLS"}</definedName>
    <definedName name="____mor2" localSheetId="9"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1" hidden="1">{"Bruto",#N/A,FALSE,"CONV3T.XLS";"Neto",#N/A,FALSE,"CONV3T.XLS";"UnoB",#N/A,FALSE,"CONV3T.XLS";"Bruto",#N/A,FALSE,"CONV4T.XLS";"Neto",#N/A,FALSE,"CONV4T.XLS";"UnoB",#N/A,FALSE,"CONV4T.XLS"}</definedName>
    <definedName name="____MOR4" localSheetId="5" hidden="1">{"Bruto",#N/A,FALSE,"CONV3T.XLS";"Neto",#N/A,FALSE,"CONV3T.XLS";"UnoB",#N/A,FALSE,"CONV3T.XLS";"Bruto",#N/A,FALSE,"CONV4T.XLS";"Neto",#N/A,FALSE,"CONV4T.XLS";"UnoB",#N/A,FALSE,"CONV4T.XLS"}</definedName>
    <definedName name="____MOR4" localSheetId="6" hidden="1">{"Bruto",#N/A,FALSE,"CONV3T.XLS";"Neto",#N/A,FALSE,"CONV3T.XLS";"UnoB",#N/A,FALSE,"CONV3T.XLS";"Bruto",#N/A,FALSE,"CONV4T.XLS";"Neto",#N/A,FALSE,"CONV4T.XLS";"UnoB",#N/A,FALSE,"CONV4T.XLS"}</definedName>
    <definedName name="____MOR4" localSheetId="8" hidden="1">{"Bruto",#N/A,FALSE,"CONV3T.XLS";"Neto",#N/A,FALSE,"CONV3T.XLS";"UnoB",#N/A,FALSE,"CONV3T.XLS";"Bruto",#N/A,FALSE,"CONV4T.XLS";"Neto",#N/A,FALSE,"CONV4T.XLS";"UnoB",#N/A,FALSE,"CONV4T.XLS"}</definedName>
    <definedName name="____MOR4" localSheetId="9"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 localSheetId="0">[1]!NOV&amp;[1]!DIC</definedName>
    <definedName name="____NOV1" localSheetId="1">[2]!NOV&amp;[2]!DIC</definedName>
    <definedName name="____NOV1" localSheetId="3">[3]!NOV&amp;[3]!DIC</definedName>
    <definedName name="____NOV1" localSheetId="4">[1]!NOV&amp;[1]!DIC</definedName>
    <definedName name="____NOV1" localSheetId="6">[2]!NOV&amp;[2]!DIC</definedName>
    <definedName name="____NOV1" localSheetId="8">[1]!NOV&amp;[1]!DIC</definedName>
    <definedName name="____NOV1" localSheetId="9">[4]!NOV&amp;[4]!DIC</definedName>
    <definedName name="____NOV1">[1]!NOV&amp;[1]!DIC</definedName>
    <definedName name="____NOV2" localSheetId="6">[7]edofza11!$C$43</definedName>
    <definedName name="____NOV2">[8]edofza11!$C$43</definedName>
    <definedName name="____OCT1" localSheetId="0">[1]!OCT&amp;[1]!NOV&amp;[1]!DIC</definedName>
    <definedName name="____OCT1" localSheetId="1">[2]!OCT&amp;[2]!NOV&amp;[2]!DIC</definedName>
    <definedName name="____OCT1" localSheetId="3">[3]!OCT&amp;[3]!NOV&amp;[3]!DIC</definedName>
    <definedName name="____OCT1" localSheetId="4">[1]!OCT&amp;[1]!NOV&amp;[1]!DIC</definedName>
    <definedName name="____OCT1" localSheetId="6">[2]!OCT&amp;[2]!NOV&amp;[2]!DIC</definedName>
    <definedName name="____OCT1" localSheetId="8">[1]!OCT&amp;[1]!NOV&amp;[1]!DIC</definedName>
    <definedName name="____OCT1" localSheetId="9">[4]!OCT&amp;[4]!NOV&amp;[4]!DIC</definedName>
    <definedName name="____OCT1">[1]!OCT&amp;[1]!NOV&amp;[1]!DIC</definedName>
    <definedName name="____OCT2" localSheetId="6">[7]edofza10!$C$22</definedName>
    <definedName name="____OCT2">[8]edofza10!$C$22</definedName>
    <definedName name="____pa2" localSheetId="1" hidden="1">{"Bruto",#N/A,FALSE,"CONV3T.XLS";"Neto",#N/A,FALSE,"CONV3T.XLS";"UnoB",#N/A,FALSE,"CONV3T.XLS";"Bruto",#N/A,FALSE,"CONV4T.XLS";"Neto",#N/A,FALSE,"CONV4T.XLS";"UnoB",#N/A,FALSE,"CONV4T.XLS"}</definedName>
    <definedName name="____pa2" localSheetId="5" hidden="1">{"Bruto",#N/A,FALSE,"CONV3T.XLS";"Neto",#N/A,FALSE,"CONV3T.XLS";"UnoB",#N/A,FALSE,"CONV3T.XLS";"Bruto",#N/A,FALSE,"CONV4T.XLS";"Neto",#N/A,FALSE,"CONV4T.XLS";"UnoB",#N/A,FALSE,"CONV4T.XLS"}</definedName>
    <definedName name="____pa2" localSheetId="6" hidden="1">{"Bruto",#N/A,FALSE,"CONV3T.XLS";"Neto",#N/A,FALSE,"CONV3T.XLS";"UnoB",#N/A,FALSE,"CONV3T.XLS";"Bruto",#N/A,FALSE,"CONV4T.XLS";"Neto",#N/A,FALSE,"CONV4T.XLS";"UnoB",#N/A,FALSE,"CONV4T.XLS"}</definedName>
    <definedName name="____pa2" localSheetId="8" hidden="1">{"Bruto",#N/A,FALSE,"CONV3T.XLS";"Neto",#N/A,FALSE,"CONV3T.XLS";"UnoB",#N/A,FALSE,"CONV3T.XLS";"Bruto",#N/A,FALSE,"CONV4T.XLS";"Neto",#N/A,FALSE,"CONV4T.XLS";"UnoB",#N/A,FALSE,"CONV4T.XLS"}</definedName>
    <definedName name="____pa2" localSheetId="9"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1" hidden="1">{"Bruto",#N/A,FALSE,"CONV3T.XLS";"Neto",#N/A,FALSE,"CONV3T.XLS";"UnoB",#N/A,FALSE,"CONV3T.XLS";"Bruto",#N/A,FALSE,"CONV4T.XLS";"Neto",#N/A,FALSE,"CONV4T.XLS";"UnoB",#N/A,FALSE,"CONV4T.XLS"}</definedName>
    <definedName name="____PAJ4" localSheetId="5" hidden="1">{"Bruto",#N/A,FALSE,"CONV3T.XLS";"Neto",#N/A,FALSE,"CONV3T.XLS";"UnoB",#N/A,FALSE,"CONV3T.XLS";"Bruto",#N/A,FALSE,"CONV4T.XLS";"Neto",#N/A,FALSE,"CONV4T.XLS";"UnoB",#N/A,FALSE,"CONV4T.XLS"}</definedName>
    <definedName name="____PAJ4" localSheetId="6" hidden="1">{"Bruto",#N/A,FALSE,"CONV3T.XLS";"Neto",#N/A,FALSE,"CONV3T.XLS";"UnoB",#N/A,FALSE,"CONV3T.XLS";"Bruto",#N/A,FALSE,"CONV4T.XLS";"Neto",#N/A,FALSE,"CONV4T.XLS";"UnoB",#N/A,FALSE,"CONV4T.XLS"}</definedName>
    <definedName name="____PAJ4" localSheetId="8" hidden="1">{"Bruto",#N/A,FALSE,"CONV3T.XLS";"Neto",#N/A,FALSE,"CONV3T.XLS";"UnoB",#N/A,FALSE,"CONV3T.XLS";"Bruto",#N/A,FALSE,"CONV4T.XLS";"Neto",#N/A,FALSE,"CONV4T.XLS";"UnoB",#N/A,FALSE,"CONV4T.XLS"}</definedName>
    <definedName name="____PAJ4" localSheetId="9"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1">#REF!</definedName>
    <definedName name="____PEM96" localSheetId="4">#REF!</definedName>
    <definedName name="____PEM96" localSheetId="5">#REF!</definedName>
    <definedName name="____PEM96" localSheetId="6">#REF!</definedName>
    <definedName name="____PEM96" localSheetId="8">#REF!</definedName>
    <definedName name="____PEM96" localSheetId="9">#REF!</definedName>
    <definedName name="____PEM96">#REF!</definedName>
    <definedName name="____PIB08" localSheetId="1">#REF!</definedName>
    <definedName name="____PIB08" localSheetId="4">#REF!</definedName>
    <definedName name="____PIB08" localSheetId="5">#REF!</definedName>
    <definedName name="____PIB08" localSheetId="6">#REF!</definedName>
    <definedName name="____PIB08" localSheetId="8">#REF!</definedName>
    <definedName name="____PIB08" localSheetId="9">#REF!</definedName>
    <definedName name="____PIB08">#REF!</definedName>
    <definedName name="____PIP96" localSheetId="1">#REF!</definedName>
    <definedName name="____PIP96" localSheetId="4">#REF!</definedName>
    <definedName name="____PIP96" localSheetId="5">#REF!</definedName>
    <definedName name="____PIP96" localSheetId="6">#REF!</definedName>
    <definedName name="____PIP96" localSheetId="8">#REF!</definedName>
    <definedName name="____PIP96" localSheetId="9">#REF!</definedName>
    <definedName name="____PIP96">#REF!</definedName>
    <definedName name="____SEP1" localSheetId="0">[1]!SEP&amp;[1]!OCT&amp;[1]!NOV&amp;[1]!DIC</definedName>
    <definedName name="____SEP1" localSheetId="1">[2]!SEP&amp;[2]!OCT&amp;[2]!NOV&amp;[2]!DIC</definedName>
    <definedName name="____SEP1" localSheetId="3">[3]!SEP&amp;[3]!OCT&amp;[3]!NOV&amp;[3]!DIC</definedName>
    <definedName name="____SEP1" localSheetId="4">[1]!SEP&amp;[1]!OCT&amp;[1]!NOV&amp;[1]!DIC</definedName>
    <definedName name="____SEP1" localSheetId="6">[2]!SEP&amp;[2]!OCT&amp;[2]!NOV&amp;[2]!DIC</definedName>
    <definedName name="____SEP1" localSheetId="8">[1]!SEP&amp;[1]!OCT&amp;[1]!NOV&amp;[1]!DIC</definedName>
    <definedName name="____SEP1" localSheetId="9">[4]!SEP&amp;[4]!OCT&amp;[4]!NOV&amp;[4]!DIC</definedName>
    <definedName name="____SEP1">[1]!SEP&amp;[1]!OCT&amp;[1]!NOV&amp;[1]!DIC</definedName>
    <definedName name="____SEP2" localSheetId="6">[7]edofza9!$C$22</definedName>
    <definedName name="____SEP2">[8]edofza9!$C$22</definedName>
    <definedName name="____smg97">'[9]Premisa macro'!$E$4</definedName>
    <definedName name="____syt03" localSheetId="1">#REF!</definedName>
    <definedName name="____syt03" localSheetId="4">#REF!</definedName>
    <definedName name="____syt03" localSheetId="5">#REF!</definedName>
    <definedName name="____syt03" localSheetId="6">#REF!</definedName>
    <definedName name="____syt03" localSheetId="8">#REF!</definedName>
    <definedName name="____syt03" localSheetId="9">#REF!</definedName>
    <definedName name="____syt03">#REF!</definedName>
    <definedName name="____TDC2001" localSheetId="1">'[10]Tipos de Cambio'!$C$4</definedName>
    <definedName name="____TDC2001">'[10]Tipos de Cambio'!$C$4</definedName>
    <definedName name="____tul2" localSheetId="1" hidden="1">{"Bruto",#N/A,FALSE,"CONV3T.XLS";"Neto",#N/A,FALSE,"CONV3T.XLS";"UnoB",#N/A,FALSE,"CONV3T.XLS";"Bruto",#N/A,FALSE,"CONV4T.XLS";"Neto",#N/A,FALSE,"CONV4T.XLS";"UnoB",#N/A,FALSE,"CONV4T.XLS"}</definedName>
    <definedName name="____tul2" localSheetId="5" hidden="1">{"Bruto",#N/A,FALSE,"CONV3T.XLS";"Neto",#N/A,FALSE,"CONV3T.XLS";"UnoB",#N/A,FALSE,"CONV3T.XLS";"Bruto",#N/A,FALSE,"CONV4T.XLS";"Neto",#N/A,FALSE,"CONV4T.XLS";"UnoB",#N/A,FALSE,"CONV4T.XLS"}</definedName>
    <definedName name="____tul2" localSheetId="6" hidden="1">{"Bruto",#N/A,FALSE,"CONV3T.XLS";"Neto",#N/A,FALSE,"CONV3T.XLS";"UnoB",#N/A,FALSE,"CONV3T.XLS";"Bruto",#N/A,FALSE,"CONV4T.XLS";"Neto",#N/A,FALSE,"CONV4T.XLS";"UnoB",#N/A,FALSE,"CONV4T.XLS"}</definedName>
    <definedName name="____tul2" localSheetId="8" hidden="1">{"Bruto",#N/A,FALSE,"CONV3T.XLS";"Neto",#N/A,FALSE,"CONV3T.XLS";"UnoB",#N/A,FALSE,"CONV3T.XLS";"Bruto",#N/A,FALSE,"CONV4T.XLS";"Neto",#N/A,FALSE,"CONV4T.XLS";"UnoB",#N/A,FALSE,"CONV4T.XLS"}</definedName>
    <definedName name="____tul2" localSheetId="9"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1" hidden="1">{"Bruto",#N/A,FALSE,"CONV3T.XLS";"Neto",#N/A,FALSE,"CONV3T.XLS";"UnoB",#N/A,FALSE,"CONV3T.XLS";"Bruto",#N/A,FALSE,"CONV4T.XLS";"Neto",#N/A,FALSE,"CONV4T.XLS";"UnoB",#N/A,FALSE,"CONV4T.XLS"}</definedName>
    <definedName name="____TUL4" localSheetId="5" hidden="1">{"Bruto",#N/A,FALSE,"CONV3T.XLS";"Neto",#N/A,FALSE,"CONV3T.XLS";"UnoB",#N/A,FALSE,"CONV3T.XLS";"Bruto",#N/A,FALSE,"CONV4T.XLS";"Neto",#N/A,FALSE,"CONV4T.XLS";"UnoB",#N/A,FALSE,"CONV4T.XLS"}</definedName>
    <definedName name="____TUL4" localSheetId="6" hidden="1">{"Bruto",#N/A,FALSE,"CONV3T.XLS";"Neto",#N/A,FALSE,"CONV3T.XLS";"UnoB",#N/A,FALSE,"CONV3T.XLS";"Bruto",#N/A,FALSE,"CONV4T.XLS";"Neto",#N/A,FALSE,"CONV4T.XLS";"UnoB",#N/A,FALSE,"CONV4T.XLS"}</definedName>
    <definedName name="____TUL4" localSheetId="8" hidden="1">{"Bruto",#N/A,FALSE,"CONV3T.XLS";"Neto",#N/A,FALSE,"CONV3T.XLS";"UnoB",#N/A,FALSE,"CONV3T.XLS";"Bruto",#N/A,FALSE,"CONV4T.XLS";"Neto",#N/A,FALSE,"CONV4T.XLS";"UnoB",#N/A,FALSE,"CONV4T.XLS"}</definedName>
    <definedName name="____TUL4" localSheetId="9"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1" hidden="1">{"Bruto",#N/A,FALSE,"CONV3T.XLS";"Neto",#N/A,FALSE,"CONV3T.XLS";"UnoB",#N/A,FALSE,"CONV3T.XLS";"Bruto",#N/A,FALSE,"CONV4T.XLS";"Neto",#N/A,FALSE,"CONV4T.XLS";"UnoB",#N/A,FALSE,"CONV4T.XLS"}</definedName>
    <definedName name="____WRN4444" localSheetId="5" hidden="1">{"Bruto",#N/A,FALSE,"CONV3T.XLS";"Neto",#N/A,FALSE,"CONV3T.XLS";"UnoB",#N/A,FALSE,"CONV3T.XLS";"Bruto",#N/A,FALSE,"CONV4T.XLS";"Neto",#N/A,FALSE,"CONV4T.XLS";"UnoB",#N/A,FALSE,"CONV4T.XLS"}</definedName>
    <definedName name="____WRN4444" localSheetId="6" hidden="1">{"Bruto",#N/A,FALSE,"CONV3T.XLS";"Neto",#N/A,FALSE,"CONV3T.XLS";"UnoB",#N/A,FALSE,"CONV3T.XLS";"Bruto",#N/A,FALSE,"CONV4T.XLS";"Neto",#N/A,FALSE,"CONV4T.XLS";"UnoB",#N/A,FALSE,"CONV4T.XLS"}</definedName>
    <definedName name="____WRN4444" localSheetId="8" hidden="1">{"Bruto",#N/A,FALSE,"CONV3T.XLS";"Neto",#N/A,FALSE,"CONV3T.XLS";"UnoB",#N/A,FALSE,"CONV3T.XLS";"Bruto",#N/A,FALSE,"CONV4T.XLS";"Neto",#N/A,FALSE,"CONV4T.XLS";"UnoB",#N/A,FALSE,"CONV4T.XLS"}</definedName>
    <definedName name="____WRN4444" localSheetId="9"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[11]!ABR&amp;[11]!MAY&amp;[11]!JUN&amp;[11]!JUL&amp;[11]!AGO&amp;[11]!SEP</definedName>
    <definedName name="___ABR2" localSheetId="6">[7]edofza4!$C$22</definedName>
    <definedName name="___ABR2">[8]edofza4!$C$22</definedName>
    <definedName name="___AGO1">[11]!AGO&amp;[11]!SEP&amp;[11]!OCT&amp;[11]!NOV&amp;[11]!DIC</definedName>
    <definedName name="___AGO2" localSheetId="6">[7]edofza8!$C$22</definedName>
    <definedName name="___AGO2">[8]edofza8!$C$22</definedName>
    <definedName name="___ASA96" localSheetId="1">#REF!</definedName>
    <definedName name="___ASA96" localSheetId="4">#REF!</definedName>
    <definedName name="___ASA96" localSheetId="5">#REF!</definedName>
    <definedName name="___ASA96" localSheetId="6">#REF!</definedName>
    <definedName name="___ASA96" localSheetId="8">#REF!</definedName>
    <definedName name="___ASA96" localSheetId="9">#REF!</definedName>
    <definedName name="___ASA96">#REF!</definedName>
    <definedName name="___cad179" localSheetId="1">'[5]Mod Eco Controlados 99'!#REF!</definedName>
    <definedName name="___cad179" localSheetId="4">'[5]Mod Eco Controlados 99'!#REF!</definedName>
    <definedName name="___cad179" localSheetId="5">'[5]Mod Eco Controlados 99'!#REF!</definedName>
    <definedName name="___cad179" localSheetId="6">'[5]Mod Eco Controlados 99'!#REF!</definedName>
    <definedName name="___cad179" localSheetId="8">'[5]Mod Eco Controlados 99'!#REF!</definedName>
    <definedName name="___cad179" localSheetId="9">'[5]Mod Eco Controlados 99'!#REF!</definedName>
    <definedName name="___cad179">'[5]Mod Eco Controlados 99'!#REF!</definedName>
    <definedName name="___CAN2" localSheetId="1" hidden="1">{"Bruto",#N/A,FALSE,"CONV3T.XLS";"Neto",#N/A,FALSE,"CONV3T.XLS";"UnoB",#N/A,FALSE,"CONV3T.XLS";"Bruto",#N/A,FALSE,"CONV4T.XLS";"Neto",#N/A,FALSE,"CONV4T.XLS";"UnoB",#N/A,FALSE,"CONV4T.XLS"}</definedName>
    <definedName name="___CAN2" localSheetId="5" hidden="1">{"Bruto",#N/A,FALSE,"CONV3T.XLS";"Neto",#N/A,FALSE,"CONV3T.XLS";"UnoB",#N/A,FALSE,"CONV3T.XLS";"Bruto",#N/A,FALSE,"CONV4T.XLS";"Neto",#N/A,FALSE,"CONV4T.XLS";"UnoB",#N/A,FALSE,"CONV4T.XLS"}</definedName>
    <definedName name="___CAN2" localSheetId="6" hidden="1">{"Bruto",#N/A,FALSE,"CONV3T.XLS";"Neto",#N/A,FALSE,"CONV3T.XLS";"UnoB",#N/A,FALSE,"CONV3T.XLS";"Bruto",#N/A,FALSE,"CONV4T.XLS";"Neto",#N/A,FALSE,"CONV4T.XLS";"UnoB",#N/A,FALSE,"CONV4T.XLS"}</definedName>
    <definedName name="___CAN2" localSheetId="8" hidden="1">{"Bruto",#N/A,FALSE,"CONV3T.XLS";"Neto",#N/A,FALSE,"CONV3T.XLS";"UnoB",#N/A,FALSE,"CONV3T.XLS";"Bruto",#N/A,FALSE,"CONV4T.XLS";"Neto",#N/A,FALSE,"CONV4T.XLS";"UnoB",#N/A,FALSE,"CONV4T.XLS"}</definedName>
    <definedName name="___CAN2" localSheetId="9"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1" hidden="1">{"Bruto",#N/A,FALSE,"CONV3T.XLS";"Neto",#N/A,FALSE,"CONV3T.XLS";"UnoB",#N/A,FALSE,"CONV3T.XLS";"Bruto",#N/A,FALSE,"CONV4T.XLS";"Neto",#N/A,FALSE,"CONV4T.XLS";"UnoB",#N/A,FALSE,"CONV4T.XLS"}</definedName>
    <definedName name="___CAN4" localSheetId="5" hidden="1">{"Bruto",#N/A,FALSE,"CONV3T.XLS";"Neto",#N/A,FALSE,"CONV3T.XLS";"UnoB",#N/A,FALSE,"CONV3T.XLS";"Bruto",#N/A,FALSE,"CONV4T.XLS";"Neto",#N/A,FALSE,"CONV4T.XLS";"UnoB",#N/A,FALSE,"CONV4T.XLS"}</definedName>
    <definedName name="___CAN4" localSheetId="6" hidden="1">{"Bruto",#N/A,FALSE,"CONV3T.XLS";"Neto",#N/A,FALSE,"CONV3T.XLS";"UnoB",#N/A,FALSE,"CONV3T.XLS";"Bruto",#N/A,FALSE,"CONV4T.XLS";"Neto",#N/A,FALSE,"CONV4T.XLS";"UnoB",#N/A,FALSE,"CONV4T.XLS"}</definedName>
    <definedName name="___CAN4" localSheetId="8" hidden="1">{"Bruto",#N/A,FALSE,"CONV3T.XLS";"Neto",#N/A,FALSE,"CONV3T.XLS";"UnoB",#N/A,FALSE,"CONV3T.XLS";"Bruto",#N/A,FALSE,"CONV4T.XLS";"Neto",#N/A,FALSE,"CONV4T.XLS";"UnoB",#N/A,FALSE,"CONV4T.XLS"}</definedName>
    <definedName name="___CAN4" localSheetId="9"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1">#REF!</definedName>
    <definedName name="___CFD02" localSheetId="4">#REF!</definedName>
    <definedName name="___CFD02" localSheetId="5">#REF!</definedName>
    <definedName name="___CFD02" localSheetId="6">#REF!</definedName>
    <definedName name="___CFD02" localSheetId="8">#REF!</definedName>
    <definedName name="___CFD02" localSheetId="9">#REF!</definedName>
    <definedName name="___CFD02">#REF!</definedName>
    <definedName name="___CFE96" localSheetId="1">#REF!</definedName>
    <definedName name="___CFE96" localSheetId="4">#REF!</definedName>
    <definedName name="___CFE96" localSheetId="5">#REF!</definedName>
    <definedName name="___CFE96" localSheetId="6">#REF!</definedName>
    <definedName name="___CFE96" localSheetId="8">#REF!</definedName>
    <definedName name="___CFE96" localSheetId="9">#REF!</definedName>
    <definedName name="___CFE96">#REF!</definedName>
    <definedName name="___CON96" localSheetId="1">#REF!</definedName>
    <definedName name="___CON96" localSheetId="4">#REF!</definedName>
    <definedName name="___CON96" localSheetId="5">#REF!</definedName>
    <definedName name="___CON96" localSheetId="6">#REF!</definedName>
    <definedName name="___CON96" localSheetId="8">#REF!</definedName>
    <definedName name="___CON96" localSheetId="9">#REF!</definedName>
    <definedName name="___CON96">#REF!</definedName>
    <definedName name="___COR4" localSheetId="1" hidden="1">{"Bruto",#N/A,FALSE,"CONV3T.XLS";"Neto",#N/A,FALSE,"CONV3T.XLS";"UnoB",#N/A,FALSE,"CONV3T.XLS";"Bruto",#N/A,FALSE,"CONV4T.XLS";"Neto",#N/A,FALSE,"CONV4T.XLS";"UnoB",#N/A,FALSE,"CONV4T.XLS"}</definedName>
    <definedName name="___COR4" localSheetId="5" hidden="1">{"Bruto",#N/A,FALSE,"CONV3T.XLS";"Neto",#N/A,FALSE,"CONV3T.XLS";"UnoB",#N/A,FALSE,"CONV3T.XLS";"Bruto",#N/A,FALSE,"CONV4T.XLS";"Neto",#N/A,FALSE,"CONV4T.XLS";"UnoB",#N/A,FALSE,"CONV4T.XLS"}</definedName>
    <definedName name="___COR4" localSheetId="6" hidden="1">{"Bruto",#N/A,FALSE,"CONV3T.XLS";"Neto",#N/A,FALSE,"CONV3T.XLS";"UnoB",#N/A,FALSE,"CONV3T.XLS";"Bruto",#N/A,FALSE,"CONV4T.XLS";"Neto",#N/A,FALSE,"CONV4T.XLS";"UnoB",#N/A,FALSE,"CONV4T.XLS"}</definedName>
    <definedName name="___COR4" localSheetId="8" hidden="1">{"Bruto",#N/A,FALSE,"CONV3T.XLS";"Neto",#N/A,FALSE,"CONV3T.XLS";"UnoB",#N/A,FALSE,"CONV3T.XLS";"Bruto",#N/A,FALSE,"CONV4T.XLS";"Neto",#N/A,FALSE,"CONV4T.XLS";"UnoB",#N/A,FALSE,"CONV4T.XLS"}</definedName>
    <definedName name="___COR4" localSheetId="9"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1" hidden="1">{"Bruto",#N/A,FALSE,"CONV3T.XLS";"Neto",#N/A,FALSE,"CONV3T.XLS";"UnoB",#N/A,FALSE,"CONV3T.XLS";"Bruto",#N/A,FALSE,"CONV4T.XLS";"Neto",#N/A,FALSE,"CONV4T.XLS";"UnoB",#N/A,FALSE,"CONV4T.XLS"}</definedName>
    <definedName name="___COS4" localSheetId="5" hidden="1">{"Bruto",#N/A,FALSE,"CONV3T.XLS";"Neto",#N/A,FALSE,"CONV3T.XLS";"UnoB",#N/A,FALSE,"CONV3T.XLS";"Bruto",#N/A,FALSE,"CONV4T.XLS";"Neto",#N/A,FALSE,"CONV4T.XLS";"UnoB",#N/A,FALSE,"CONV4T.XLS"}</definedName>
    <definedName name="___COS4" localSheetId="6" hidden="1">{"Bruto",#N/A,FALSE,"CONV3T.XLS";"Neto",#N/A,FALSE,"CONV3T.XLS";"UnoB",#N/A,FALSE,"CONV3T.XLS";"Bruto",#N/A,FALSE,"CONV4T.XLS";"Neto",#N/A,FALSE,"CONV4T.XLS";"UnoB",#N/A,FALSE,"CONV4T.XLS"}</definedName>
    <definedName name="___COS4" localSheetId="8" hidden="1">{"Bruto",#N/A,FALSE,"CONV3T.XLS";"Neto",#N/A,FALSE,"CONV3T.XLS";"UnoB",#N/A,FALSE,"CONV3T.XLS";"Bruto",#N/A,FALSE,"CONV4T.XLS";"Neto",#N/A,FALSE,"CONV4T.XLS";"UnoB",#N/A,FALSE,"CONV4T.XLS"}</definedName>
    <definedName name="___COS4" localSheetId="9"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'[9]Premisas IMSS'!$M$12</definedName>
    <definedName name="___def2">'[9]Premisas IMSS'!$M$13</definedName>
    <definedName name="___def3">'[9]Premisas IMSS'!$M$14</definedName>
    <definedName name="___def4">'[9]Premisas IMSS'!$M$15</definedName>
    <definedName name="___def5">'[9]Premisas IMSS'!$M$16</definedName>
    <definedName name="___def6">'[9]Premisas IMSS'!$M$17</definedName>
    <definedName name="___DIC2" localSheetId="6">[7]edofza12!$C$22</definedName>
    <definedName name="___DIC2">[8]edofza12!$C$22</definedName>
    <definedName name="___ee1" localSheetId="1" hidden="1">{"Bruto",#N/A,FALSE,"CONV3T.XLS";"Neto",#N/A,FALSE,"CONV3T.XLS";"UnoB",#N/A,FALSE,"CONV3T.XLS";"Bruto",#N/A,FALSE,"CONV4T.XLS";"Neto",#N/A,FALSE,"CONV4T.XLS";"UnoB",#N/A,FALSE,"CONV4T.XLS"}</definedName>
    <definedName name="___ee1" localSheetId="5" hidden="1">{"Bruto",#N/A,FALSE,"CONV3T.XLS";"Neto",#N/A,FALSE,"CONV3T.XLS";"UnoB",#N/A,FALSE,"CONV3T.XLS";"Bruto",#N/A,FALSE,"CONV4T.XLS";"Neto",#N/A,FALSE,"CONV4T.XLS";"UnoB",#N/A,FALSE,"CONV4T.XLS"}</definedName>
    <definedName name="___ee1" localSheetId="6" hidden="1">{"Bruto",#N/A,FALSE,"CONV3T.XLS";"Neto",#N/A,FALSE,"CONV3T.XLS";"UnoB",#N/A,FALSE,"CONV3T.XLS";"Bruto",#N/A,FALSE,"CONV4T.XLS";"Neto",#N/A,FALSE,"CONV4T.XLS";"UnoB",#N/A,FALSE,"CONV4T.XLS"}</definedName>
    <definedName name="___ee1" localSheetId="8" hidden="1">{"Bruto",#N/A,FALSE,"CONV3T.XLS";"Neto",#N/A,FALSE,"CONV3T.XLS";"UnoB",#N/A,FALSE,"CONV3T.XLS";"Bruto",#N/A,FALSE,"CONV4T.XLS";"Neto",#N/A,FALSE,"CONV4T.XLS";"UnoB",#N/A,FALSE,"CONV4T.XLS"}</definedName>
    <definedName name="___ee1" localSheetId="9"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 localSheetId="6">[7]edofza1!$C$22</definedName>
    <definedName name="___ENE2">[8]edofza1!$C$22</definedName>
    <definedName name="___esc2" localSheetId="1" hidden="1">{"Bruto",#N/A,FALSE,"CONV3T.XLS";"Neto",#N/A,FALSE,"CONV3T.XLS";"UnoB",#N/A,FALSE,"CONV3T.XLS";"Bruto",#N/A,FALSE,"CONV4T.XLS";"Neto",#N/A,FALSE,"CONV4T.XLS";"UnoB",#N/A,FALSE,"CONV4T.XLS"}</definedName>
    <definedName name="___esc2" localSheetId="5" hidden="1">{"Bruto",#N/A,FALSE,"CONV3T.XLS";"Neto",#N/A,FALSE,"CONV3T.XLS";"UnoB",#N/A,FALSE,"CONV3T.XLS";"Bruto",#N/A,FALSE,"CONV4T.XLS";"Neto",#N/A,FALSE,"CONV4T.XLS";"UnoB",#N/A,FALSE,"CONV4T.XLS"}</definedName>
    <definedName name="___esc2" localSheetId="6" hidden="1">{"Bruto",#N/A,FALSE,"CONV3T.XLS";"Neto",#N/A,FALSE,"CONV3T.XLS";"UnoB",#N/A,FALSE,"CONV3T.XLS";"Bruto",#N/A,FALSE,"CONV4T.XLS";"Neto",#N/A,FALSE,"CONV4T.XLS";"UnoB",#N/A,FALSE,"CONV4T.XLS"}</definedName>
    <definedName name="___esc2" localSheetId="8" hidden="1">{"Bruto",#N/A,FALSE,"CONV3T.XLS";"Neto",#N/A,FALSE,"CONV3T.XLS";"UnoB",#N/A,FALSE,"CONV3T.XLS";"Bruto",#N/A,FALSE,"CONV4T.XLS";"Neto",#N/A,FALSE,"CONV4T.XLS";"UnoB",#N/A,FALSE,"CONV4T.XLS"}</definedName>
    <definedName name="___esc2" localSheetId="9"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1" hidden="1">{"Bruto",#N/A,FALSE,"CONV3T.XLS";"Neto",#N/A,FALSE,"CONV3T.XLS";"UnoB",#N/A,FALSE,"CONV3T.XLS";"Bruto",#N/A,FALSE,"CONV4T.XLS";"Neto",#N/A,FALSE,"CONV4T.XLS";"UnoB",#N/A,FALSE,"CONV4T.XLS"}</definedName>
    <definedName name="___ESC4" localSheetId="5" hidden="1">{"Bruto",#N/A,FALSE,"CONV3T.XLS";"Neto",#N/A,FALSE,"CONV3T.XLS";"UnoB",#N/A,FALSE,"CONV3T.XLS";"Bruto",#N/A,FALSE,"CONV4T.XLS";"Neto",#N/A,FALSE,"CONV4T.XLS";"UnoB",#N/A,FALSE,"CONV4T.XLS"}</definedName>
    <definedName name="___ESC4" localSheetId="6" hidden="1">{"Bruto",#N/A,FALSE,"CONV3T.XLS";"Neto",#N/A,FALSE,"CONV3T.XLS";"UnoB",#N/A,FALSE,"CONV3T.XLS";"Bruto",#N/A,FALSE,"CONV4T.XLS";"Neto",#N/A,FALSE,"CONV4T.XLS";"UnoB",#N/A,FALSE,"CONV4T.XLS"}</definedName>
    <definedName name="___ESC4" localSheetId="8" hidden="1">{"Bruto",#N/A,FALSE,"CONV3T.XLS";"Neto",#N/A,FALSE,"CONV3T.XLS";"UnoB",#N/A,FALSE,"CONV3T.XLS";"Bruto",#N/A,FALSE,"CONV4T.XLS";"Neto",#N/A,FALSE,"CONV4T.XLS";"UnoB",#N/A,FALSE,"CONV4T.XLS"}</definedName>
    <definedName name="___ESC4" localSheetId="9"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[11]!FEB&amp;[11]!MAR&amp;[11]!ABR&amp;[11]!MAY&amp;[11]!JUN&amp;[11]!JUL</definedName>
    <definedName name="___FEB2" localSheetId="6">[7]edofza2!$C$22</definedName>
    <definedName name="___FEB2">[8]edofza2!$C$22</definedName>
    <definedName name="___JUL1">[11]!JUL&amp;[11]!AGO&amp;[11]!SEP&amp;[11]!OCT&amp;[11]!NOV</definedName>
    <definedName name="___JUL2" localSheetId="6">[7]edofza7!$C$22</definedName>
    <definedName name="___JUL2">[8]edofza7!$C$22</definedName>
    <definedName name="___JUN1">[11]!JUN&amp;[11]!JUL&amp;[11]!AGO&amp;[11]!SEP&amp;[11]!OCT</definedName>
    <definedName name="___JUN2" localSheetId="6">[7]edofza6!$C$22</definedName>
    <definedName name="___JUN2">[8]edofza6!$C$22</definedName>
    <definedName name="___MAR1">[11]!MAR&amp;[11]!ABR&amp;[11]!MAY&amp;[11]!JUN&amp;[11]!JUL&amp;[11]!AGO</definedName>
    <definedName name="___MAR2" localSheetId="6">[7]edofza3!$C$22</definedName>
    <definedName name="___MAR2">[8]edofza3!$C$22</definedName>
    <definedName name="___MAY1">[11]!MAY&amp;[11]!JUN&amp;[11]!JUL&amp;[11]!AGO&amp;[11]!SEP</definedName>
    <definedName name="___MAY2" localSheetId="6">[7]edofza5!$C$22</definedName>
    <definedName name="___MAY2">[8]edofza5!$C$22</definedName>
    <definedName name="___mor2" localSheetId="1" hidden="1">{"Bruto",#N/A,FALSE,"CONV3T.XLS";"Neto",#N/A,FALSE,"CONV3T.XLS";"UnoB",#N/A,FALSE,"CONV3T.XLS";"Bruto",#N/A,FALSE,"CONV4T.XLS";"Neto",#N/A,FALSE,"CONV4T.XLS";"UnoB",#N/A,FALSE,"CONV4T.XLS"}</definedName>
    <definedName name="___mor2" localSheetId="5" hidden="1">{"Bruto",#N/A,FALSE,"CONV3T.XLS";"Neto",#N/A,FALSE,"CONV3T.XLS";"UnoB",#N/A,FALSE,"CONV3T.XLS";"Bruto",#N/A,FALSE,"CONV4T.XLS";"Neto",#N/A,FALSE,"CONV4T.XLS";"UnoB",#N/A,FALSE,"CONV4T.XLS"}</definedName>
    <definedName name="___mor2" localSheetId="6" hidden="1">{"Bruto",#N/A,FALSE,"CONV3T.XLS";"Neto",#N/A,FALSE,"CONV3T.XLS";"UnoB",#N/A,FALSE,"CONV3T.XLS";"Bruto",#N/A,FALSE,"CONV4T.XLS";"Neto",#N/A,FALSE,"CONV4T.XLS";"UnoB",#N/A,FALSE,"CONV4T.XLS"}</definedName>
    <definedName name="___mor2" localSheetId="8" hidden="1">{"Bruto",#N/A,FALSE,"CONV3T.XLS";"Neto",#N/A,FALSE,"CONV3T.XLS";"UnoB",#N/A,FALSE,"CONV3T.XLS";"Bruto",#N/A,FALSE,"CONV4T.XLS";"Neto",#N/A,FALSE,"CONV4T.XLS";"UnoB",#N/A,FALSE,"CONV4T.XLS"}</definedName>
    <definedName name="___mor2" localSheetId="9"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1" hidden="1">{"Bruto",#N/A,FALSE,"CONV3T.XLS";"Neto",#N/A,FALSE,"CONV3T.XLS";"UnoB",#N/A,FALSE,"CONV3T.XLS";"Bruto",#N/A,FALSE,"CONV4T.XLS";"Neto",#N/A,FALSE,"CONV4T.XLS";"UnoB",#N/A,FALSE,"CONV4T.XLS"}</definedName>
    <definedName name="___MOR4" localSheetId="5" hidden="1">{"Bruto",#N/A,FALSE,"CONV3T.XLS";"Neto",#N/A,FALSE,"CONV3T.XLS";"UnoB",#N/A,FALSE,"CONV3T.XLS";"Bruto",#N/A,FALSE,"CONV4T.XLS";"Neto",#N/A,FALSE,"CONV4T.XLS";"UnoB",#N/A,FALSE,"CONV4T.XLS"}</definedName>
    <definedName name="___MOR4" localSheetId="6" hidden="1">{"Bruto",#N/A,FALSE,"CONV3T.XLS";"Neto",#N/A,FALSE,"CONV3T.XLS";"UnoB",#N/A,FALSE,"CONV3T.XLS";"Bruto",#N/A,FALSE,"CONV4T.XLS";"Neto",#N/A,FALSE,"CONV4T.XLS";"UnoB",#N/A,FALSE,"CONV4T.XLS"}</definedName>
    <definedName name="___MOR4" localSheetId="8" hidden="1">{"Bruto",#N/A,FALSE,"CONV3T.XLS";"Neto",#N/A,FALSE,"CONV3T.XLS";"UnoB",#N/A,FALSE,"CONV3T.XLS";"Bruto",#N/A,FALSE,"CONV4T.XLS";"Neto",#N/A,FALSE,"CONV4T.XLS";"UnoB",#N/A,FALSE,"CONV4T.XLS"}</definedName>
    <definedName name="___MOR4" localSheetId="9"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[11]!NOV&amp;[11]!DIC</definedName>
    <definedName name="___NOV2" localSheetId="6">[7]edofza11!$C$43</definedName>
    <definedName name="___NOV2">[8]edofza11!$C$43</definedName>
    <definedName name="___OCT1">[11]!OCT&amp;[11]!NOV&amp;[11]!DIC</definedName>
    <definedName name="___OCT2" localSheetId="6">[7]edofza10!$C$22</definedName>
    <definedName name="___OCT2">[8]edofza10!$C$22</definedName>
    <definedName name="___pa2" localSheetId="1" hidden="1">{"Bruto",#N/A,FALSE,"CONV3T.XLS";"Neto",#N/A,FALSE,"CONV3T.XLS";"UnoB",#N/A,FALSE,"CONV3T.XLS";"Bruto",#N/A,FALSE,"CONV4T.XLS";"Neto",#N/A,FALSE,"CONV4T.XLS";"UnoB",#N/A,FALSE,"CONV4T.XLS"}</definedName>
    <definedName name="___pa2" localSheetId="5" hidden="1">{"Bruto",#N/A,FALSE,"CONV3T.XLS";"Neto",#N/A,FALSE,"CONV3T.XLS";"UnoB",#N/A,FALSE,"CONV3T.XLS";"Bruto",#N/A,FALSE,"CONV4T.XLS";"Neto",#N/A,FALSE,"CONV4T.XLS";"UnoB",#N/A,FALSE,"CONV4T.XLS"}</definedName>
    <definedName name="___pa2" localSheetId="6" hidden="1">{"Bruto",#N/A,FALSE,"CONV3T.XLS";"Neto",#N/A,FALSE,"CONV3T.XLS";"UnoB",#N/A,FALSE,"CONV3T.XLS";"Bruto",#N/A,FALSE,"CONV4T.XLS";"Neto",#N/A,FALSE,"CONV4T.XLS";"UnoB",#N/A,FALSE,"CONV4T.XLS"}</definedName>
    <definedName name="___pa2" localSheetId="8" hidden="1">{"Bruto",#N/A,FALSE,"CONV3T.XLS";"Neto",#N/A,FALSE,"CONV3T.XLS";"UnoB",#N/A,FALSE,"CONV3T.XLS";"Bruto",#N/A,FALSE,"CONV4T.XLS";"Neto",#N/A,FALSE,"CONV4T.XLS";"UnoB",#N/A,FALSE,"CONV4T.XLS"}</definedName>
    <definedName name="___pa2" localSheetId="9"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1" hidden="1">{"Bruto",#N/A,FALSE,"CONV3T.XLS";"Neto",#N/A,FALSE,"CONV3T.XLS";"UnoB",#N/A,FALSE,"CONV3T.XLS";"Bruto",#N/A,FALSE,"CONV4T.XLS";"Neto",#N/A,FALSE,"CONV4T.XLS";"UnoB",#N/A,FALSE,"CONV4T.XLS"}</definedName>
    <definedName name="___PAJ4" localSheetId="5" hidden="1">{"Bruto",#N/A,FALSE,"CONV3T.XLS";"Neto",#N/A,FALSE,"CONV3T.XLS";"UnoB",#N/A,FALSE,"CONV3T.XLS";"Bruto",#N/A,FALSE,"CONV4T.XLS";"Neto",#N/A,FALSE,"CONV4T.XLS";"UnoB",#N/A,FALSE,"CONV4T.XLS"}</definedName>
    <definedName name="___PAJ4" localSheetId="6" hidden="1">{"Bruto",#N/A,FALSE,"CONV3T.XLS";"Neto",#N/A,FALSE,"CONV3T.XLS";"UnoB",#N/A,FALSE,"CONV3T.XLS";"Bruto",#N/A,FALSE,"CONV4T.XLS";"Neto",#N/A,FALSE,"CONV4T.XLS";"UnoB",#N/A,FALSE,"CONV4T.XLS"}</definedName>
    <definedName name="___PAJ4" localSheetId="8" hidden="1">{"Bruto",#N/A,FALSE,"CONV3T.XLS";"Neto",#N/A,FALSE,"CONV3T.XLS";"UnoB",#N/A,FALSE,"CONV3T.XLS";"Bruto",#N/A,FALSE,"CONV4T.XLS";"Neto",#N/A,FALSE,"CONV4T.XLS";"UnoB",#N/A,FALSE,"CONV4T.XLS"}</definedName>
    <definedName name="___PAJ4" localSheetId="9"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1">#REF!</definedName>
    <definedName name="___PEM96" localSheetId="4">#REF!</definedName>
    <definedName name="___PEM96" localSheetId="5">#REF!</definedName>
    <definedName name="___PEM96" localSheetId="6">#REF!</definedName>
    <definedName name="___PEM96" localSheetId="8">#REF!</definedName>
    <definedName name="___PEM96" localSheetId="9">#REF!</definedName>
    <definedName name="___PEM96">#REF!</definedName>
    <definedName name="___PIB08" localSheetId="1">#REF!</definedName>
    <definedName name="___PIB08" localSheetId="4">#REF!</definedName>
    <definedName name="___PIB08" localSheetId="5">#REF!</definedName>
    <definedName name="___PIB08" localSheetId="6">#REF!</definedName>
    <definedName name="___PIB08" localSheetId="8">#REF!</definedName>
    <definedName name="___PIB08" localSheetId="9">#REF!</definedName>
    <definedName name="___PIB08">#REF!</definedName>
    <definedName name="___PIP96" localSheetId="1">#REF!</definedName>
    <definedName name="___PIP96" localSheetId="4">#REF!</definedName>
    <definedName name="___PIP96" localSheetId="5">#REF!</definedName>
    <definedName name="___PIP96" localSheetId="6">#REF!</definedName>
    <definedName name="___PIP96" localSheetId="8">#REF!</definedName>
    <definedName name="___PIP96" localSheetId="9">#REF!</definedName>
    <definedName name="___PIP96">#REF!</definedName>
    <definedName name="___SEP1">[11]!SEP&amp;[11]!OCT&amp;[11]!NOV&amp;[11]!DIC</definedName>
    <definedName name="___SEP2" localSheetId="6">[7]edofza9!$C$22</definedName>
    <definedName name="___SEP2">[8]edofza9!$C$22</definedName>
    <definedName name="___smg97">'[9]Premisa macro'!$E$4</definedName>
    <definedName name="___syt03" localSheetId="1">#REF!</definedName>
    <definedName name="___syt03" localSheetId="4">#REF!</definedName>
    <definedName name="___syt03" localSheetId="5">#REF!</definedName>
    <definedName name="___syt03" localSheetId="6">#REF!</definedName>
    <definedName name="___syt03" localSheetId="8">#REF!</definedName>
    <definedName name="___syt03" localSheetId="9">#REF!</definedName>
    <definedName name="___syt03">#REF!</definedName>
    <definedName name="___TDC2001" localSheetId="1">'[10]Tipos de Cambio'!$C$4</definedName>
    <definedName name="___TDC2001">'[10]Tipos de Cambio'!$C$4</definedName>
    <definedName name="___tul2" localSheetId="1" hidden="1">{"Bruto",#N/A,FALSE,"CONV3T.XLS";"Neto",#N/A,FALSE,"CONV3T.XLS";"UnoB",#N/A,FALSE,"CONV3T.XLS";"Bruto",#N/A,FALSE,"CONV4T.XLS";"Neto",#N/A,FALSE,"CONV4T.XLS";"UnoB",#N/A,FALSE,"CONV4T.XLS"}</definedName>
    <definedName name="___tul2" localSheetId="5" hidden="1">{"Bruto",#N/A,FALSE,"CONV3T.XLS";"Neto",#N/A,FALSE,"CONV3T.XLS";"UnoB",#N/A,FALSE,"CONV3T.XLS";"Bruto",#N/A,FALSE,"CONV4T.XLS";"Neto",#N/A,FALSE,"CONV4T.XLS";"UnoB",#N/A,FALSE,"CONV4T.XLS"}</definedName>
    <definedName name="___tul2" localSheetId="6" hidden="1">{"Bruto",#N/A,FALSE,"CONV3T.XLS";"Neto",#N/A,FALSE,"CONV3T.XLS";"UnoB",#N/A,FALSE,"CONV3T.XLS";"Bruto",#N/A,FALSE,"CONV4T.XLS";"Neto",#N/A,FALSE,"CONV4T.XLS";"UnoB",#N/A,FALSE,"CONV4T.XLS"}</definedName>
    <definedName name="___tul2" localSheetId="8" hidden="1">{"Bruto",#N/A,FALSE,"CONV3T.XLS";"Neto",#N/A,FALSE,"CONV3T.XLS";"UnoB",#N/A,FALSE,"CONV3T.XLS";"Bruto",#N/A,FALSE,"CONV4T.XLS";"Neto",#N/A,FALSE,"CONV4T.XLS";"UnoB",#N/A,FALSE,"CONV4T.XLS"}</definedName>
    <definedName name="___tul2" localSheetId="9"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1" hidden="1">{"Bruto",#N/A,FALSE,"CONV3T.XLS";"Neto",#N/A,FALSE,"CONV3T.XLS";"UnoB",#N/A,FALSE,"CONV3T.XLS";"Bruto",#N/A,FALSE,"CONV4T.XLS";"Neto",#N/A,FALSE,"CONV4T.XLS";"UnoB",#N/A,FALSE,"CONV4T.XLS"}</definedName>
    <definedName name="___TUL4" localSheetId="5" hidden="1">{"Bruto",#N/A,FALSE,"CONV3T.XLS";"Neto",#N/A,FALSE,"CONV3T.XLS";"UnoB",#N/A,FALSE,"CONV3T.XLS";"Bruto",#N/A,FALSE,"CONV4T.XLS";"Neto",#N/A,FALSE,"CONV4T.XLS";"UnoB",#N/A,FALSE,"CONV4T.XLS"}</definedName>
    <definedName name="___TUL4" localSheetId="6" hidden="1">{"Bruto",#N/A,FALSE,"CONV3T.XLS";"Neto",#N/A,FALSE,"CONV3T.XLS";"UnoB",#N/A,FALSE,"CONV3T.XLS";"Bruto",#N/A,FALSE,"CONV4T.XLS";"Neto",#N/A,FALSE,"CONV4T.XLS";"UnoB",#N/A,FALSE,"CONV4T.XLS"}</definedName>
    <definedName name="___TUL4" localSheetId="8" hidden="1">{"Bruto",#N/A,FALSE,"CONV3T.XLS";"Neto",#N/A,FALSE,"CONV3T.XLS";"UnoB",#N/A,FALSE,"CONV3T.XLS";"Bruto",#N/A,FALSE,"CONV4T.XLS";"Neto",#N/A,FALSE,"CONV4T.XLS";"UnoB",#N/A,FALSE,"CONV4T.XLS"}</definedName>
    <definedName name="___TUL4" localSheetId="9"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1" hidden="1">{"Bruto",#N/A,FALSE,"CONV3T.XLS";"Neto",#N/A,FALSE,"CONV3T.XLS";"UnoB",#N/A,FALSE,"CONV3T.XLS";"Bruto",#N/A,FALSE,"CONV4T.XLS";"Neto",#N/A,FALSE,"CONV4T.XLS";"UnoB",#N/A,FALSE,"CONV4T.XLS"}</definedName>
    <definedName name="___WRN4444" localSheetId="5" hidden="1">{"Bruto",#N/A,FALSE,"CONV3T.XLS";"Neto",#N/A,FALSE,"CONV3T.XLS";"UnoB",#N/A,FALSE,"CONV3T.XLS";"Bruto",#N/A,FALSE,"CONV4T.XLS";"Neto",#N/A,FALSE,"CONV4T.XLS";"UnoB",#N/A,FALSE,"CONV4T.XLS"}</definedName>
    <definedName name="___WRN4444" localSheetId="6" hidden="1">{"Bruto",#N/A,FALSE,"CONV3T.XLS";"Neto",#N/A,FALSE,"CONV3T.XLS";"UnoB",#N/A,FALSE,"CONV3T.XLS";"Bruto",#N/A,FALSE,"CONV4T.XLS";"Neto",#N/A,FALSE,"CONV4T.XLS";"UnoB",#N/A,FALSE,"CONV4T.XLS"}</definedName>
    <definedName name="___WRN4444" localSheetId="8" hidden="1">{"Bruto",#N/A,FALSE,"CONV3T.XLS";"Neto",#N/A,FALSE,"CONV3T.XLS";"UnoB",#N/A,FALSE,"CONV3T.XLS";"Bruto",#N/A,FALSE,"CONV4T.XLS";"Neto",#N/A,FALSE,"CONV4T.XLS";"UnoB",#N/A,FALSE,"CONV4T.XLS"}</definedName>
    <definedName name="___WRN4444" localSheetId="9"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[11]!ABR&amp;[11]!MAY&amp;[11]!JUN&amp;[11]!JUL&amp;[11]!AGO&amp;[11]!SEP</definedName>
    <definedName name="__ABR2" localSheetId="6">[7]edofza4!$C$22</definedName>
    <definedName name="__ABR2">[8]edofza4!$C$22</definedName>
    <definedName name="__AGO1" localSheetId="0">[1]!AGO&amp;[1]!SEP&amp;[1]!OCT&amp;[1]!NOV&amp;[1]!DIC</definedName>
    <definedName name="__AGO1" localSheetId="1">[2]!AGO&amp;[2]!SEP&amp;[2]!OCT&amp;[2]!NOV&amp;[2]!DIC</definedName>
    <definedName name="__AGO1" localSheetId="3">[3]!AGO&amp;[3]!SEP&amp;[3]!OCT&amp;[3]!NOV&amp;[3]!DIC</definedName>
    <definedName name="__AGO1" localSheetId="4">[1]!AGO&amp;[1]!SEP&amp;[1]!OCT&amp;[1]!NOV&amp;[1]!DIC</definedName>
    <definedName name="__AGO1" localSheetId="6">[2]!AGO&amp;[2]!SEP&amp;[2]!OCT&amp;[2]!NOV&amp;[2]!DIC</definedName>
    <definedName name="__AGO1" localSheetId="8">[1]!AGO&amp;[1]!SEP&amp;[1]!OCT&amp;[1]!NOV&amp;[1]!DIC</definedName>
    <definedName name="__AGO1" localSheetId="9">[4]!AGO&amp;[4]!SEP&amp;[4]!OCT&amp;[4]!NOV&amp;[4]!DIC</definedName>
    <definedName name="__AGO1">[1]!AGO&amp;[1]!SEP&amp;[1]!OCT&amp;[1]!NOV&amp;[1]!DIC</definedName>
    <definedName name="__AGO2" localSheetId="6">[7]edofza8!$C$22</definedName>
    <definedName name="__AGO2">[8]edofza8!$C$22</definedName>
    <definedName name="__ASA96" localSheetId="1">#REF!</definedName>
    <definedName name="__ASA96" localSheetId="4">#REF!</definedName>
    <definedName name="__ASA96" localSheetId="5">#REF!</definedName>
    <definedName name="__ASA96" localSheetId="6">#REF!</definedName>
    <definedName name="__ASA96" localSheetId="8">#REF!</definedName>
    <definedName name="__ASA96" localSheetId="9">#REF!</definedName>
    <definedName name="__ASA96">#REF!</definedName>
    <definedName name="__cad179" localSheetId="1">'[5]Mod Eco Controlados 99'!#REF!</definedName>
    <definedName name="__cad179" localSheetId="4">'[5]Mod Eco Controlados 99'!#REF!</definedName>
    <definedName name="__cad179" localSheetId="5">'[5]Mod Eco Controlados 99'!#REF!</definedName>
    <definedName name="__cad179" localSheetId="6">'[5]Mod Eco Controlados 99'!#REF!</definedName>
    <definedName name="__cad179" localSheetId="8">'[5]Mod Eco Controlados 99'!#REF!</definedName>
    <definedName name="__cad179" localSheetId="9">'[5]Mod Eco Controlados 99'!#REF!</definedName>
    <definedName name="__cad179">'[5]Mod Eco Controlados 99'!#REF!</definedName>
    <definedName name="__CAN2" localSheetId="0" hidden="1">{"Bruto",#N/A,FALSE,"CONV3T.XLS";"Neto",#N/A,FALSE,"CONV3T.XLS";"UnoB",#N/A,FALSE,"CONV3T.XLS";"Bruto",#N/A,FALSE,"CONV4T.XLS";"Neto",#N/A,FALSE,"CONV4T.XLS";"UnoB",#N/A,FALSE,"CONV4T.XLS"}</definedName>
    <definedName name="__CAN2" localSheetId="1" hidden="1">{"Bruto",#N/A,FALSE,"CONV3T.XLS";"Neto",#N/A,FALSE,"CONV3T.XLS";"UnoB",#N/A,FALSE,"CONV3T.XLS";"Bruto",#N/A,FALSE,"CONV4T.XLS";"Neto",#N/A,FALSE,"CONV4T.XLS";"UnoB",#N/A,FALSE,"CONV4T.XLS"}</definedName>
    <definedName name="__CAN2" localSheetId="3" hidden="1">{"Bruto",#N/A,FALSE,"CONV3T.XLS";"Neto",#N/A,FALSE,"CONV3T.XLS";"UnoB",#N/A,FALSE,"CONV3T.XLS";"Bruto",#N/A,FALSE,"CONV4T.XLS";"Neto",#N/A,FALSE,"CONV4T.XLS";"UnoB",#N/A,FALSE,"CONV4T.XLS"}</definedName>
    <definedName name="__CAN2" localSheetId="6" hidden="1">{"Bruto",#N/A,FALSE,"CONV3T.XLS";"Neto",#N/A,FALSE,"CONV3T.XLS";"UnoB",#N/A,FALSE,"CONV3T.XLS";"Bruto",#N/A,FALSE,"CONV4T.XLS";"Neto",#N/A,FALSE,"CONV4T.XLS";"UnoB",#N/A,FALSE,"CONV4T.XLS"}</definedName>
    <definedName name="__CAN2" localSheetId="7" hidden="1">{"Bruto",#N/A,FALSE,"CONV3T.XLS";"Neto",#N/A,FALSE,"CONV3T.XLS";"UnoB",#N/A,FALSE,"CONV3T.XLS";"Bruto",#N/A,FALSE,"CONV4T.XLS";"Neto",#N/A,FALSE,"CONV4T.XLS";"UnoB",#N/A,FALSE,"CONV4T.XLS"}</definedName>
    <definedName name="__CAN2" localSheetId="9"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0"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3" hidden="1">{"Bruto",#N/A,FALSE,"CONV3T.XLS";"Neto",#N/A,FALSE,"CONV3T.XLS";"UnoB",#N/A,FALSE,"CONV3T.XLS";"Bruto",#N/A,FALSE,"CONV4T.XLS";"Neto",#N/A,FALSE,"CONV4T.XLS";"UnoB",#N/A,FALSE,"CONV4T.XLS"}</definedName>
    <definedName name="__CAN4" localSheetId="6" hidden="1">{"Bruto",#N/A,FALSE,"CONV3T.XLS";"Neto",#N/A,FALSE,"CONV3T.XLS";"UnoB",#N/A,FALSE,"CONV3T.XLS";"Bruto",#N/A,FALSE,"CONV4T.XLS";"Neto",#N/A,FALSE,"CONV4T.XLS";"UnoB",#N/A,FALSE,"CONV4T.XLS"}</definedName>
    <definedName name="__CAN4" localSheetId="7" hidden="1">{"Bruto",#N/A,FALSE,"CONV3T.XLS";"Neto",#N/A,FALSE,"CONV3T.XLS";"UnoB",#N/A,FALSE,"CONV3T.XLS";"Bruto",#N/A,FALSE,"CONV4T.XLS";"Neto",#N/A,FALSE,"CONV4T.XLS";"UnoB",#N/A,FALSE,"CONV4T.XLS"}</definedName>
    <definedName name="__CAN4" localSheetId="9"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1">#REF!</definedName>
    <definedName name="__CFD02" localSheetId="4">#REF!</definedName>
    <definedName name="__CFD02" localSheetId="5">#REF!</definedName>
    <definedName name="__CFD02" localSheetId="6">#REF!</definedName>
    <definedName name="__CFD02" localSheetId="8">#REF!</definedName>
    <definedName name="__CFD02" localSheetId="9">#REF!</definedName>
    <definedName name="__CFD02">#REF!</definedName>
    <definedName name="__CFE96" localSheetId="1">#REF!</definedName>
    <definedName name="__CFE96" localSheetId="4">#REF!</definedName>
    <definedName name="__CFE96" localSheetId="5">#REF!</definedName>
    <definedName name="__CFE96" localSheetId="6">#REF!</definedName>
    <definedName name="__CFE96" localSheetId="8">#REF!</definedName>
    <definedName name="__CFE96" localSheetId="9">#REF!</definedName>
    <definedName name="__CFE96">#REF!</definedName>
    <definedName name="__CON96" localSheetId="1">#REF!</definedName>
    <definedName name="__CON96" localSheetId="4">#REF!</definedName>
    <definedName name="__CON96" localSheetId="5">#REF!</definedName>
    <definedName name="__CON96" localSheetId="6">#REF!</definedName>
    <definedName name="__CON96" localSheetId="8">#REF!</definedName>
    <definedName name="__CON96" localSheetId="9">#REF!</definedName>
    <definedName name="__CON96">#REF!</definedName>
    <definedName name="__COR4" localSheetId="0" hidden="1">{"Bruto",#N/A,FALSE,"CONV3T.XLS";"Neto",#N/A,FALSE,"CONV3T.XLS";"UnoB",#N/A,FALSE,"CONV3T.XLS";"Bruto",#N/A,FALSE,"CONV4T.XLS";"Neto",#N/A,FALSE,"CONV4T.XLS";"UnoB",#N/A,FALSE,"CONV4T.XLS"}</definedName>
    <definedName name="__COR4" localSheetId="1" hidden="1">{"Bruto",#N/A,FALSE,"CONV3T.XLS";"Neto",#N/A,FALSE,"CONV3T.XLS";"UnoB",#N/A,FALSE,"CONV3T.XLS";"Bruto",#N/A,FALSE,"CONV4T.XLS";"Neto",#N/A,FALSE,"CONV4T.XLS";"UnoB",#N/A,FALSE,"CONV4T.XLS"}</definedName>
    <definedName name="__COR4" localSheetId="3" hidden="1">{"Bruto",#N/A,FALSE,"CONV3T.XLS";"Neto",#N/A,FALSE,"CONV3T.XLS";"UnoB",#N/A,FALSE,"CONV3T.XLS";"Bruto",#N/A,FALSE,"CONV4T.XLS";"Neto",#N/A,FALSE,"CONV4T.XLS";"UnoB",#N/A,FALSE,"CONV4T.XLS"}</definedName>
    <definedName name="__COR4" localSheetId="6" hidden="1">{"Bruto",#N/A,FALSE,"CONV3T.XLS";"Neto",#N/A,FALSE,"CONV3T.XLS";"UnoB",#N/A,FALSE,"CONV3T.XLS";"Bruto",#N/A,FALSE,"CONV4T.XLS";"Neto",#N/A,FALSE,"CONV4T.XLS";"UnoB",#N/A,FALSE,"CONV4T.XLS"}</definedName>
    <definedName name="__COR4" localSheetId="7" hidden="1">{"Bruto",#N/A,FALSE,"CONV3T.XLS";"Neto",#N/A,FALSE,"CONV3T.XLS";"UnoB",#N/A,FALSE,"CONV3T.XLS";"Bruto",#N/A,FALSE,"CONV4T.XLS";"Neto",#N/A,FALSE,"CONV4T.XLS";"UnoB",#N/A,FALSE,"CONV4T.XLS"}</definedName>
    <definedName name="__COR4" localSheetId="9"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0"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3" hidden="1">{"Bruto",#N/A,FALSE,"CONV3T.XLS";"Neto",#N/A,FALSE,"CONV3T.XLS";"UnoB",#N/A,FALSE,"CONV3T.XLS";"Bruto",#N/A,FALSE,"CONV4T.XLS";"Neto",#N/A,FALSE,"CONV4T.XLS";"UnoB",#N/A,FALSE,"CONV4T.XLS"}</definedName>
    <definedName name="__COS4" localSheetId="6" hidden="1">{"Bruto",#N/A,FALSE,"CONV3T.XLS";"Neto",#N/A,FALSE,"CONV3T.XLS";"UnoB",#N/A,FALSE,"CONV3T.XLS";"Bruto",#N/A,FALSE,"CONV4T.XLS";"Neto",#N/A,FALSE,"CONV4T.XLS";"UnoB",#N/A,FALSE,"CONV4T.XLS"}</definedName>
    <definedName name="__COS4" localSheetId="7" hidden="1">{"Bruto",#N/A,FALSE,"CONV3T.XLS";"Neto",#N/A,FALSE,"CONV3T.XLS";"UnoB",#N/A,FALSE,"CONV3T.XLS";"Bruto",#N/A,FALSE,"CONV4T.XLS";"Neto",#N/A,FALSE,"CONV4T.XLS";"UnoB",#N/A,FALSE,"CONV4T.XLS"}</definedName>
    <definedName name="__COS4" localSheetId="9"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'[9]Premisas IMSS'!$M$12</definedName>
    <definedName name="__def2">'[9]Premisas IMSS'!$M$13</definedName>
    <definedName name="__def3">'[9]Premisas IMSS'!$M$14</definedName>
    <definedName name="__def4">'[9]Premisas IMSS'!$M$15</definedName>
    <definedName name="__def5">'[9]Premisas IMSS'!$M$16</definedName>
    <definedName name="__def6">'[9]Premisas IMSS'!$M$17</definedName>
    <definedName name="__DIC2" localSheetId="6">[7]edofza12!$C$22</definedName>
    <definedName name="__DIC2">[8]edofza12!$C$22</definedName>
    <definedName name="__ee1" localSheetId="0" hidden="1">{"Bruto",#N/A,FALSE,"CONV3T.XLS";"Neto",#N/A,FALSE,"CONV3T.XLS";"UnoB",#N/A,FALSE,"CONV3T.XLS";"Bruto",#N/A,FALSE,"CONV4T.XLS";"Neto",#N/A,FALSE,"CONV4T.XLS";"UnoB",#N/A,FALSE,"CONV4T.XLS"}</definedName>
    <definedName name="__ee1" localSheetId="1" hidden="1">{"Bruto",#N/A,FALSE,"CONV3T.XLS";"Neto",#N/A,FALSE,"CONV3T.XLS";"UnoB",#N/A,FALSE,"CONV3T.XLS";"Bruto",#N/A,FALSE,"CONV4T.XLS";"Neto",#N/A,FALSE,"CONV4T.XLS";"UnoB",#N/A,FALSE,"CONV4T.XLS"}</definedName>
    <definedName name="__ee1" localSheetId="3" hidden="1">{"Bruto",#N/A,FALSE,"CONV3T.XLS";"Neto",#N/A,FALSE,"CONV3T.XLS";"UnoB",#N/A,FALSE,"CONV3T.XLS";"Bruto",#N/A,FALSE,"CONV4T.XLS";"Neto",#N/A,FALSE,"CONV4T.XLS";"UnoB",#N/A,FALSE,"CONV4T.XLS"}</definedName>
    <definedName name="__ee1" localSheetId="6" hidden="1">{"Bruto",#N/A,FALSE,"CONV3T.XLS";"Neto",#N/A,FALSE,"CONV3T.XLS";"UnoB",#N/A,FALSE,"CONV3T.XLS";"Bruto",#N/A,FALSE,"CONV4T.XLS";"Neto",#N/A,FALSE,"CONV4T.XLS";"UnoB",#N/A,FALSE,"CONV4T.XLS"}</definedName>
    <definedName name="__ee1" localSheetId="7" hidden="1">{"Bruto",#N/A,FALSE,"CONV3T.XLS";"Neto",#N/A,FALSE,"CONV3T.XLS";"UnoB",#N/A,FALSE,"CONV3T.XLS";"Bruto",#N/A,FALSE,"CONV4T.XLS";"Neto",#N/A,FALSE,"CONV4T.XLS";"UnoB",#N/A,FALSE,"CONV4T.XLS"}</definedName>
    <definedName name="__ee1" localSheetId="9"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 localSheetId="6">[7]edofza1!$C$22</definedName>
    <definedName name="__ENE2">[8]edofza1!$C$22</definedName>
    <definedName name="__esc2" localSheetId="0" hidden="1">{"Bruto",#N/A,FALSE,"CONV3T.XLS";"Neto",#N/A,FALSE,"CONV3T.XLS";"UnoB",#N/A,FALSE,"CONV3T.XLS";"Bruto",#N/A,FALSE,"CONV4T.XLS";"Neto",#N/A,FALSE,"CONV4T.XLS";"UnoB",#N/A,FALSE,"CONV4T.XLS"}</definedName>
    <definedName name="__esc2" localSheetId="1" hidden="1">{"Bruto",#N/A,FALSE,"CONV3T.XLS";"Neto",#N/A,FALSE,"CONV3T.XLS";"UnoB",#N/A,FALSE,"CONV3T.XLS";"Bruto",#N/A,FALSE,"CONV4T.XLS";"Neto",#N/A,FALSE,"CONV4T.XLS";"UnoB",#N/A,FALSE,"CONV4T.XLS"}</definedName>
    <definedName name="__esc2" localSheetId="3" hidden="1">{"Bruto",#N/A,FALSE,"CONV3T.XLS";"Neto",#N/A,FALSE,"CONV3T.XLS";"UnoB",#N/A,FALSE,"CONV3T.XLS";"Bruto",#N/A,FALSE,"CONV4T.XLS";"Neto",#N/A,FALSE,"CONV4T.XLS";"UnoB",#N/A,FALSE,"CONV4T.XLS"}</definedName>
    <definedName name="__esc2" localSheetId="6" hidden="1">{"Bruto",#N/A,FALSE,"CONV3T.XLS";"Neto",#N/A,FALSE,"CONV3T.XLS";"UnoB",#N/A,FALSE,"CONV3T.XLS";"Bruto",#N/A,FALSE,"CONV4T.XLS";"Neto",#N/A,FALSE,"CONV4T.XLS";"UnoB",#N/A,FALSE,"CONV4T.XLS"}</definedName>
    <definedName name="__esc2" localSheetId="7" hidden="1">{"Bruto",#N/A,FALSE,"CONV3T.XLS";"Neto",#N/A,FALSE,"CONV3T.XLS";"UnoB",#N/A,FALSE,"CONV3T.XLS";"Bruto",#N/A,FALSE,"CONV4T.XLS";"Neto",#N/A,FALSE,"CONV4T.XLS";"UnoB",#N/A,FALSE,"CONV4T.XLS"}</definedName>
    <definedName name="__esc2" localSheetId="9"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0"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3" hidden="1">{"Bruto",#N/A,FALSE,"CONV3T.XLS";"Neto",#N/A,FALSE,"CONV3T.XLS";"UnoB",#N/A,FALSE,"CONV3T.XLS";"Bruto",#N/A,FALSE,"CONV4T.XLS";"Neto",#N/A,FALSE,"CONV4T.XLS";"UnoB",#N/A,FALSE,"CONV4T.XLS"}</definedName>
    <definedName name="__ESC4" localSheetId="6" hidden="1">{"Bruto",#N/A,FALSE,"CONV3T.XLS";"Neto",#N/A,FALSE,"CONV3T.XLS";"UnoB",#N/A,FALSE,"CONV3T.XLS";"Bruto",#N/A,FALSE,"CONV4T.XLS";"Neto",#N/A,FALSE,"CONV4T.XLS";"UnoB",#N/A,FALSE,"CONV4T.XLS"}</definedName>
    <definedName name="__ESC4" localSheetId="7" hidden="1">{"Bruto",#N/A,FALSE,"CONV3T.XLS";"Neto",#N/A,FALSE,"CONV3T.XLS";"UnoB",#N/A,FALSE,"CONV3T.XLS";"Bruto",#N/A,FALSE,"CONV4T.XLS";"Neto",#N/A,FALSE,"CONV4T.XLS";"UnoB",#N/A,FALSE,"CONV4T.XLS"}</definedName>
    <definedName name="__ESC4" localSheetId="9"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[11]!FEB&amp;[11]!MAR&amp;[11]!ABR&amp;[11]!MAY&amp;[11]!JUN&amp;[11]!JUL</definedName>
    <definedName name="__FEB2" localSheetId="6">[7]edofza2!$C$22</definedName>
    <definedName name="__FEB2">[8]edofza2!$C$22</definedName>
    <definedName name="__JUL1">[11]!JUL&amp;[11]!AGO&amp;[11]!SEP&amp;[11]!OCT&amp;[11]!NOV</definedName>
    <definedName name="__JUL2" localSheetId="6">[7]edofza7!$C$22</definedName>
    <definedName name="__JUL2">[8]edofza7!$C$22</definedName>
    <definedName name="__JUN1">[11]!JUN&amp;[11]!JUL&amp;[11]!AGO&amp;[11]!SEP&amp;[11]!OCT</definedName>
    <definedName name="__JUN2" localSheetId="6">[7]edofza6!$C$22</definedName>
    <definedName name="__JUN2">[8]edofza6!$C$22</definedName>
    <definedName name="__MAR1">[11]!MAR&amp;[11]!ABR&amp;[11]!MAY&amp;[11]!JUN&amp;[11]!JUL&amp;[11]!AGO</definedName>
    <definedName name="__MAR2" localSheetId="6">[7]edofza3!$C$22</definedName>
    <definedName name="__MAR2">[8]edofza3!$C$22</definedName>
    <definedName name="__MAY1">[11]!MAY&amp;[11]!JUN&amp;[11]!JUL&amp;[11]!AGO&amp;[11]!SEP</definedName>
    <definedName name="__MAY2" localSheetId="6">[7]edofza5!$C$22</definedName>
    <definedName name="__MAY2">[8]edofza5!$C$22</definedName>
    <definedName name="__mor2" localSheetId="0" hidden="1">{"Bruto",#N/A,FALSE,"CONV3T.XLS";"Neto",#N/A,FALSE,"CONV3T.XLS";"UnoB",#N/A,FALSE,"CONV3T.XLS";"Bruto",#N/A,FALSE,"CONV4T.XLS";"Neto",#N/A,FALSE,"CONV4T.XLS";"UnoB",#N/A,FALSE,"CONV4T.XLS"}</definedName>
    <definedName name="__mor2" localSheetId="1" hidden="1">{"Bruto",#N/A,FALSE,"CONV3T.XLS";"Neto",#N/A,FALSE,"CONV3T.XLS";"UnoB",#N/A,FALSE,"CONV3T.XLS";"Bruto",#N/A,FALSE,"CONV4T.XLS";"Neto",#N/A,FALSE,"CONV4T.XLS";"UnoB",#N/A,FALSE,"CONV4T.XLS"}</definedName>
    <definedName name="__mor2" localSheetId="3" hidden="1">{"Bruto",#N/A,FALSE,"CONV3T.XLS";"Neto",#N/A,FALSE,"CONV3T.XLS";"UnoB",#N/A,FALSE,"CONV3T.XLS";"Bruto",#N/A,FALSE,"CONV4T.XLS";"Neto",#N/A,FALSE,"CONV4T.XLS";"UnoB",#N/A,FALSE,"CONV4T.XLS"}</definedName>
    <definedName name="__mor2" localSheetId="6" hidden="1">{"Bruto",#N/A,FALSE,"CONV3T.XLS";"Neto",#N/A,FALSE,"CONV3T.XLS";"UnoB",#N/A,FALSE,"CONV3T.XLS";"Bruto",#N/A,FALSE,"CONV4T.XLS";"Neto",#N/A,FALSE,"CONV4T.XLS";"UnoB",#N/A,FALSE,"CONV4T.XLS"}</definedName>
    <definedName name="__mor2" localSheetId="7" hidden="1">{"Bruto",#N/A,FALSE,"CONV3T.XLS";"Neto",#N/A,FALSE,"CONV3T.XLS";"UnoB",#N/A,FALSE,"CONV3T.XLS";"Bruto",#N/A,FALSE,"CONV4T.XLS";"Neto",#N/A,FALSE,"CONV4T.XLS";"UnoB",#N/A,FALSE,"CONV4T.XLS"}</definedName>
    <definedName name="__mor2" localSheetId="9"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0"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3" hidden="1">{"Bruto",#N/A,FALSE,"CONV3T.XLS";"Neto",#N/A,FALSE,"CONV3T.XLS";"UnoB",#N/A,FALSE,"CONV3T.XLS";"Bruto",#N/A,FALSE,"CONV4T.XLS";"Neto",#N/A,FALSE,"CONV4T.XLS";"UnoB",#N/A,FALSE,"CONV4T.XLS"}</definedName>
    <definedName name="__MOR4" localSheetId="6" hidden="1">{"Bruto",#N/A,FALSE,"CONV3T.XLS";"Neto",#N/A,FALSE,"CONV3T.XLS";"UnoB",#N/A,FALSE,"CONV3T.XLS";"Bruto",#N/A,FALSE,"CONV4T.XLS";"Neto",#N/A,FALSE,"CONV4T.XLS";"UnoB",#N/A,FALSE,"CONV4T.XLS"}</definedName>
    <definedName name="__MOR4" localSheetId="7" hidden="1">{"Bruto",#N/A,FALSE,"CONV3T.XLS";"Neto",#N/A,FALSE,"CONV3T.XLS";"UnoB",#N/A,FALSE,"CONV3T.XLS";"Bruto",#N/A,FALSE,"CONV4T.XLS";"Neto",#N/A,FALSE,"CONV4T.XLS";"UnoB",#N/A,FALSE,"CONV4T.XLS"}</definedName>
    <definedName name="__MOR4" localSheetId="9"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0">[1]!NOV&amp;[1]!DIC</definedName>
    <definedName name="__NOV1" localSheetId="1">[2]!NOV&amp;[2]!DIC</definedName>
    <definedName name="__NOV1" localSheetId="3">[3]!NOV&amp;[3]!DIC</definedName>
    <definedName name="__NOV1" localSheetId="4">[1]!NOV&amp;[1]!DIC</definedName>
    <definedName name="__NOV1" localSheetId="6">[2]!NOV&amp;[2]!DIC</definedName>
    <definedName name="__NOV1" localSheetId="8">[1]!NOV&amp;[1]!DIC</definedName>
    <definedName name="__NOV1" localSheetId="9">[4]!NOV&amp;[4]!DIC</definedName>
    <definedName name="__NOV1">[1]!NOV&amp;[1]!DIC</definedName>
    <definedName name="__NOV2" localSheetId="6">[7]edofza11!$C$43</definedName>
    <definedName name="__NOV2">[8]edofza11!$C$43</definedName>
    <definedName name="__OCT1" localSheetId="0">[1]!OCT&amp;[1]!NOV&amp;[1]!DIC</definedName>
    <definedName name="__OCT1" localSheetId="1">[2]!OCT&amp;[2]!NOV&amp;[2]!DIC</definedName>
    <definedName name="__OCT1" localSheetId="3">[3]!OCT&amp;[3]!NOV&amp;[3]!DIC</definedName>
    <definedName name="__OCT1" localSheetId="4">[1]!OCT&amp;[1]!NOV&amp;[1]!DIC</definedName>
    <definedName name="__OCT1" localSheetId="6">[2]!OCT&amp;[2]!NOV&amp;[2]!DIC</definedName>
    <definedName name="__OCT1" localSheetId="8">[1]!OCT&amp;[1]!NOV&amp;[1]!DIC</definedName>
    <definedName name="__OCT1" localSheetId="9">[4]!OCT&amp;[4]!NOV&amp;[4]!DIC</definedName>
    <definedName name="__OCT1">[1]!OCT&amp;[1]!NOV&amp;[1]!DIC</definedName>
    <definedName name="__OCT2" localSheetId="6">[7]edofza10!$C$22</definedName>
    <definedName name="__OCT2">[8]edofza10!$C$22</definedName>
    <definedName name="__pa2" localSheetId="0" hidden="1">{"Bruto",#N/A,FALSE,"CONV3T.XLS";"Neto",#N/A,FALSE,"CONV3T.XLS";"UnoB",#N/A,FALSE,"CONV3T.XLS";"Bruto",#N/A,FALSE,"CONV4T.XLS";"Neto",#N/A,FALSE,"CONV4T.XLS";"UnoB",#N/A,FALSE,"CONV4T.XLS"}</definedName>
    <definedName name="__pa2" localSheetId="1" hidden="1">{"Bruto",#N/A,FALSE,"CONV3T.XLS";"Neto",#N/A,FALSE,"CONV3T.XLS";"UnoB",#N/A,FALSE,"CONV3T.XLS";"Bruto",#N/A,FALSE,"CONV4T.XLS";"Neto",#N/A,FALSE,"CONV4T.XLS";"UnoB",#N/A,FALSE,"CONV4T.XLS"}</definedName>
    <definedName name="__pa2" localSheetId="3" hidden="1">{"Bruto",#N/A,FALSE,"CONV3T.XLS";"Neto",#N/A,FALSE,"CONV3T.XLS";"UnoB",#N/A,FALSE,"CONV3T.XLS";"Bruto",#N/A,FALSE,"CONV4T.XLS";"Neto",#N/A,FALSE,"CONV4T.XLS";"UnoB",#N/A,FALSE,"CONV4T.XLS"}</definedName>
    <definedName name="__pa2" localSheetId="6" hidden="1">{"Bruto",#N/A,FALSE,"CONV3T.XLS";"Neto",#N/A,FALSE,"CONV3T.XLS";"UnoB",#N/A,FALSE,"CONV3T.XLS";"Bruto",#N/A,FALSE,"CONV4T.XLS";"Neto",#N/A,FALSE,"CONV4T.XLS";"UnoB",#N/A,FALSE,"CONV4T.XLS"}</definedName>
    <definedName name="__pa2" localSheetId="7" hidden="1">{"Bruto",#N/A,FALSE,"CONV3T.XLS";"Neto",#N/A,FALSE,"CONV3T.XLS";"UnoB",#N/A,FALSE,"CONV3T.XLS";"Bruto",#N/A,FALSE,"CONV4T.XLS";"Neto",#N/A,FALSE,"CONV4T.XLS";"UnoB",#N/A,FALSE,"CONV4T.XLS"}</definedName>
    <definedName name="__pa2" localSheetId="9"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0"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3" hidden="1">{"Bruto",#N/A,FALSE,"CONV3T.XLS";"Neto",#N/A,FALSE,"CONV3T.XLS";"UnoB",#N/A,FALSE,"CONV3T.XLS";"Bruto",#N/A,FALSE,"CONV4T.XLS";"Neto",#N/A,FALSE,"CONV4T.XLS";"UnoB",#N/A,FALSE,"CONV4T.XLS"}</definedName>
    <definedName name="__PAJ4" localSheetId="6" hidden="1">{"Bruto",#N/A,FALSE,"CONV3T.XLS";"Neto",#N/A,FALSE,"CONV3T.XLS";"UnoB",#N/A,FALSE,"CONV3T.XLS";"Bruto",#N/A,FALSE,"CONV4T.XLS";"Neto",#N/A,FALSE,"CONV4T.XLS";"UnoB",#N/A,FALSE,"CONV4T.XLS"}</definedName>
    <definedName name="__PAJ4" localSheetId="7" hidden="1">{"Bruto",#N/A,FALSE,"CONV3T.XLS";"Neto",#N/A,FALSE,"CONV3T.XLS";"UnoB",#N/A,FALSE,"CONV3T.XLS";"Bruto",#N/A,FALSE,"CONV4T.XLS";"Neto",#N/A,FALSE,"CONV4T.XLS";"UnoB",#N/A,FALSE,"CONV4T.XLS"}</definedName>
    <definedName name="__PAJ4" localSheetId="9"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1">#REF!</definedName>
    <definedName name="__PEM96" localSheetId="4">#REF!</definedName>
    <definedName name="__PEM96" localSheetId="5">#REF!</definedName>
    <definedName name="__PEM96" localSheetId="6">#REF!</definedName>
    <definedName name="__PEM96" localSheetId="8">#REF!</definedName>
    <definedName name="__PEM96" localSheetId="9">#REF!</definedName>
    <definedName name="__PEM96">#REF!</definedName>
    <definedName name="__PIB08" localSheetId="1">#REF!</definedName>
    <definedName name="__PIB08" localSheetId="4">#REF!</definedName>
    <definedName name="__PIB08" localSheetId="5">#REF!</definedName>
    <definedName name="__PIB08" localSheetId="6">#REF!</definedName>
    <definedName name="__PIB08" localSheetId="8">#REF!</definedName>
    <definedName name="__PIB08" localSheetId="9">#REF!</definedName>
    <definedName name="__PIB08">#REF!</definedName>
    <definedName name="__PIP96" localSheetId="1">#REF!</definedName>
    <definedName name="__PIP96" localSheetId="4">#REF!</definedName>
    <definedName name="__PIP96" localSheetId="5">#REF!</definedName>
    <definedName name="__PIP96" localSheetId="6">#REF!</definedName>
    <definedName name="__PIP96" localSheetId="8">#REF!</definedName>
    <definedName name="__PIP96" localSheetId="9">#REF!</definedName>
    <definedName name="__PIP96">#REF!</definedName>
    <definedName name="__SEP1" localSheetId="0">[1]!SEP&amp;[1]!OCT&amp;[1]!NOV&amp;[1]!DIC</definedName>
    <definedName name="__SEP1" localSheetId="1">[2]!SEP&amp;[2]!OCT&amp;[2]!NOV&amp;[2]!DIC</definedName>
    <definedName name="__SEP1" localSheetId="3">[3]!SEP&amp;[3]!OCT&amp;[3]!NOV&amp;[3]!DIC</definedName>
    <definedName name="__SEP1" localSheetId="4">[1]!SEP&amp;[1]!OCT&amp;[1]!NOV&amp;[1]!DIC</definedName>
    <definedName name="__SEP1" localSheetId="6">[2]!SEP&amp;[2]!OCT&amp;[2]!NOV&amp;[2]!DIC</definedName>
    <definedName name="__SEP1" localSheetId="8">[1]!SEP&amp;[1]!OCT&amp;[1]!NOV&amp;[1]!DIC</definedName>
    <definedName name="__SEP1" localSheetId="9">[4]!SEP&amp;[4]!OCT&amp;[4]!NOV&amp;[4]!DIC</definedName>
    <definedName name="__SEP1">[1]!SEP&amp;[1]!OCT&amp;[1]!NOV&amp;[1]!DIC</definedName>
    <definedName name="__SEP2" localSheetId="6">[7]edofza9!$C$22</definedName>
    <definedName name="__SEP2">[8]edofza9!$C$22</definedName>
    <definedName name="__smg97">'[9]Premisa macro'!$E$4</definedName>
    <definedName name="__syt03" localSheetId="1">#REF!</definedName>
    <definedName name="__syt03" localSheetId="4">#REF!</definedName>
    <definedName name="__syt03" localSheetId="5">#REF!</definedName>
    <definedName name="__syt03" localSheetId="6">#REF!</definedName>
    <definedName name="__syt03" localSheetId="8">#REF!</definedName>
    <definedName name="__syt03" localSheetId="9">#REF!</definedName>
    <definedName name="__syt03">#REF!</definedName>
    <definedName name="__TDC2001" localSheetId="1">'[10]Tipos de Cambio'!$C$4</definedName>
    <definedName name="__TDC2001">'[10]Tipos de Cambio'!$C$4</definedName>
    <definedName name="__tul2" localSheetId="0" hidden="1">{"Bruto",#N/A,FALSE,"CONV3T.XLS";"Neto",#N/A,FALSE,"CONV3T.XLS";"UnoB",#N/A,FALSE,"CONV3T.XLS";"Bruto",#N/A,FALSE,"CONV4T.XLS";"Neto",#N/A,FALSE,"CONV4T.XLS";"UnoB",#N/A,FALSE,"CONV4T.XLS"}</definedName>
    <definedName name="__tul2" localSheetId="1" hidden="1">{"Bruto",#N/A,FALSE,"CONV3T.XLS";"Neto",#N/A,FALSE,"CONV3T.XLS";"UnoB",#N/A,FALSE,"CONV3T.XLS";"Bruto",#N/A,FALSE,"CONV4T.XLS";"Neto",#N/A,FALSE,"CONV4T.XLS";"UnoB",#N/A,FALSE,"CONV4T.XLS"}</definedName>
    <definedName name="__tul2" localSheetId="3" hidden="1">{"Bruto",#N/A,FALSE,"CONV3T.XLS";"Neto",#N/A,FALSE,"CONV3T.XLS";"UnoB",#N/A,FALSE,"CONV3T.XLS";"Bruto",#N/A,FALSE,"CONV4T.XLS";"Neto",#N/A,FALSE,"CONV4T.XLS";"UnoB",#N/A,FALSE,"CONV4T.XLS"}</definedName>
    <definedName name="__tul2" localSheetId="6" hidden="1">{"Bruto",#N/A,FALSE,"CONV3T.XLS";"Neto",#N/A,FALSE,"CONV3T.XLS";"UnoB",#N/A,FALSE,"CONV3T.XLS";"Bruto",#N/A,FALSE,"CONV4T.XLS";"Neto",#N/A,FALSE,"CONV4T.XLS";"UnoB",#N/A,FALSE,"CONV4T.XLS"}</definedName>
    <definedName name="__tul2" localSheetId="7" hidden="1">{"Bruto",#N/A,FALSE,"CONV3T.XLS";"Neto",#N/A,FALSE,"CONV3T.XLS";"UnoB",#N/A,FALSE,"CONV3T.XLS";"Bruto",#N/A,FALSE,"CONV4T.XLS";"Neto",#N/A,FALSE,"CONV4T.XLS";"UnoB",#N/A,FALSE,"CONV4T.XLS"}</definedName>
    <definedName name="__tul2" localSheetId="9"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0"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3" hidden="1">{"Bruto",#N/A,FALSE,"CONV3T.XLS";"Neto",#N/A,FALSE,"CONV3T.XLS";"UnoB",#N/A,FALSE,"CONV3T.XLS";"Bruto",#N/A,FALSE,"CONV4T.XLS";"Neto",#N/A,FALSE,"CONV4T.XLS";"UnoB",#N/A,FALSE,"CONV4T.XLS"}</definedName>
    <definedName name="__TUL4" localSheetId="6" hidden="1">{"Bruto",#N/A,FALSE,"CONV3T.XLS";"Neto",#N/A,FALSE,"CONV3T.XLS";"UnoB",#N/A,FALSE,"CONV3T.XLS";"Bruto",#N/A,FALSE,"CONV4T.XLS";"Neto",#N/A,FALSE,"CONV4T.XLS";"UnoB",#N/A,FALSE,"CONV4T.XLS"}</definedName>
    <definedName name="__TUL4" localSheetId="7" hidden="1">{"Bruto",#N/A,FALSE,"CONV3T.XLS";"Neto",#N/A,FALSE,"CONV3T.XLS";"UnoB",#N/A,FALSE,"CONV3T.XLS";"Bruto",#N/A,FALSE,"CONV4T.XLS";"Neto",#N/A,FALSE,"CONV4T.XLS";"UnoB",#N/A,FALSE,"CONV4T.XLS"}</definedName>
    <definedName name="__TUL4" localSheetId="9"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0"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3" hidden="1">{"Bruto",#N/A,FALSE,"CONV3T.XLS";"Neto",#N/A,FALSE,"CONV3T.XLS";"UnoB",#N/A,FALSE,"CONV3T.XLS";"Bruto",#N/A,FALSE,"CONV4T.XLS";"Neto",#N/A,FALSE,"CONV4T.XLS";"UnoB",#N/A,FALSE,"CONV4T.XLS"}</definedName>
    <definedName name="__WRN4444" localSheetId="6" hidden="1">{"Bruto",#N/A,FALSE,"CONV3T.XLS";"Neto",#N/A,FALSE,"CONV3T.XLS";"UnoB",#N/A,FALSE,"CONV3T.XLS";"Bruto",#N/A,FALSE,"CONV4T.XLS";"Neto",#N/A,FALSE,"CONV4T.XLS";"UnoB",#N/A,FALSE,"CONV4T.XLS"}</definedName>
    <definedName name="__WRN4444" localSheetId="7" hidden="1">{"Bruto",#N/A,FALSE,"CONV3T.XLS";"Neto",#N/A,FALSE,"CONV3T.XLS";"UnoB",#N/A,FALSE,"CONV3T.XLS";"Bruto",#N/A,FALSE,"CONV4T.XLS";"Neto",#N/A,FALSE,"CONV4T.XLS";"UnoB",#N/A,FALSE,"CONV4T.XLS"}</definedName>
    <definedName name="__WRN4444" localSheetId="9"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0">[12]BANPRO99!#REF!</definedName>
    <definedName name="_3O0504" localSheetId="1">[12]BANPRO99!#REF!</definedName>
    <definedName name="_3O0504" localSheetId="3">[12]BANPRO99!#REF!</definedName>
    <definedName name="_3O0504" localSheetId="4">[12]BANPRO99!#REF!</definedName>
    <definedName name="_3O0504" localSheetId="6">[12]BANPRO99!#REF!</definedName>
    <definedName name="_3O0504" localSheetId="8">[12]BANPRO99!#REF!</definedName>
    <definedName name="_3O0504" localSheetId="9">[12]BANPRO99!#REF!</definedName>
    <definedName name="_3O0504">[12]BANPRO99!#REF!</definedName>
    <definedName name="_5000DEF">#N/A</definedName>
    <definedName name="_6000">#N/A</definedName>
    <definedName name="_6000DEF">#N/A</definedName>
    <definedName name="_ABR1" localSheetId="0">[1]!ABR&amp;[1]!MAY&amp;[1]!JUN&amp;[1]!JUL&amp;[1]!AGO&amp;[1]!SEP</definedName>
    <definedName name="_ABR1" localSheetId="1">[2]!ABR&amp;[2]!MAY&amp;[2]!JUN&amp;[2]!JUL&amp;[2]!AGO&amp;[2]!SEP</definedName>
    <definedName name="_ABR1" localSheetId="3">[3]!ABR&amp;[3]!MAY&amp;[3]!JUN&amp;[3]!JUL&amp;[3]!AGO&amp;[3]!SEP</definedName>
    <definedName name="_ABR1" localSheetId="4">[1]!ABR&amp;[1]!MAY&amp;[1]!JUN&amp;[1]!JUL&amp;[1]!AGO&amp;[1]!SEP</definedName>
    <definedName name="_ABR1" localSheetId="6">[2]!ABR&amp;[2]!MAY&amp;[2]!JUN&amp;[2]!JUL&amp;[2]!AGO&amp;[2]!SEP</definedName>
    <definedName name="_ABR1" localSheetId="8">[1]!ABR&amp;[1]!MAY&amp;[1]!JUN&amp;[1]!JUL&amp;[1]!AGO&amp;[1]!SEP</definedName>
    <definedName name="_ABR1" localSheetId="9">[4]!ABR&amp;[4]!MAY&amp;[4]!JUN&amp;[4]!JUL&amp;[4]!AGO&amp;[4]!SEP</definedName>
    <definedName name="_ABR1">[1]!ABR&amp;[1]!MAY&amp;[1]!JUN&amp;[1]!JUL&amp;[1]!AGO&amp;[1]!SEP</definedName>
    <definedName name="_ABR2" localSheetId="6">[7]edofza4!$C$22</definedName>
    <definedName name="_ABR2">[8]edofza4!$C$22</definedName>
    <definedName name="_AGO1" localSheetId="0">[1]!AGO&amp;[1]!SEP&amp;[1]!OCT&amp;[1]!NOV&amp;[1]!DIC</definedName>
    <definedName name="_AGO1" localSheetId="1">[2]!AGO&amp;[2]!SEP&amp;[2]!OCT&amp;[2]!NOV&amp;[2]!DIC</definedName>
    <definedName name="_AGO1" localSheetId="3">[3]!AGO&amp;[3]!SEP&amp;[3]!OCT&amp;[3]!NOV&amp;[3]!DIC</definedName>
    <definedName name="_AGO1" localSheetId="4">[1]!AGO&amp;[1]!SEP&amp;[1]!OCT&amp;[1]!NOV&amp;[1]!DIC</definedName>
    <definedName name="_AGO1" localSheetId="6">[2]!AGO&amp;[2]!SEP&amp;[2]!OCT&amp;[2]!NOV&amp;[2]!DIC</definedName>
    <definedName name="_AGO1" localSheetId="8">[1]!AGO&amp;[1]!SEP&amp;[1]!OCT&amp;[1]!NOV&amp;[1]!DIC</definedName>
    <definedName name="_AGO1" localSheetId="9">[4]!AGO&amp;[4]!SEP&amp;[4]!OCT&amp;[4]!NOV&amp;[4]!DIC</definedName>
    <definedName name="_AGO1">[1]!AGO&amp;[1]!SEP&amp;[1]!OCT&amp;[1]!NOV&amp;[1]!DIC</definedName>
    <definedName name="_AGO2" localSheetId="6">[7]edofza8!$C$22</definedName>
    <definedName name="_AGO2">[8]edofza8!$C$22</definedName>
    <definedName name="_ASA96" localSheetId="0">#REF!</definedName>
    <definedName name="_ASA96" localSheetId="1">#REF!</definedName>
    <definedName name="_ASA96" localSheetId="3">#REF!</definedName>
    <definedName name="_ASA96" localSheetId="4">#REF!</definedName>
    <definedName name="_ASA96" localSheetId="6">#REF!</definedName>
    <definedName name="_ASA96" localSheetId="8">#REF!</definedName>
    <definedName name="_ASA96" localSheetId="9">#REF!</definedName>
    <definedName name="_ASA96">#REF!</definedName>
    <definedName name="_base" localSheetId="0">[12]BANPRO99!#REF!</definedName>
    <definedName name="_base" localSheetId="1">[12]BANPRO99!#REF!</definedName>
    <definedName name="_base" localSheetId="3">[12]BANPRO99!#REF!</definedName>
    <definedName name="_base" localSheetId="4">[12]BANPRO99!#REF!</definedName>
    <definedName name="_base" localSheetId="6">[12]BANPRO99!#REF!</definedName>
    <definedName name="_base" localSheetId="8">[12]BANPRO99!#REF!</definedName>
    <definedName name="_base" localSheetId="9">[12]BANPRO99!#REF!</definedName>
    <definedName name="_base">[12]BANPRO99!#REF!</definedName>
    <definedName name="_cad179" localSheetId="0">'[5]Mod Eco Controlados 99'!#REF!</definedName>
    <definedName name="_cad179" localSheetId="1">'[5]Mod Eco Controlados 99'!#REF!</definedName>
    <definedName name="_cad179" localSheetId="3">'[5]Mod Eco Controlados 99'!#REF!</definedName>
    <definedName name="_cad179" localSheetId="4">'[5]Mod Eco Controlados 99'!#REF!</definedName>
    <definedName name="_cad179" localSheetId="6">'[5]Mod Eco Controlados 99'!#REF!</definedName>
    <definedName name="_cad179" localSheetId="8">'[5]Mod Eco Controlados 99'!#REF!</definedName>
    <definedName name="_cad179" localSheetId="9">'[5]Mod Eco Controlados 99'!#REF!</definedName>
    <definedName name="_cad179">'[5]Mod Eco Controlados 99'!#REF!</definedName>
    <definedName name="_CAN2" localSheetId="0" hidden="1">{"Bruto",#N/A,FALSE,"CONV3T.XLS";"Neto",#N/A,FALSE,"CONV3T.XLS";"UnoB",#N/A,FALSE,"CONV3T.XLS";"Bruto",#N/A,FALSE,"CONV4T.XLS";"Neto",#N/A,FALSE,"CONV4T.XLS";"UnoB",#N/A,FALSE,"CONV4T.XLS"}</definedName>
    <definedName name="_CAN2" localSheetId="1" hidden="1">{"Bruto",#N/A,FALSE,"CONV3T.XLS";"Neto",#N/A,FALSE,"CONV3T.XLS";"UnoB",#N/A,FALSE,"CONV3T.XLS";"Bruto",#N/A,FALSE,"CONV4T.XLS";"Neto",#N/A,FALSE,"CONV4T.XLS";"UnoB",#N/A,FALSE,"CONV4T.XLS"}</definedName>
    <definedName name="_CAN2" localSheetId="3" hidden="1">{"Bruto",#N/A,FALSE,"CONV3T.XLS";"Neto",#N/A,FALSE,"CONV3T.XLS";"UnoB",#N/A,FALSE,"CONV3T.XLS";"Bruto",#N/A,FALSE,"CONV4T.XLS";"Neto",#N/A,FALSE,"CONV4T.XLS";"UnoB",#N/A,FALSE,"CONV4T.XLS"}</definedName>
    <definedName name="_CAN2" localSheetId="6" hidden="1">{"Bruto",#N/A,FALSE,"CONV3T.XLS";"Neto",#N/A,FALSE,"CONV3T.XLS";"UnoB",#N/A,FALSE,"CONV3T.XLS";"Bruto",#N/A,FALSE,"CONV4T.XLS";"Neto",#N/A,FALSE,"CONV4T.XLS";"UnoB",#N/A,FALSE,"CONV4T.XLS"}</definedName>
    <definedName name="_CAN2" localSheetId="7" hidden="1">{"Bruto",#N/A,FALSE,"CONV3T.XLS";"Neto",#N/A,FALSE,"CONV3T.XLS";"UnoB",#N/A,FALSE,"CONV3T.XLS";"Bruto",#N/A,FALSE,"CONV4T.XLS";"Neto",#N/A,FALSE,"CONV4T.XLS";"UnoB",#N/A,FALSE,"CONV4T.XLS"}</definedName>
    <definedName name="_CAN2" localSheetId="9"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0"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3" hidden="1">{"Bruto",#N/A,FALSE,"CONV3T.XLS";"Neto",#N/A,FALSE,"CONV3T.XLS";"UnoB",#N/A,FALSE,"CONV3T.XLS";"Bruto",#N/A,FALSE,"CONV4T.XLS";"Neto",#N/A,FALSE,"CONV4T.XLS";"UnoB",#N/A,FALSE,"CONV4T.XLS"}</definedName>
    <definedName name="_CAN4" localSheetId="6" hidden="1">{"Bruto",#N/A,FALSE,"CONV3T.XLS";"Neto",#N/A,FALSE,"CONV3T.XLS";"UnoB",#N/A,FALSE,"CONV3T.XLS";"Bruto",#N/A,FALSE,"CONV4T.XLS";"Neto",#N/A,FALSE,"CONV4T.XLS";"UnoB",#N/A,FALSE,"CONV4T.XLS"}</definedName>
    <definedName name="_CAN4" localSheetId="7" hidden="1">{"Bruto",#N/A,FALSE,"CONV3T.XLS";"Neto",#N/A,FALSE,"CONV3T.XLS";"UnoB",#N/A,FALSE,"CONV3T.XLS";"Bruto",#N/A,FALSE,"CONV4T.XLS";"Neto",#N/A,FALSE,"CONV4T.XLS";"UnoB",#N/A,FALSE,"CONV4T.XLS"}</definedName>
    <definedName name="_CAN4" localSheetId="9"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0">#REF!</definedName>
    <definedName name="_CFD02" localSheetId="1">#REF!</definedName>
    <definedName name="_CFD02" localSheetId="3">#REF!</definedName>
    <definedName name="_CFD02" localSheetId="4">#REF!</definedName>
    <definedName name="_CFD02" localSheetId="6">#REF!</definedName>
    <definedName name="_CFD02" localSheetId="8">#REF!</definedName>
    <definedName name="_CFD02" localSheetId="9">#REF!</definedName>
    <definedName name="_CFD02">#REF!</definedName>
    <definedName name="_CFE96" localSheetId="0">#REF!</definedName>
    <definedName name="_CFE96" localSheetId="1">#REF!</definedName>
    <definedName name="_CFE96" localSheetId="3">#REF!</definedName>
    <definedName name="_CFE96" localSheetId="4">#REF!</definedName>
    <definedName name="_CFE96" localSheetId="6">#REF!</definedName>
    <definedName name="_CFE96" localSheetId="8">#REF!</definedName>
    <definedName name="_CFE96" localSheetId="9">#REF!</definedName>
    <definedName name="_CFE96">#REF!</definedName>
    <definedName name="_CON96" localSheetId="0">#REF!</definedName>
    <definedName name="_CON96" localSheetId="1">#REF!</definedName>
    <definedName name="_CON96" localSheetId="3">#REF!</definedName>
    <definedName name="_CON96" localSheetId="4">#REF!</definedName>
    <definedName name="_CON96" localSheetId="6">#REF!</definedName>
    <definedName name="_CON96" localSheetId="8">#REF!</definedName>
    <definedName name="_CON96" localSheetId="9">#REF!</definedName>
    <definedName name="_CON96">#REF!</definedName>
    <definedName name="_COR4" localSheetId="1" hidden="1">{"Bruto",#N/A,FALSE,"CONV3T.XLS";"Neto",#N/A,FALSE,"CONV3T.XLS";"UnoB",#N/A,FALSE,"CONV3T.XLS";"Bruto",#N/A,FALSE,"CONV4T.XLS";"Neto",#N/A,FALSE,"CONV4T.XLS";"UnoB",#N/A,FALSE,"CONV4T.XLS"}</definedName>
    <definedName name="_COR4" localSheetId="5" hidden="1">{"Bruto",#N/A,FALSE,"CONV3T.XLS";"Neto",#N/A,FALSE,"CONV3T.XLS";"UnoB",#N/A,FALSE,"CONV3T.XLS";"Bruto",#N/A,FALSE,"CONV4T.XLS";"Neto",#N/A,FALSE,"CONV4T.XLS";"UnoB",#N/A,FALSE,"CONV4T.XLS"}</definedName>
    <definedName name="_COR4" localSheetId="6" hidden="1">{"Bruto",#N/A,FALSE,"CONV3T.XLS";"Neto",#N/A,FALSE,"CONV3T.XLS";"UnoB",#N/A,FALSE,"CONV3T.XLS";"Bruto",#N/A,FALSE,"CONV4T.XLS";"Neto",#N/A,FALSE,"CONV4T.XLS";"UnoB",#N/A,FALSE,"CONV4T.XLS"}</definedName>
    <definedName name="_COR4" localSheetId="8" hidden="1">{"Bruto",#N/A,FALSE,"CONV3T.XLS";"Neto",#N/A,FALSE,"CONV3T.XLS";"UnoB",#N/A,FALSE,"CONV3T.XLS";"Bruto",#N/A,FALSE,"CONV4T.XLS";"Neto",#N/A,FALSE,"CONV4T.XLS";"UnoB",#N/A,FALSE,"CONV4T.XLS"}</definedName>
    <definedName name="_COR4" localSheetId="9"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1" hidden="1">{"Bruto",#N/A,FALSE,"CONV3T.XLS";"Neto",#N/A,FALSE,"CONV3T.XLS";"UnoB",#N/A,FALSE,"CONV3T.XLS";"Bruto",#N/A,FALSE,"CONV4T.XLS";"Neto",#N/A,FALSE,"CONV4T.XLS";"UnoB",#N/A,FALSE,"CONV4T.XLS"}</definedName>
    <definedName name="_COS4" localSheetId="5" hidden="1">{"Bruto",#N/A,FALSE,"CONV3T.XLS";"Neto",#N/A,FALSE,"CONV3T.XLS";"UnoB",#N/A,FALSE,"CONV3T.XLS";"Bruto",#N/A,FALSE,"CONV4T.XLS";"Neto",#N/A,FALSE,"CONV4T.XLS";"UnoB",#N/A,FALSE,"CONV4T.XLS"}</definedName>
    <definedName name="_COS4" localSheetId="6" hidden="1">{"Bruto",#N/A,FALSE,"CONV3T.XLS";"Neto",#N/A,FALSE,"CONV3T.XLS";"UnoB",#N/A,FALSE,"CONV3T.XLS";"Bruto",#N/A,FALSE,"CONV4T.XLS";"Neto",#N/A,FALSE,"CONV4T.XLS";"UnoB",#N/A,FALSE,"CONV4T.XLS"}</definedName>
    <definedName name="_COS4" localSheetId="8" hidden="1">{"Bruto",#N/A,FALSE,"CONV3T.XLS";"Neto",#N/A,FALSE,"CONV3T.XLS";"UnoB",#N/A,FALSE,"CONV3T.XLS";"Bruto",#N/A,FALSE,"CONV4T.XLS";"Neto",#N/A,FALSE,"CONV4T.XLS";"UnoB",#N/A,FALSE,"CONV4T.XLS"}</definedName>
    <definedName name="_COS4" localSheetId="9"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'[9]Premisas IMSS'!$M$12</definedName>
    <definedName name="_def2">'[9]Premisas IMSS'!$M$13</definedName>
    <definedName name="_def3">'[9]Premisas IMSS'!$M$14</definedName>
    <definedName name="_def4">'[9]Premisas IMSS'!$M$15</definedName>
    <definedName name="_def5">'[9]Premisas IMSS'!$M$16</definedName>
    <definedName name="_def6">'[9]Premisas IMSS'!$M$17</definedName>
    <definedName name="_DIC2" localSheetId="6">[7]edofza12!$C$22</definedName>
    <definedName name="_DIC2">[8]edofza12!$C$22</definedName>
    <definedName name="_ee1" localSheetId="0" hidden="1">{"Bruto",#N/A,FALSE,"CONV3T.XLS";"Neto",#N/A,FALSE,"CONV3T.XLS";"UnoB",#N/A,FALSE,"CONV3T.XLS";"Bruto",#N/A,FALSE,"CONV4T.XLS";"Neto",#N/A,FALSE,"CONV4T.XLS";"UnoB",#N/A,FALSE,"CONV4T.XLS"}</definedName>
    <definedName name="_ee1" localSheetId="1" hidden="1">{"Bruto",#N/A,FALSE,"CONV3T.XLS";"Neto",#N/A,FALSE,"CONV3T.XLS";"UnoB",#N/A,FALSE,"CONV3T.XLS";"Bruto",#N/A,FALSE,"CONV4T.XLS";"Neto",#N/A,FALSE,"CONV4T.XLS";"UnoB",#N/A,FALSE,"CONV4T.XLS"}</definedName>
    <definedName name="_ee1" localSheetId="3" hidden="1">{"Bruto",#N/A,FALSE,"CONV3T.XLS";"Neto",#N/A,FALSE,"CONV3T.XLS";"UnoB",#N/A,FALSE,"CONV3T.XLS";"Bruto",#N/A,FALSE,"CONV4T.XLS";"Neto",#N/A,FALSE,"CONV4T.XLS";"UnoB",#N/A,FALSE,"CONV4T.XLS"}</definedName>
    <definedName name="_ee1" localSheetId="6" hidden="1">{"Bruto",#N/A,FALSE,"CONV3T.XLS";"Neto",#N/A,FALSE,"CONV3T.XLS";"UnoB",#N/A,FALSE,"CONV3T.XLS";"Bruto",#N/A,FALSE,"CONV4T.XLS";"Neto",#N/A,FALSE,"CONV4T.XLS";"UnoB",#N/A,FALSE,"CONV4T.XLS"}</definedName>
    <definedName name="_ee1" localSheetId="7" hidden="1">{"Bruto",#N/A,FALSE,"CONV3T.XLS";"Neto",#N/A,FALSE,"CONV3T.XLS";"UnoB",#N/A,FALSE,"CONV3T.XLS";"Bruto",#N/A,FALSE,"CONV4T.XLS";"Neto",#N/A,FALSE,"CONV4T.XLS";"UnoB",#N/A,FALSE,"CONV4T.XLS"}</definedName>
    <definedName name="_ee1" localSheetId="9"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 localSheetId="6">[7]edofza1!$C$22</definedName>
    <definedName name="_ENE2">[8]edofza1!$C$22</definedName>
    <definedName name="_esc2" localSheetId="0" hidden="1">{"Bruto",#N/A,FALSE,"CONV3T.XLS";"Neto",#N/A,FALSE,"CONV3T.XLS";"UnoB",#N/A,FALSE,"CONV3T.XLS";"Bruto",#N/A,FALSE,"CONV4T.XLS";"Neto",#N/A,FALSE,"CONV4T.XLS";"UnoB",#N/A,FALSE,"CONV4T.XLS"}</definedName>
    <definedName name="_esc2" localSheetId="1" hidden="1">{"Bruto",#N/A,FALSE,"CONV3T.XLS";"Neto",#N/A,FALSE,"CONV3T.XLS";"UnoB",#N/A,FALSE,"CONV3T.XLS";"Bruto",#N/A,FALSE,"CONV4T.XLS";"Neto",#N/A,FALSE,"CONV4T.XLS";"UnoB",#N/A,FALSE,"CONV4T.XLS"}</definedName>
    <definedName name="_esc2" localSheetId="3" hidden="1">{"Bruto",#N/A,FALSE,"CONV3T.XLS";"Neto",#N/A,FALSE,"CONV3T.XLS";"UnoB",#N/A,FALSE,"CONV3T.XLS";"Bruto",#N/A,FALSE,"CONV4T.XLS";"Neto",#N/A,FALSE,"CONV4T.XLS";"UnoB",#N/A,FALSE,"CONV4T.XLS"}</definedName>
    <definedName name="_esc2" localSheetId="6" hidden="1">{"Bruto",#N/A,FALSE,"CONV3T.XLS";"Neto",#N/A,FALSE,"CONV3T.XLS";"UnoB",#N/A,FALSE,"CONV3T.XLS";"Bruto",#N/A,FALSE,"CONV4T.XLS";"Neto",#N/A,FALSE,"CONV4T.XLS";"UnoB",#N/A,FALSE,"CONV4T.XLS"}</definedName>
    <definedName name="_esc2" localSheetId="7" hidden="1">{"Bruto",#N/A,FALSE,"CONV3T.XLS";"Neto",#N/A,FALSE,"CONV3T.XLS";"UnoB",#N/A,FALSE,"CONV3T.XLS";"Bruto",#N/A,FALSE,"CONV4T.XLS";"Neto",#N/A,FALSE,"CONV4T.XLS";"UnoB",#N/A,FALSE,"CONV4T.XLS"}</definedName>
    <definedName name="_esc2" localSheetId="9"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0"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3" hidden="1">{"Bruto",#N/A,FALSE,"CONV3T.XLS";"Neto",#N/A,FALSE,"CONV3T.XLS";"UnoB",#N/A,FALSE,"CONV3T.XLS";"Bruto",#N/A,FALSE,"CONV4T.XLS";"Neto",#N/A,FALSE,"CONV4T.XLS";"UnoB",#N/A,FALSE,"CONV4T.XLS"}</definedName>
    <definedName name="_ESC4" localSheetId="6" hidden="1">{"Bruto",#N/A,FALSE,"CONV3T.XLS";"Neto",#N/A,FALSE,"CONV3T.XLS";"UnoB",#N/A,FALSE,"CONV3T.XLS";"Bruto",#N/A,FALSE,"CONV4T.XLS";"Neto",#N/A,FALSE,"CONV4T.XLS";"UnoB",#N/A,FALSE,"CONV4T.XLS"}</definedName>
    <definedName name="_ESC4" localSheetId="7" hidden="1">{"Bruto",#N/A,FALSE,"CONV3T.XLS";"Neto",#N/A,FALSE,"CONV3T.XLS";"UnoB",#N/A,FALSE,"CONV3T.XLS";"Bruto",#N/A,FALSE,"CONV4T.XLS";"Neto",#N/A,FALSE,"CONV4T.XLS";"UnoB",#N/A,FALSE,"CONV4T.XLS"}</definedName>
    <definedName name="_ESC4" localSheetId="9"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0">[1]!FEB&amp;[1]!MAR&amp;[1]!ABR&amp;[1]!MAY&amp;[1]!JUN&amp;[1]!JUL</definedName>
    <definedName name="_FEB1" localSheetId="1">[2]!FEB&amp;[2]!MAR&amp;[2]!ABR&amp;[2]!MAY&amp;[2]!JUN&amp;[2]!JUL</definedName>
    <definedName name="_FEB1" localSheetId="3">[3]!FEB&amp;[3]!MAR&amp;[3]!ABR&amp;[3]!MAY&amp;[3]!JUN&amp;[3]!JUL</definedName>
    <definedName name="_FEB1" localSheetId="4">[1]!FEB&amp;[1]!MAR&amp;[1]!ABR&amp;[1]!MAY&amp;[1]!JUN&amp;[1]!JUL</definedName>
    <definedName name="_FEB1" localSheetId="6">[2]!FEB&amp;[2]!MAR&amp;[2]!ABR&amp;[2]!MAY&amp;[2]!JUN&amp;[2]!JUL</definedName>
    <definedName name="_FEB1" localSheetId="8">[1]!FEB&amp;[1]!MAR&amp;[1]!ABR&amp;[1]!MAY&amp;[1]!JUN&amp;[1]!JUL</definedName>
    <definedName name="_FEB1" localSheetId="9">[4]!FEB&amp;[4]!MAR&amp;[4]!ABR&amp;[4]!MAY&amp;[4]!JUN&amp;[4]!JUL</definedName>
    <definedName name="_FEB1">[1]!FEB&amp;[1]!MAR&amp;[1]!ABR&amp;[1]!MAY&amp;[1]!JUN&amp;[1]!JUL</definedName>
    <definedName name="_FEB2" localSheetId="6">[7]edofza2!$C$22</definedName>
    <definedName name="_FEB2">[8]edofza2!$C$22</definedName>
    <definedName name="_Fill" localSheetId="0" hidden="1">#REF!</definedName>
    <definedName name="_Fill" localSheetId="1" hidden="1">#REF!</definedName>
    <definedName name="_Fill" localSheetId="3" hidden="1">#REF!</definedName>
    <definedName name="_Fill" localSheetId="4" hidden="1">#REF!</definedName>
    <definedName name="_Fill" localSheetId="6" hidden="1">#REF!</definedName>
    <definedName name="_Fill" localSheetId="7" hidden="1">#REF!</definedName>
    <definedName name="_Fill" localSheetId="8" hidden="1">#REF!</definedName>
    <definedName name="_Fill" localSheetId="9" hidden="1">#REF!</definedName>
    <definedName name="_Fill" hidden="1">#REF!</definedName>
    <definedName name="_xlnm._FilterDatabase" localSheetId="0" hidden="1">'Anexo 10'!$A$8:$K$85</definedName>
    <definedName name="_xlnm._FilterDatabase" localSheetId="1" hidden="1">'Anexo 11'!$A$8:$N$197</definedName>
    <definedName name="_xlnm._FilterDatabase" localSheetId="2" hidden="1">'Anexo 12'!$A$8:$N$128</definedName>
    <definedName name="_xlnm._FilterDatabase" localSheetId="3" hidden="1">'Anexo 13'!$A$8:$WVG$144</definedName>
    <definedName name="_xlnm._FilterDatabase" localSheetId="4" hidden="1">'Anexo 14'!$A$8:$L$54</definedName>
    <definedName name="_xlnm._FilterDatabase" localSheetId="5" hidden="1">'Anexo 15'!$A$8:$T$26</definedName>
    <definedName name="_xlnm._FilterDatabase" localSheetId="6" hidden="1">'Anexo 16 '!$A$8:$CN$76</definedName>
    <definedName name="_xlnm._FilterDatabase" localSheetId="7" hidden="1">'Anexo 17'!$A$8:$T$83</definedName>
    <definedName name="_xlnm._FilterDatabase" localSheetId="8" hidden="1">'Anexo 18'!$A$8:$T$126</definedName>
    <definedName name="_xlnm._FilterDatabase" localSheetId="9" hidden="1">'Anexo 19'!$A$8:$T$83</definedName>
    <definedName name="_JUL1" localSheetId="0">[1]!JUL&amp;[1]!AGO&amp;[1]!SEP&amp;[1]!OCT&amp;[1]!NOV</definedName>
    <definedName name="_JUL1" localSheetId="1">[2]!JUL&amp;[2]!AGO&amp;[2]!SEP&amp;[2]!OCT&amp;[2]!NOV</definedName>
    <definedName name="_JUL1" localSheetId="3">[3]!JUL&amp;[3]!AGO&amp;[3]!SEP&amp;[3]!OCT&amp;[3]!NOV</definedName>
    <definedName name="_JUL1" localSheetId="4">[1]!JUL&amp;[1]!AGO&amp;[1]!SEP&amp;[1]!OCT&amp;[1]!NOV</definedName>
    <definedName name="_JUL1" localSheetId="6">[2]!JUL&amp;[2]!AGO&amp;[2]!SEP&amp;[2]!OCT&amp;[2]!NOV</definedName>
    <definedName name="_JUL1" localSheetId="8">[1]!JUL&amp;[1]!AGO&amp;[1]!SEP&amp;[1]!OCT&amp;[1]!NOV</definedName>
    <definedName name="_JUL1" localSheetId="9">[4]!JUL&amp;[4]!AGO&amp;[4]!SEP&amp;[4]!OCT&amp;[4]!NOV</definedName>
    <definedName name="_JUL1">[1]!JUL&amp;[1]!AGO&amp;[1]!SEP&amp;[1]!OCT&amp;[1]!NOV</definedName>
    <definedName name="_JUL2" localSheetId="6">[7]edofza7!$C$22</definedName>
    <definedName name="_JUL2">[8]edofza7!$C$22</definedName>
    <definedName name="_JUN1" localSheetId="0">[1]!JUN&amp;[1]!JUL&amp;[1]!AGO&amp;[1]!SEP&amp;[1]!OCT</definedName>
    <definedName name="_JUN1" localSheetId="1">[2]!JUN&amp;[2]!JUL&amp;[2]!AGO&amp;[2]!SEP&amp;[2]!OCT</definedName>
    <definedName name="_JUN1" localSheetId="3">[3]!JUN&amp;[3]!JUL&amp;[3]!AGO&amp;[3]!SEP&amp;[3]!OCT</definedName>
    <definedName name="_JUN1" localSheetId="4">[1]!JUN&amp;[1]!JUL&amp;[1]!AGO&amp;[1]!SEP&amp;[1]!OCT</definedName>
    <definedName name="_JUN1" localSheetId="6">[2]!JUN&amp;[2]!JUL&amp;[2]!AGO&amp;[2]!SEP&amp;[2]!OCT</definedName>
    <definedName name="_JUN1" localSheetId="8">[1]!JUN&amp;[1]!JUL&amp;[1]!AGO&amp;[1]!SEP&amp;[1]!OCT</definedName>
    <definedName name="_JUN1" localSheetId="9">[4]!JUN&amp;[4]!JUL&amp;[4]!AGO&amp;[4]!SEP&amp;[4]!OCT</definedName>
    <definedName name="_JUN1">[1]!JUN&amp;[1]!JUL&amp;[1]!AGO&amp;[1]!SEP&amp;[1]!OCT</definedName>
    <definedName name="_JUN2" localSheetId="6">[7]edofza6!$C$22</definedName>
    <definedName name="_JUN2">[8]edofza6!$C$22</definedName>
    <definedName name="_Key1" localSheetId="0" hidden="1">#REF!</definedName>
    <definedName name="_Key1" localSheetId="1" hidden="1">#REF!</definedName>
    <definedName name="_Key1" localSheetId="3" hidden="1">#REF!</definedName>
    <definedName name="_Key1" localSheetId="4"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MAR1" localSheetId="0">[1]!MAR&amp;[1]!ABR&amp;[1]!MAY&amp;[1]!JUN&amp;[1]!JUL&amp;[1]!AGO</definedName>
    <definedName name="_MAR1" localSheetId="1">[2]!MAR&amp;[2]!ABR&amp;[2]!MAY&amp;[2]!JUN&amp;[2]!JUL&amp;[2]!AGO</definedName>
    <definedName name="_MAR1" localSheetId="3">[3]!MAR&amp;[3]!ABR&amp;[3]!MAY&amp;[3]!JUN&amp;[3]!JUL&amp;[3]!AGO</definedName>
    <definedName name="_MAR1" localSheetId="4">[1]!MAR&amp;[1]!ABR&amp;[1]!MAY&amp;[1]!JUN&amp;[1]!JUL&amp;[1]!AGO</definedName>
    <definedName name="_MAR1" localSheetId="6">[2]!MAR&amp;[2]!ABR&amp;[2]!MAY&amp;[2]!JUN&amp;[2]!JUL&amp;[2]!AGO</definedName>
    <definedName name="_MAR1" localSheetId="8">[1]!MAR&amp;[1]!ABR&amp;[1]!MAY&amp;[1]!JUN&amp;[1]!JUL&amp;[1]!AGO</definedName>
    <definedName name="_MAR1" localSheetId="9">[4]!MAR&amp;[4]!ABR&amp;[4]!MAY&amp;[4]!JUN&amp;[4]!JUL&amp;[4]!AGO</definedName>
    <definedName name="_MAR1">[1]!MAR&amp;[1]!ABR&amp;[1]!MAY&amp;[1]!JUN&amp;[1]!JUL&amp;[1]!AGO</definedName>
    <definedName name="_MAR2" localSheetId="6">[7]edofza3!$C$22</definedName>
    <definedName name="_MAR2">[8]edofza3!$C$22</definedName>
    <definedName name="_MAY1" localSheetId="0">[1]!MAY&amp;[1]!JUN&amp;[1]!JUL&amp;[1]!AGO&amp;[1]!SEP</definedName>
    <definedName name="_MAY1" localSheetId="1">[2]!MAY&amp;[2]!JUN&amp;[2]!JUL&amp;[2]!AGO&amp;[2]!SEP</definedName>
    <definedName name="_MAY1" localSheetId="3">[3]!MAY&amp;[3]!JUN&amp;[3]!JUL&amp;[3]!AGO&amp;[3]!SEP</definedName>
    <definedName name="_MAY1" localSheetId="4">[1]!MAY&amp;[1]!JUN&amp;[1]!JUL&amp;[1]!AGO&amp;[1]!SEP</definedName>
    <definedName name="_MAY1" localSheetId="6">[2]!MAY&amp;[2]!JUN&amp;[2]!JUL&amp;[2]!AGO&amp;[2]!SEP</definedName>
    <definedName name="_MAY1" localSheetId="8">[1]!MAY&amp;[1]!JUN&amp;[1]!JUL&amp;[1]!AGO&amp;[1]!SEP</definedName>
    <definedName name="_MAY1" localSheetId="9">[4]!MAY&amp;[4]!JUN&amp;[4]!JUL&amp;[4]!AGO&amp;[4]!SEP</definedName>
    <definedName name="_MAY1">[1]!MAY&amp;[1]!JUN&amp;[1]!JUL&amp;[1]!AGO&amp;[1]!SEP</definedName>
    <definedName name="_MAY2" localSheetId="6">[7]edofza5!$C$22</definedName>
    <definedName name="_MAY2">[8]edofza5!$C$22</definedName>
    <definedName name="_mor2" localSheetId="0" hidden="1">{"Bruto",#N/A,FALSE,"CONV3T.XLS";"Neto",#N/A,FALSE,"CONV3T.XLS";"UnoB",#N/A,FALSE,"CONV3T.XLS";"Bruto",#N/A,FALSE,"CONV4T.XLS";"Neto",#N/A,FALSE,"CONV4T.XLS";"UnoB",#N/A,FALSE,"CONV4T.XLS"}</definedName>
    <definedName name="_mor2" localSheetId="1" hidden="1">{"Bruto",#N/A,FALSE,"CONV3T.XLS";"Neto",#N/A,FALSE,"CONV3T.XLS";"UnoB",#N/A,FALSE,"CONV3T.XLS";"Bruto",#N/A,FALSE,"CONV4T.XLS";"Neto",#N/A,FALSE,"CONV4T.XLS";"UnoB",#N/A,FALSE,"CONV4T.XLS"}</definedName>
    <definedName name="_mor2" localSheetId="3" hidden="1">{"Bruto",#N/A,FALSE,"CONV3T.XLS";"Neto",#N/A,FALSE,"CONV3T.XLS";"UnoB",#N/A,FALSE,"CONV3T.XLS";"Bruto",#N/A,FALSE,"CONV4T.XLS";"Neto",#N/A,FALSE,"CONV4T.XLS";"UnoB",#N/A,FALSE,"CONV4T.XLS"}</definedName>
    <definedName name="_mor2" localSheetId="6" hidden="1">{"Bruto",#N/A,FALSE,"CONV3T.XLS";"Neto",#N/A,FALSE,"CONV3T.XLS";"UnoB",#N/A,FALSE,"CONV3T.XLS";"Bruto",#N/A,FALSE,"CONV4T.XLS";"Neto",#N/A,FALSE,"CONV4T.XLS";"UnoB",#N/A,FALSE,"CONV4T.XLS"}</definedName>
    <definedName name="_mor2" localSheetId="7" hidden="1">{"Bruto",#N/A,FALSE,"CONV3T.XLS";"Neto",#N/A,FALSE,"CONV3T.XLS";"UnoB",#N/A,FALSE,"CONV3T.XLS";"Bruto",#N/A,FALSE,"CONV4T.XLS";"Neto",#N/A,FALSE,"CONV4T.XLS";"UnoB",#N/A,FALSE,"CONV4T.XLS"}</definedName>
    <definedName name="_mor2" localSheetId="9"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0"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3" hidden="1">{"Bruto",#N/A,FALSE,"CONV3T.XLS";"Neto",#N/A,FALSE,"CONV3T.XLS";"UnoB",#N/A,FALSE,"CONV3T.XLS";"Bruto",#N/A,FALSE,"CONV4T.XLS";"Neto",#N/A,FALSE,"CONV4T.XLS";"UnoB",#N/A,FALSE,"CONV4T.XLS"}</definedName>
    <definedName name="_MOR4" localSheetId="6" hidden="1">{"Bruto",#N/A,FALSE,"CONV3T.XLS";"Neto",#N/A,FALSE,"CONV3T.XLS";"UnoB",#N/A,FALSE,"CONV3T.XLS";"Bruto",#N/A,FALSE,"CONV4T.XLS";"Neto",#N/A,FALSE,"CONV4T.XLS";"UnoB",#N/A,FALSE,"CONV4T.XLS"}</definedName>
    <definedName name="_MOR4" localSheetId="7" hidden="1">{"Bruto",#N/A,FALSE,"CONV3T.XLS";"Neto",#N/A,FALSE,"CONV3T.XLS";"UnoB",#N/A,FALSE,"CONV3T.XLS";"Bruto",#N/A,FALSE,"CONV4T.XLS";"Neto",#N/A,FALSE,"CONV4T.XLS";"UnoB",#N/A,FALSE,"CONV4T.XLS"}</definedName>
    <definedName name="_MOR4" localSheetId="9"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0">[1]!NOV&amp;[1]!DIC</definedName>
    <definedName name="_NOV1" localSheetId="1">[2]!NOV&amp;[2]!DIC</definedName>
    <definedName name="_NOV1" localSheetId="3">[3]!NOV&amp;[3]!DIC</definedName>
    <definedName name="_NOV1" localSheetId="4">[1]!NOV&amp;[1]!DIC</definedName>
    <definedName name="_NOV1" localSheetId="6">[2]!NOV&amp;[2]!DIC</definedName>
    <definedName name="_NOV1" localSheetId="8">[1]!NOV&amp;[1]!DIC</definedName>
    <definedName name="_NOV1" localSheetId="9">[4]!NOV&amp;[4]!DIC</definedName>
    <definedName name="_NOV1">[1]!NOV&amp;[1]!DIC</definedName>
    <definedName name="_NOV2" localSheetId="6">[7]edofza11!$C$43</definedName>
    <definedName name="_NOV2">[8]edofza11!$C$43</definedName>
    <definedName name="_OCT1" localSheetId="0">[1]!OCT&amp;[1]!NOV&amp;[1]!DIC</definedName>
    <definedName name="_OCT1" localSheetId="1">[2]!OCT&amp;[2]!NOV&amp;[2]!DIC</definedName>
    <definedName name="_OCT1" localSheetId="3">[3]!OCT&amp;[3]!NOV&amp;[3]!DIC</definedName>
    <definedName name="_OCT1" localSheetId="4">[1]!OCT&amp;[1]!NOV&amp;[1]!DIC</definedName>
    <definedName name="_OCT1" localSheetId="6">[2]!OCT&amp;[2]!NOV&amp;[2]!DIC</definedName>
    <definedName name="_OCT1" localSheetId="8">[1]!OCT&amp;[1]!NOV&amp;[1]!DIC</definedName>
    <definedName name="_OCT1" localSheetId="9">[4]!OCT&amp;[4]!NOV&amp;[4]!DIC</definedName>
    <definedName name="_OCT1">[1]!OCT&amp;[1]!NOV&amp;[1]!DIC</definedName>
    <definedName name="_OCT2" localSheetId="6">[7]edofza10!$C$22</definedName>
    <definedName name="_OCT2">[8]edofza10!$C$22</definedName>
    <definedName name="_Order1" localSheetId="1" hidden="1">255</definedName>
    <definedName name="_Order1" hidden="1">255</definedName>
    <definedName name="_pa2" localSheetId="0" hidden="1">{"Bruto",#N/A,FALSE,"CONV3T.XLS";"Neto",#N/A,FALSE,"CONV3T.XLS";"UnoB",#N/A,FALSE,"CONV3T.XLS";"Bruto",#N/A,FALSE,"CONV4T.XLS";"Neto",#N/A,FALSE,"CONV4T.XLS";"UnoB",#N/A,FALSE,"CONV4T.XLS"}</definedName>
    <definedName name="_pa2" localSheetId="1" hidden="1">{"Bruto",#N/A,FALSE,"CONV3T.XLS";"Neto",#N/A,FALSE,"CONV3T.XLS";"UnoB",#N/A,FALSE,"CONV3T.XLS";"Bruto",#N/A,FALSE,"CONV4T.XLS";"Neto",#N/A,FALSE,"CONV4T.XLS";"UnoB",#N/A,FALSE,"CONV4T.XLS"}</definedName>
    <definedName name="_pa2" localSheetId="3" hidden="1">{"Bruto",#N/A,FALSE,"CONV3T.XLS";"Neto",#N/A,FALSE,"CONV3T.XLS";"UnoB",#N/A,FALSE,"CONV3T.XLS";"Bruto",#N/A,FALSE,"CONV4T.XLS";"Neto",#N/A,FALSE,"CONV4T.XLS";"UnoB",#N/A,FALSE,"CONV4T.XLS"}</definedName>
    <definedName name="_pa2" localSheetId="6" hidden="1">{"Bruto",#N/A,FALSE,"CONV3T.XLS";"Neto",#N/A,FALSE,"CONV3T.XLS";"UnoB",#N/A,FALSE,"CONV3T.XLS";"Bruto",#N/A,FALSE,"CONV4T.XLS";"Neto",#N/A,FALSE,"CONV4T.XLS";"UnoB",#N/A,FALSE,"CONV4T.XLS"}</definedName>
    <definedName name="_pa2" localSheetId="7" hidden="1">{"Bruto",#N/A,FALSE,"CONV3T.XLS";"Neto",#N/A,FALSE,"CONV3T.XLS";"UnoB",#N/A,FALSE,"CONV3T.XLS";"Bruto",#N/A,FALSE,"CONV4T.XLS";"Neto",#N/A,FALSE,"CONV4T.XLS";"UnoB",#N/A,FALSE,"CONV4T.XLS"}</definedName>
    <definedName name="_pa2" localSheetId="9"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0"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3" hidden="1">{"Bruto",#N/A,FALSE,"CONV3T.XLS";"Neto",#N/A,FALSE,"CONV3T.XLS";"UnoB",#N/A,FALSE,"CONV3T.XLS";"Bruto",#N/A,FALSE,"CONV4T.XLS";"Neto",#N/A,FALSE,"CONV4T.XLS";"UnoB",#N/A,FALSE,"CONV4T.XLS"}</definedName>
    <definedName name="_PAJ4" localSheetId="6" hidden="1">{"Bruto",#N/A,FALSE,"CONV3T.XLS";"Neto",#N/A,FALSE,"CONV3T.XLS";"UnoB",#N/A,FALSE,"CONV3T.XLS";"Bruto",#N/A,FALSE,"CONV4T.XLS";"Neto",#N/A,FALSE,"CONV4T.XLS";"UnoB",#N/A,FALSE,"CONV4T.XLS"}</definedName>
    <definedName name="_PAJ4" localSheetId="7" hidden="1">{"Bruto",#N/A,FALSE,"CONV3T.XLS";"Neto",#N/A,FALSE,"CONV3T.XLS";"UnoB",#N/A,FALSE,"CONV3T.XLS";"Bruto",#N/A,FALSE,"CONV4T.XLS";"Neto",#N/A,FALSE,"CONV4T.XLS";"UnoB",#N/A,FALSE,"CONV4T.XLS"}</definedName>
    <definedName name="_PAJ4" localSheetId="9"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0">#REF!</definedName>
    <definedName name="_PEM96" localSheetId="1">#REF!</definedName>
    <definedName name="_PEM96" localSheetId="3">#REF!</definedName>
    <definedName name="_PEM96" localSheetId="4">#REF!</definedName>
    <definedName name="_PEM96" localSheetId="6">#REF!</definedName>
    <definedName name="_PEM96" localSheetId="8">#REF!</definedName>
    <definedName name="_PEM96" localSheetId="9">#REF!</definedName>
    <definedName name="_PEM96">#REF!</definedName>
    <definedName name="_PIB08" localSheetId="0">#REF!</definedName>
    <definedName name="_PIB08" localSheetId="1">#REF!</definedName>
    <definedName name="_PIB08" localSheetId="3">#REF!</definedName>
    <definedName name="_PIB08" localSheetId="4">#REF!</definedName>
    <definedName name="_PIB08" localSheetId="6">#REF!</definedName>
    <definedName name="_PIB08" localSheetId="8">#REF!</definedName>
    <definedName name="_PIB08" localSheetId="9">#REF!</definedName>
    <definedName name="_PIB08">#REF!</definedName>
    <definedName name="_PIP96" localSheetId="0">#REF!</definedName>
    <definedName name="_PIP96" localSheetId="1">#REF!</definedName>
    <definedName name="_PIP96" localSheetId="3">#REF!</definedName>
    <definedName name="_PIP96" localSheetId="4">#REF!</definedName>
    <definedName name="_PIP96" localSheetId="6">#REF!</definedName>
    <definedName name="_PIP96" localSheetId="8">#REF!</definedName>
    <definedName name="_PIP96" localSheetId="9">#REF!</definedName>
    <definedName name="_PIP96">#REF!</definedName>
    <definedName name="_Regression_Int">1</definedName>
    <definedName name="_Regression_X" localSheetId="0" hidden="1">#REF!</definedName>
    <definedName name="_Regression_X" localSheetId="1" hidden="1">#REF!</definedName>
    <definedName name="_Regression_X" localSheetId="3" hidden="1">#REF!</definedName>
    <definedName name="_Regression_X" localSheetId="4"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hidden="1">#REF!</definedName>
    <definedName name="_SEP1" localSheetId="0">[1]!SEP&amp;[1]!OCT&amp;[1]!NOV&amp;[1]!DIC</definedName>
    <definedName name="_SEP1" localSheetId="1">[2]!SEP&amp;[2]!OCT&amp;[2]!NOV&amp;[2]!DIC</definedName>
    <definedName name="_SEP1" localSheetId="3">[3]!SEP&amp;[3]!OCT&amp;[3]!NOV&amp;[3]!DIC</definedName>
    <definedName name="_SEP1" localSheetId="4">[1]!SEP&amp;[1]!OCT&amp;[1]!NOV&amp;[1]!DIC</definedName>
    <definedName name="_SEP1" localSheetId="6">[2]!SEP&amp;[2]!OCT&amp;[2]!NOV&amp;[2]!DIC</definedName>
    <definedName name="_SEP1" localSheetId="8">[1]!SEP&amp;[1]!OCT&amp;[1]!NOV&amp;[1]!DIC</definedName>
    <definedName name="_SEP1" localSheetId="9">[4]!SEP&amp;[4]!OCT&amp;[4]!NOV&amp;[4]!DIC</definedName>
    <definedName name="_SEP1">[1]!SEP&amp;[1]!OCT&amp;[1]!NOV&amp;[1]!DIC</definedName>
    <definedName name="_SEP2" localSheetId="6">[7]edofza9!$C$22</definedName>
    <definedName name="_SEP2">[8]edofza9!$C$22</definedName>
    <definedName name="_smg97">'[9]Premisa macro'!$E$4</definedName>
    <definedName name="_Sort" localSheetId="0" hidden="1">#REF!</definedName>
    <definedName name="_Sort" localSheetId="1" hidden="1">#REF!</definedName>
    <definedName name="_Sort" localSheetId="3" hidden="1">#REF!</definedName>
    <definedName name="_Sort" localSheetId="4"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_syt03" localSheetId="0">#REF!</definedName>
    <definedName name="_syt03" localSheetId="1">#REF!</definedName>
    <definedName name="_syt03" localSheetId="3">#REF!</definedName>
    <definedName name="_syt03" localSheetId="4">#REF!</definedName>
    <definedName name="_syt03" localSheetId="6">#REF!</definedName>
    <definedName name="_syt03" localSheetId="8">#REF!</definedName>
    <definedName name="_syt03" localSheetId="9">#REF!</definedName>
    <definedName name="_syt03">#REF!</definedName>
    <definedName name="_TDC2001" localSheetId="1">'[10]Tipos de Cambio'!$C$4</definedName>
    <definedName name="_TDC2001">'[10]Tipos de Cambio'!$C$4</definedName>
    <definedName name="_tul2" localSheetId="0" hidden="1">{"Bruto",#N/A,FALSE,"CONV3T.XLS";"Neto",#N/A,FALSE,"CONV3T.XLS";"UnoB",#N/A,FALSE,"CONV3T.XLS";"Bruto",#N/A,FALSE,"CONV4T.XLS";"Neto",#N/A,FALSE,"CONV4T.XLS";"UnoB",#N/A,FALSE,"CONV4T.XLS"}</definedName>
    <definedName name="_tul2" localSheetId="1" hidden="1">{"Bruto",#N/A,FALSE,"CONV3T.XLS";"Neto",#N/A,FALSE,"CONV3T.XLS";"UnoB",#N/A,FALSE,"CONV3T.XLS";"Bruto",#N/A,FALSE,"CONV4T.XLS";"Neto",#N/A,FALSE,"CONV4T.XLS";"UnoB",#N/A,FALSE,"CONV4T.XLS"}</definedName>
    <definedName name="_tul2" localSheetId="3" hidden="1">{"Bruto",#N/A,FALSE,"CONV3T.XLS";"Neto",#N/A,FALSE,"CONV3T.XLS";"UnoB",#N/A,FALSE,"CONV3T.XLS";"Bruto",#N/A,FALSE,"CONV4T.XLS";"Neto",#N/A,FALSE,"CONV4T.XLS";"UnoB",#N/A,FALSE,"CONV4T.XLS"}</definedName>
    <definedName name="_tul2" localSheetId="6" hidden="1">{"Bruto",#N/A,FALSE,"CONV3T.XLS";"Neto",#N/A,FALSE,"CONV3T.XLS";"UnoB",#N/A,FALSE,"CONV3T.XLS";"Bruto",#N/A,FALSE,"CONV4T.XLS";"Neto",#N/A,FALSE,"CONV4T.XLS";"UnoB",#N/A,FALSE,"CONV4T.XLS"}</definedName>
    <definedName name="_tul2" localSheetId="7" hidden="1">{"Bruto",#N/A,FALSE,"CONV3T.XLS";"Neto",#N/A,FALSE,"CONV3T.XLS";"UnoB",#N/A,FALSE,"CONV3T.XLS";"Bruto",#N/A,FALSE,"CONV4T.XLS";"Neto",#N/A,FALSE,"CONV4T.XLS";"UnoB",#N/A,FALSE,"CONV4T.XLS"}</definedName>
    <definedName name="_tul2" localSheetId="9"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0"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3" hidden="1">{"Bruto",#N/A,FALSE,"CONV3T.XLS";"Neto",#N/A,FALSE,"CONV3T.XLS";"UnoB",#N/A,FALSE,"CONV3T.XLS";"Bruto",#N/A,FALSE,"CONV4T.XLS";"Neto",#N/A,FALSE,"CONV4T.XLS";"UnoB",#N/A,FALSE,"CONV4T.XLS"}</definedName>
    <definedName name="_TUL4" localSheetId="6" hidden="1">{"Bruto",#N/A,FALSE,"CONV3T.XLS";"Neto",#N/A,FALSE,"CONV3T.XLS";"UnoB",#N/A,FALSE,"CONV3T.XLS";"Bruto",#N/A,FALSE,"CONV4T.XLS";"Neto",#N/A,FALSE,"CONV4T.XLS";"UnoB",#N/A,FALSE,"CONV4T.XLS"}</definedName>
    <definedName name="_TUL4" localSheetId="7" hidden="1">{"Bruto",#N/A,FALSE,"CONV3T.XLS";"Neto",#N/A,FALSE,"CONV3T.XLS";"UnoB",#N/A,FALSE,"CONV3T.XLS";"Bruto",#N/A,FALSE,"CONV4T.XLS";"Neto",#N/A,FALSE,"CONV4T.XLS";"UnoB",#N/A,FALSE,"CONV4T.XLS"}</definedName>
    <definedName name="_TUL4" localSheetId="9"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0"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3" hidden="1">{"Bruto",#N/A,FALSE,"CONV3T.XLS";"Neto",#N/A,FALSE,"CONV3T.XLS";"UnoB",#N/A,FALSE,"CONV3T.XLS";"Bruto",#N/A,FALSE,"CONV4T.XLS";"Neto",#N/A,FALSE,"CONV4T.XLS";"UnoB",#N/A,FALSE,"CONV4T.XLS"}</definedName>
    <definedName name="_WRN4444" localSheetId="6" hidden="1">{"Bruto",#N/A,FALSE,"CONV3T.XLS";"Neto",#N/A,FALSE,"CONV3T.XLS";"UnoB",#N/A,FALSE,"CONV3T.XLS";"Bruto",#N/A,FALSE,"CONV4T.XLS";"Neto",#N/A,FALSE,"CONV4T.XLS";"UnoB",#N/A,FALSE,"CONV4T.XLS"}</definedName>
    <definedName name="_WRN4444" localSheetId="7" hidden="1">{"Bruto",#N/A,FALSE,"CONV3T.XLS";"Neto",#N/A,FALSE,"CONV3T.XLS";"UnoB",#N/A,FALSE,"CONV3T.XLS";"Bruto",#N/A,FALSE,"CONV4T.XLS";"Neto",#N/A,FALSE,"CONV4T.XLS";"UnoB",#N/A,FALSE,"CONV4T.XLS"}</definedName>
    <definedName name="_WRN4444" localSheetId="9"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0">#REF!</definedName>
    <definedName name="a" localSheetId="1">#REF!</definedName>
    <definedName name="a" localSheetId="3">#REF!</definedName>
    <definedName name="a" localSheetId="4">#REF!</definedName>
    <definedName name="a" localSheetId="6">#REF!</definedName>
    <definedName name="a" localSheetId="8">#REF!</definedName>
    <definedName name="a" localSheetId="9">#REF!</definedName>
    <definedName name="a">#REF!</definedName>
    <definedName name="A_Datos_2008_2009" localSheetId="1">'[13]Datos 2008_2009'!$A$4:$D$60000</definedName>
    <definedName name="A_Datos_2008_2009">'[13]Datos 2008_2009'!$A$4:$D$60000</definedName>
    <definedName name="A_Datos_2008_2009_sin_CESENyADUANAS" localSheetId="0">#REF!</definedName>
    <definedName name="A_Datos_2008_2009_sin_CESENyADUANAS" localSheetId="1">#REF!</definedName>
    <definedName name="A_Datos_2008_2009_sin_CESENyADUANAS" localSheetId="3">#REF!</definedName>
    <definedName name="A_Datos_2008_2009_sin_CESENyADUANAS" localSheetId="4">#REF!</definedName>
    <definedName name="A_Datos_2008_2009_sin_CESENyADUANAS" localSheetId="6">#REF!</definedName>
    <definedName name="A_Datos_2008_2009_sin_CESENyADUANAS" localSheetId="8">#REF!</definedName>
    <definedName name="A_Datos_2008_2009_sin_CESENyADUANAS" localSheetId="9">#REF!</definedName>
    <definedName name="A_Datos_2008_2009_sin_CESENyADUANAS">#REF!</definedName>
    <definedName name="A_impresión_IM" localSheetId="0">#REF!</definedName>
    <definedName name="A_impresión_IM" localSheetId="1">#REF!</definedName>
    <definedName name="A_impresión_IM" localSheetId="3">#REF!</definedName>
    <definedName name="A_impresión_IM" localSheetId="4">#REF!</definedName>
    <definedName name="A_impresión_IM" localSheetId="6">#REF!</definedName>
    <definedName name="A_impresión_IM" localSheetId="8">#REF!</definedName>
    <definedName name="A_impresión_IM" localSheetId="9">#REF!</definedName>
    <definedName name="A_impresión_IM">#REF!</definedName>
    <definedName name="AA" localSheetId="0">[1]!SEP&amp;[1]!OCT&amp;[1]!NOV&amp;[1]!DIC</definedName>
    <definedName name="AA" localSheetId="1">[2]!SEP&amp;[2]!OCT&amp;[2]!NOV&amp;[2]!DIC</definedName>
    <definedName name="AA" localSheetId="3">[3]!SEP&amp;[3]!OCT&amp;[3]!NOV&amp;[3]!DIC</definedName>
    <definedName name="AA" localSheetId="4">[1]!SEP&amp;[1]!OCT&amp;[1]!NOV&amp;[1]!DIC</definedName>
    <definedName name="AA" localSheetId="6">[2]!SEP&amp;[2]!OCT&amp;[2]!NOV&amp;[2]!DIC</definedName>
    <definedName name="AA" localSheetId="8">[1]!SEP&amp;[1]!OCT&amp;[1]!NOV&amp;[1]!DIC</definedName>
    <definedName name="AA" localSheetId="9">[4]!SEP&amp;[4]!OCT&amp;[4]!NOV&amp;[4]!DIC</definedName>
    <definedName name="AA">[1]!SEP&amp;[1]!OCT&amp;[1]!NOV&amp;[1]!DIC</definedName>
    <definedName name="AA1500_">#N/A</definedName>
    <definedName name="ABR">"; ABRIL.- "&amp;TEXT([14]edofza04!$C$24,"#,##0")</definedName>
    <definedName name="actual">'[9]Régimen financiero'!$E$3</definedName>
    <definedName name="AD" localSheetId="0">[12]BANPRO99!#REF!</definedName>
    <definedName name="AD" localSheetId="1">[12]BANPRO99!#REF!</definedName>
    <definedName name="AD" localSheetId="3">[12]BANPRO99!#REF!</definedName>
    <definedName name="AD" localSheetId="4">[12]BANPRO99!#REF!</definedName>
    <definedName name="AD" localSheetId="6">[12]BANPRO99!#REF!</definedName>
    <definedName name="AD" localSheetId="8">[12]BANPRO99!#REF!</definedName>
    <definedName name="AD" localSheetId="9">[12]BANPRO99!#REF!</definedName>
    <definedName name="AD">[12]BANPRO99!#REF!</definedName>
    <definedName name="Admva" localSheetId="1">[15]Administrativa!$B$2:$I$59</definedName>
    <definedName name="Admva">[15]Administrativa!$B$2:$I$59</definedName>
    <definedName name="AGO">"; AGOSTO.- "&amp;TEXT([14]edofza08!$C$24,"#,##0")</definedName>
    <definedName name="ain" localSheetId="0">#REF!</definedName>
    <definedName name="ain" localSheetId="1">#REF!</definedName>
    <definedName name="ain" localSheetId="3">#REF!</definedName>
    <definedName name="ain" localSheetId="4">#REF!</definedName>
    <definedName name="ain" localSheetId="6">#REF!</definedName>
    <definedName name="ain" localSheetId="8">#REF!</definedName>
    <definedName name="ain" localSheetId="9">#REF!</definedName>
    <definedName name="ain">#REF!</definedName>
    <definedName name="Ajuste_SP" localSheetId="1">[16]Supuestos!$D$7</definedName>
    <definedName name="Ajuste_SP">[16]Supuestos!$D$7</definedName>
    <definedName name="ampliaciones" localSheetId="0">#REF!</definedName>
    <definedName name="ampliaciones" localSheetId="1">#REF!</definedName>
    <definedName name="ampliaciones" localSheetId="3">#REF!</definedName>
    <definedName name="ampliaciones" localSheetId="4">#REF!</definedName>
    <definedName name="ampliaciones" localSheetId="6">#REF!</definedName>
    <definedName name="ampliaciones" localSheetId="8">#REF!</definedName>
    <definedName name="ampliaciones" localSheetId="9">#REF!</definedName>
    <definedName name="ampliaciones">#REF!</definedName>
    <definedName name="AÑO" localSheetId="0">+TEXT(IF(AND(OR(DAY([1]!FECHA)&gt;=1,DAY([1]!FECHA)&lt;=10),MONTH([1]!FECHA)=1),YEAR([1]!FECHA)-1,YEAR([1]!FECHA)),"0")</definedName>
    <definedName name="AÑO" localSheetId="1">+TEXT(IF(AND(OR(DAY([2]!FECHA)&gt;=1,DAY([2]!FECHA)&lt;=10),MONTH([2]!FECHA)=1),YEAR([2]!FECHA)-1,YEAR([2]!FECHA)),"0")</definedName>
    <definedName name="AÑO" localSheetId="3">+TEXT(IF(AND(OR(DAY([3]!FECHA)&gt;=1,DAY([3]!FECHA)&lt;=10),MONTH([3]!FECHA)=1),YEAR([3]!FECHA)-1,YEAR([3]!FECHA)),"0")</definedName>
    <definedName name="AÑO" localSheetId="4">+TEXT(IF(AND(OR(DAY([1]!FECHA)&gt;=1,DAY([1]!FECHA)&lt;=10),MONTH([1]!FECHA)=1),YEAR([1]!FECHA)-1,YEAR([1]!FECHA)),"0")</definedName>
    <definedName name="AÑO" localSheetId="6">+TEXT(IF(AND(OR(DAY([2]!FECHA)&gt;=1,DAY([2]!FECHA)&lt;=10),MONTH([2]!FECHA)=1),YEAR([2]!FECHA)-1,YEAR([2]!FECHA)),"0")</definedName>
    <definedName name="AÑO" localSheetId="8">+TEXT(IF(AND(OR(DAY([1]!FECHA)&gt;=1,DAY([1]!FECHA)&lt;=10),MONTH([1]!FECHA)=1),YEAR([1]!FECHA)-1,YEAR([1]!FECHA)),"0")</definedName>
    <definedName name="AÑO" localSheetId="9">+TEXT(IF(AND(OR(DAY([4]!FECHA)&gt;=1,DAY([4]!FECHA)&lt;=10),MONTH([4]!FECHA)=1),YEAR([4]!FECHA)-1,YEAR([4]!FECHA)),"0")</definedName>
    <definedName name="AÑO">+TEXT(IF(AND(OR(DAY([1]!FECHA)&gt;=1,DAY([1]!FECHA)&lt;=10),MONTH([1]!FECHA)=1),YEAR([1]!FECHA)-1,YEAR([1]!FECHA)),"0")</definedName>
    <definedName name="_xlnm.Print_Area" localSheetId="0">'Anexo 10'!$A$1:$I$90</definedName>
    <definedName name="_xlnm.Print_Area" localSheetId="1">'Anexo 11'!$A$1:$M$201</definedName>
    <definedName name="_xlnm.Print_Area" localSheetId="3">'Anexo 13'!$A$1:$I$150</definedName>
    <definedName name="_xlnm.Print_Area" localSheetId="4">'Anexo 14'!$A$1:$I$54</definedName>
    <definedName name="_xlnm.Print_Area" localSheetId="5">#REF!</definedName>
    <definedName name="_xlnm.Print_Area" localSheetId="6">'Anexo 16 '!$A$1:$I$284</definedName>
    <definedName name="_xlnm.Print_Area" localSheetId="8">'Anexo 18'!$A$1:$I$133</definedName>
    <definedName name="_xlnm.Print_Area" localSheetId="9">'Anexo 19'!$A$1:$I$89</definedName>
    <definedName name="_xlnm.Print_Area">#REF!</definedName>
    <definedName name="Area_de_paso" localSheetId="0">#REF!</definedName>
    <definedName name="Area_de_paso" localSheetId="1">#REF!</definedName>
    <definedName name="Area_de_paso" localSheetId="3">#REF!</definedName>
    <definedName name="Area_de_paso" localSheetId="4">#REF!</definedName>
    <definedName name="Area_de_paso" localSheetId="6">#REF!</definedName>
    <definedName name="Area_de_paso" localSheetId="8">#REF!</definedName>
    <definedName name="Area_de_paso" localSheetId="9">#REF!</definedName>
    <definedName name="Area_de_paso">#REF!</definedName>
    <definedName name="ASIG_TEC">#N/A</definedName>
    <definedName name="ayer">'[9]Premisas IMSS'!$M$12</definedName>
    <definedName name="base" localSheetId="0">#REF!</definedName>
    <definedName name="base" localSheetId="1">#REF!</definedName>
    <definedName name="base" localSheetId="3">#REF!</definedName>
    <definedName name="base" localSheetId="4">#REF!</definedName>
    <definedName name="base" localSheetId="6">#REF!</definedName>
    <definedName name="base" localSheetId="8">#REF!</definedName>
    <definedName name="base" localSheetId="9">#REF!</definedName>
    <definedName name="base">#REF!</definedName>
    <definedName name="base03" localSheetId="0">#REF!</definedName>
    <definedName name="base03" localSheetId="1">#REF!</definedName>
    <definedName name="base03" localSheetId="3">#REF!</definedName>
    <definedName name="base03" localSheetId="4">#REF!</definedName>
    <definedName name="base03" localSheetId="6">#REF!</definedName>
    <definedName name="base03" localSheetId="8">#REF!</definedName>
    <definedName name="base03" localSheetId="9">#REF!</definedName>
    <definedName name="base03">#REF!</definedName>
    <definedName name="base03au" localSheetId="0">#REF!</definedName>
    <definedName name="base03au" localSheetId="1">#REF!</definedName>
    <definedName name="base03au" localSheetId="3">#REF!</definedName>
    <definedName name="base03au" localSheetId="4">#REF!</definedName>
    <definedName name="base03au" localSheetId="6">#REF!</definedName>
    <definedName name="base03au" localSheetId="8">#REF!</definedName>
    <definedName name="base03au" localSheetId="9">#REF!</definedName>
    <definedName name="base03au">#REF!</definedName>
    <definedName name="base04au" localSheetId="0">#REF!</definedName>
    <definedName name="base04au" localSheetId="1">#REF!</definedName>
    <definedName name="base04au" localSheetId="3">#REF!</definedName>
    <definedName name="base04au" localSheetId="4">#REF!</definedName>
    <definedName name="base04au" localSheetId="6">#REF!</definedName>
    <definedName name="base04au" localSheetId="8">#REF!</definedName>
    <definedName name="base04au" localSheetId="9">#REF!</definedName>
    <definedName name="base04au">#REF!</definedName>
    <definedName name="base05" localSheetId="0">#REF!</definedName>
    <definedName name="base05" localSheetId="1">#REF!</definedName>
    <definedName name="base05" localSheetId="3">#REF!</definedName>
    <definedName name="base05" localSheetId="4">#REF!</definedName>
    <definedName name="base05" localSheetId="6">#REF!</definedName>
    <definedName name="base05" localSheetId="8">#REF!</definedName>
    <definedName name="base05" localSheetId="9">#REF!</definedName>
    <definedName name="base05">#REF!</definedName>
    <definedName name="base05au" localSheetId="0">#REF!</definedName>
    <definedName name="base05au" localSheetId="1">#REF!</definedName>
    <definedName name="base05au" localSheetId="3">#REF!</definedName>
    <definedName name="base05au" localSheetId="4">#REF!</definedName>
    <definedName name="base05au" localSheetId="6">#REF!</definedName>
    <definedName name="base05au" localSheetId="8">#REF!</definedName>
    <definedName name="base05au" localSheetId="9">#REF!</definedName>
    <definedName name="base05au">#REF!</definedName>
    <definedName name="base2002" localSheetId="0">#REF!</definedName>
    <definedName name="base2002" localSheetId="1">#REF!</definedName>
    <definedName name="base2002" localSheetId="3">#REF!</definedName>
    <definedName name="base2002" localSheetId="4">#REF!</definedName>
    <definedName name="base2002" localSheetId="6">#REF!</definedName>
    <definedName name="base2002" localSheetId="8">#REF!</definedName>
    <definedName name="base2002" localSheetId="9">#REF!</definedName>
    <definedName name="base2002">#REF!</definedName>
    <definedName name="base2003orig" localSheetId="0">#REF!</definedName>
    <definedName name="base2003orig" localSheetId="1">#REF!</definedName>
    <definedName name="base2003orig" localSheetId="3">#REF!</definedName>
    <definedName name="base2003orig" localSheetId="4">#REF!</definedName>
    <definedName name="base2003orig" localSheetId="6">#REF!</definedName>
    <definedName name="base2003orig" localSheetId="8">#REF!</definedName>
    <definedName name="base2003orig" localSheetId="9">#REF!</definedName>
    <definedName name="base2003orig">#REF!</definedName>
    <definedName name="base2003origentidades" localSheetId="0">#REF!</definedName>
    <definedName name="base2003origentidades" localSheetId="1">#REF!</definedName>
    <definedName name="base2003origentidades" localSheetId="3">#REF!</definedName>
    <definedName name="base2003origentidades" localSheetId="4">#REF!</definedName>
    <definedName name="base2003origentidades" localSheetId="6">#REF!</definedName>
    <definedName name="base2003origentidades" localSheetId="8">#REF!</definedName>
    <definedName name="base2003origentidades" localSheetId="9">#REF!</definedName>
    <definedName name="base2003origentidades">#REF!</definedName>
    <definedName name="base2004" localSheetId="0">#REF!</definedName>
    <definedName name="base2004" localSheetId="1">#REF!</definedName>
    <definedName name="base2004" localSheetId="3">#REF!</definedName>
    <definedName name="base2004" localSheetId="4">#REF!</definedName>
    <definedName name="base2004" localSheetId="6">#REF!</definedName>
    <definedName name="base2004" localSheetId="8">#REF!</definedName>
    <definedName name="base2004" localSheetId="9">#REF!</definedName>
    <definedName name="base2004">#REF!</definedName>
    <definedName name="base2004entidades" localSheetId="0">#REF!</definedName>
    <definedName name="base2004entidades" localSheetId="1">#REF!</definedName>
    <definedName name="base2004entidades" localSheetId="3">#REF!</definedName>
    <definedName name="base2004entidades" localSheetId="4">#REF!</definedName>
    <definedName name="base2004entidades" localSheetId="6">#REF!</definedName>
    <definedName name="base2004entidades" localSheetId="8">#REF!</definedName>
    <definedName name="base2004entidades" localSheetId="9">#REF!</definedName>
    <definedName name="base2004entidades">#REF!</definedName>
    <definedName name="baseau" localSheetId="0">#REF!</definedName>
    <definedName name="baseau" localSheetId="1">#REF!</definedName>
    <definedName name="baseau" localSheetId="3">#REF!</definedName>
    <definedName name="baseau" localSheetId="4">#REF!</definedName>
    <definedName name="baseau" localSheetId="6">#REF!</definedName>
    <definedName name="baseau" localSheetId="8">#REF!</definedName>
    <definedName name="baseau" localSheetId="9">#REF!</definedName>
    <definedName name="baseau">#REF!</definedName>
    <definedName name="baseb" localSheetId="0">#REF!</definedName>
    <definedName name="baseb" localSheetId="1">#REF!</definedName>
    <definedName name="baseb" localSheetId="3">#REF!</definedName>
    <definedName name="baseb" localSheetId="4">#REF!</definedName>
    <definedName name="baseb" localSheetId="6">#REF!</definedName>
    <definedName name="baseb" localSheetId="8">#REF!</definedName>
    <definedName name="baseb" localSheetId="9">#REF!</definedName>
    <definedName name="baseb">#REF!</definedName>
    <definedName name="basecierre" localSheetId="0">[17]CP_2003!#REF!</definedName>
    <definedName name="basecierre" localSheetId="1">[17]CP_2003!#REF!</definedName>
    <definedName name="basecierre" localSheetId="3">[17]CP_2003!#REF!</definedName>
    <definedName name="basecierre" localSheetId="4">[17]CP_2003!#REF!</definedName>
    <definedName name="basecierre" localSheetId="6">[17]CP_2003!#REF!</definedName>
    <definedName name="basecierre" localSheetId="8">[17]CP_2003!#REF!</definedName>
    <definedName name="basecierre" localSheetId="9">[17]CP_2003!#REF!</definedName>
    <definedName name="basecierre">[17]CP_2003!#REF!</definedName>
    <definedName name="_xlnm.Database" localSheetId="0">#REF!</definedName>
    <definedName name="_xlnm.Database" localSheetId="1">#REF!</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8">#REF!</definedName>
    <definedName name="_xlnm.Database" localSheetId="9">#REF!</definedName>
    <definedName name="_xlnm.Database">#REF!</definedName>
    <definedName name="bUSCAR" localSheetId="0">#REF!</definedName>
    <definedName name="bUSCAR" localSheetId="1">#REF!</definedName>
    <definedName name="bUSCAR" localSheetId="3">#REF!</definedName>
    <definedName name="bUSCAR" localSheetId="4">#REF!</definedName>
    <definedName name="bUSCAR" localSheetId="6">#REF!</definedName>
    <definedName name="bUSCAR" localSheetId="8">#REF!</definedName>
    <definedName name="bUSCAR" localSheetId="9">#REF!</definedName>
    <definedName name="bUSCAR">#REF!</definedName>
    <definedName name="C_" localSheetId="0">[18]FP1996!#REF!</definedName>
    <definedName name="C_" localSheetId="1">[18]FP1996!#REF!</definedName>
    <definedName name="C_" localSheetId="3">[18]FP1996!#REF!</definedName>
    <definedName name="C_" localSheetId="4">[18]FP1996!#REF!</definedName>
    <definedName name="C_" localSheetId="6">[18]FP1996!#REF!</definedName>
    <definedName name="C_" localSheetId="8">[18]FP1996!#REF!</definedName>
    <definedName name="C_" localSheetId="9">[18]FP1996!#REF!</definedName>
    <definedName name="C_">[18]FP1996!#REF!</definedName>
    <definedName name="cal" localSheetId="0">#REF!</definedName>
    <definedName name="cal" localSheetId="1">#REF!</definedName>
    <definedName name="cal" localSheetId="3">#REF!</definedName>
    <definedName name="cal" localSheetId="4">#REF!</definedName>
    <definedName name="cal" localSheetId="6">#REF!</definedName>
    <definedName name="cal" localSheetId="8">#REF!</definedName>
    <definedName name="cal" localSheetId="9">#REF!</definedName>
    <definedName name="cal">#REF!</definedName>
    <definedName name="cálculos" localSheetId="0">#REF!</definedName>
    <definedName name="cálculos" localSheetId="1">#REF!</definedName>
    <definedName name="cálculos" localSheetId="3">#REF!</definedName>
    <definedName name="cálculos" localSheetId="4">#REF!</definedName>
    <definedName name="cálculos" localSheetId="6">#REF!</definedName>
    <definedName name="cálculos" localSheetId="8">#REF!</definedName>
    <definedName name="cálculos" localSheetId="9">#REF!</definedName>
    <definedName name="cálculos">#REF!</definedName>
    <definedName name="CALENDA">#N/A</definedName>
    <definedName name="can" localSheetId="0" hidden="1">{"Bruto",#N/A,FALSE,"CONV3T.XLS";"Neto",#N/A,FALSE,"CONV3T.XLS";"UnoB",#N/A,FALSE,"CONV3T.XLS";"Bruto",#N/A,FALSE,"CONV4T.XLS";"Neto",#N/A,FALSE,"CONV4T.XLS";"UnoB",#N/A,FALSE,"CONV4T.XLS"}</definedName>
    <definedName name="can" localSheetId="1" hidden="1">{"Bruto",#N/A,FALSE,"CONV3T.XLS";"Neto",#N/A,FALSE,"CONV3T.XLS";"UnoB",#N/A,FALSE,"CONV3T.XLS";"Bruto",#N/A,FALSE,"CONV4T.XLS";"Neto",#N/A,FALSE,"CONV4T.XLS";"UnoB",#N/A,FALSE,"CONV4T.XLS"}</definedName>
    <definedName name="can" localSheetId="3" hidden="1">{"Bruto",#N/A,FALSE,"CONV3T.XLS";"Neto",#N/A,FALSE,"CONV3T.XLS";"UnoB",#N/A,FALSE,"CONV3T.XLS";"Bruto",#N/A,FALSE,"CONV4T.XLS";"Neto",#N/A,FALSE,"CONV4T.XLS";"UnoB",#N/A,FALSE,"CONV4T.XLS"}</definedName>
    <definedName name="can" localSheetId="6" hidden="1">{"Bruto",#N/A,FALSE,"CONV3T.XLS";"Neto",#N/A,FALSE,"CONV3T.XLS";"UnoB",#N/A,FALSE,"CONV3T.XLS";"Bruto",#N/A,FALSE,"CONV4T.XLS";"Neto",#N/A,FALSE,"CONV4T.XLS";"UnoB",#N/A,FALSE,"CONV4T.XLS"}</definedName>
    <definedName name="can" localSheetId="7" hidden="1">{"Bruto",#N/A,FALSE,"CONV3T.XLS";"Neto",#N/A,FALSE,"CONV3T.XLS";"UnoB",#N/A,FALSE,"CONV3T.XLS";"Bruto",#N/A,FALSE,"CONV4T.XLS";"Neto",#N/A,FALSE,"CONV4T.XLS";"UnoB",#N/A,FALSE,"CONV4T.XLS"}</definedName>
    <definedName name="can" localSheetId="9"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0">#REF!</definedName>
    <definedName name="CAPU96" localSheetId="1">#REF!</definedName>
    <definedName name="CAPU96" localSheetId="3">#REF!</definedName>
    <definedName name="CAPU96" localSheetId="4">#REF!</definedName>
    <definedName name="CAPU96" localSheetId="6">#REF!</definedName>
    <definedName name="CAPU96" localSheetId="8">#REF!</definedName>
    <definedName name="CAPU96" localSheetId="9">#REF!</definedName>
    <definedName name="CAPU96">#REF!</definedName>
    <definedName name="cata" localSheetId="1">[19]tablas!$A$5:$A$275</definedName>
    <definedName name="cata">[19]tablas!$A$5:$A$275</definedName>
    <definedName name="cata4" localSheetId="1">'[20]catálogo pps'!$A$2:$N$2506</definedName>
    <definedName name="cata4">'[20]catálogo pps'!$A$2:$N$2506</definedName>
    <definedName name="CCCC" localSheetId="0" hidden="1">{"Bruto",#N/A,FALSE,"CONV3T.XLS";"Neto",#N/A,FALSE,"CONV3T.XLS";"UnoB",#N/A,FALSE,"CONV3T.XLS";"Bruto",#N/A,FALSE,"CONV4T.XLS";"Neto",#N/A,FALSE,"CONV4T.XLS";"UnoB",#N/A,FALSE,"CONV4T.XLS"}</definedName>
    <definedName name="CCCC" localSheetId="1" hidden="1">{"Bruto",#N/A,FALSE,"CONV3T.XLS";"Neto",#N/A,FALSE,"CONV3T.XLS";"UnoB",#N/A,FALSE,"CONV3T.XLS";"Bruto",#N/A,FALSE,"CONV4T.XLS";"Neto",#N/A,FALSE,"CONV4T.XLS";"UnoB",#N/A,FALSE,"CONV4T.XLS"}</definedName>
    <definedName name="CCCC" localSheetId="3" hidden="1">{"Bruto",#N/A,FALSE,"CONV3T.XLS";"Neto",#N/A,FALSE,"CONV3T.XLS";"UnoB",#N/A,FALSE,"CONV3T.XLS";"Bruto",#N/A,FALSE,"CONV4T.XLS";"Neto",#N/A,FALSE,"CONV4T.XLS";"UnoB",#N/A,FALSE,"CONV4T.XLS"}</definedName>
    <definedName name="CCCC" localSheetId="6" hidden="1">{"Bruto",#N/A,FALSE,"CONV3T.XLS";"Neto",#N/A,FALSE,"CONV3T.XLS";"UnoB",#N/A,FALSE,"CONV3T.XLS";"Bruto",#N/A,FALSE,"CONV4T.XLS";"Neto",#N/A,FALSE,"CONV4T.XLS";"UnoB",#N/A,FALSE,"CONV4T.XLS"}</definedName>
    <definedName name="CCCC" localSheetId="7" hidden="1">{"Bruto",#N/A,FALSE,"CONV3T.XLS";"Neto",#N/A,FALSE,"CONV3T.XLS";"UnoB",#N/A,FALSE,"CONV3T.XLS";"Bruto",#N/A,FALSE,"CONV4T.XLS";"Neto",#N/A,FALSE,"CONV4T.XLS";"UnoB",#N/A,FALSE,"CONV4T.XLS"}</definedName>
    <definedName name="CCCC" localSheetId="9"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0"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3" hidden="1">{"Bruto",#N/A,FALSE,"CONV3T.XLS";"Neto",#N/A,FALSE,"CONV3T.XLS";"UnoB",#N/A,FALSE,"CONV3T.XLS";"Bruto",#N/A,FALSE,"CONV4T.XLS";"Neto",#N/A,FALSE,"CONV4T.XLS";"UnoB",#N/A,FALSE,"CONV4T.XLS"}</definedName>
    <definedName name="CEEE" localSheetId="6" hidden="1">{"Bruto",#N/A,FALSE,"CONV3T.XLS";"Neto",#N/A,FALSE,"CONV3T.XLS";"UnoB",#N/A,FALSE,"CONV3T.XLS";"Bruto",#N/A,FALSE,"CONV4T.XLS";"Neto",#N/A,FALSE,"CONV4T.XLS";"UnoB",#N/A,FALSE,"CONV4T.XLS"}</definedName>
    <definedName name="CEEE" localSheetId="7" hidden="1">{"Bruto",#N/A,FALSE,"CONV3T.XLS";"Neto",#N/A,FALSE,"CONV3T.XLS";"UnoB",#N/A,FALSE,"CONV3T.XLS";"Bruto",#N/A,FALSE,"CONV4T.XLS";"Neto",#N/A,FALSE,"CONV4T.XLS";"UnoB",#N/A,FALSE,"CONV4T.XLS"}</definedName>
    <definedName name="CEEE" localSheetId="9"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0"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3" hidden="1">{"Bruto",#N/A,FALSE,"CONV3T.XLS";"Neto",#N/A,FALSE,"CONV3T.XLS";"UnoB",#N/A,FALSE,"CONV3T.XLS";"Bruto",#N/A,FALSE,"CONV4T.XLS";"Neto",#N/A,FALSE,"CONV4T.XLS";"UnoB",#N/A,FALSE,"CONV4T.XLS"}</definedName>
    <definedName name="cero" localSheetId="6" hidden="1">{"Bruto",#N/A,FALSE,"CONV3T.XLS";"Neto",#N/A,FALSE,"CONV3T.XLS";"UnoB",#N/A,FALSE,"CONV3T.XLS";"Bruto",#N/A,FALSE,"CONV4T.XLS";"Neto",#N/A,FALSE,"CONV4T.XLS";"UnoB",#N/A,FALSE,"CONV4T.XLS"}</definedName>
    <definedName name="cero" localSheetId="7" hidden="1">{"Bruto",#N/A,FALSE,"CONV3T.XLS";"Neto",#N/A,FALSE,"CONV3T.XLS";"UnoB",#N/A,FALSE,"CONV3T.XLS";"Bruto",#N/A,FALSE,"CONV4T.XLS";"Neto",#N/A,FALSE,"CONV4T.XLS";"UnoB",#N/A,FALSE,"CONV4T.XLS"}</definedName>
    <definedName name="cero" localSheetId="9"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 localSheetId="1">'[21] '!$H$99:$M$143</definedName>
    <definedName name="CFEE">'[21] '!$H$99:$M$143</definedName>
    <definedName name="CFEM" localSheetId="1">'[21] '!$H$51:$M$95</definedName>
    <definedName name="CFEM">'[21] '!$H$51:$M$95</definedName>
    <definedName name="CFEO" localSheetId="1">'[21] '!$H$3:$M$47</definedName>
    <definedName name="CFEO">'[21] '!$H$3:$M$47</definedName>
    <definedName name="CicenyAduanas" localSheetId="0">#REF!</definedName>
    <definedName name="CicenyAduanas" localSheetId="1">#REF!</definedName>
    <definedName name="CicenyAduanas" localSheetId="3">#REF!</definedName>
    <definedName name="CicenyAduanas" localSheetId="4">#REF!</definedName>
    <definedName name="CicenyAduanas" localSheetId="6">#REF!</definedName>
    <definedName name="CicenyAduanas" localSheetId="8">#REF!</definedName>
    <definedName name="CicenyAduanas" localSheetId="9">#REF!</definedName>
    <definedName name="CicenyAduanas">#REF!</definedName>
    <definedName name="Cifras_Control" localSheetId="0">#REF!</definedName>
    <definedName name="Cifras_Control" localSheetId="1">#REF!</definedName>
    <definedName name="Cifras_Control" localSheetId="3">#REF!</definedName>
    <definedName name="Cifras_Control" localSheetId="4">#REF!</definedName>
    <definedName name="Cifras_Control" localSheetId="6">#REF!</definedName>
    <definedName name="Cifras_Control" localSheetId="8">#REF!</definedName>
    <definedName name="Cifras_Control" localSheetId="9">#REF!</definedName>
    <definedName name="Cifras_Control">#REF!</definedName>
    <definedName name="claseco" localSheetId="0">#REF!</definedName>
    <definedName name="claseco" localSheetId="1">#REF!</definedName>
    <definedName name="claseco" localSheetId="3">#REF!</definedName>
    <definedName name="claseco" localSheetId="4">#REF!</definedName>
    <definedName name="claseco" localSheetId="6">#REF!</definedName>
    <definedName name="claseco" localSheetId="8">#REF!</definedName>
    <definedName name="claseco" localSheetId="9">#REF!</definedName>
    <definedName name="claseco">#REF!</definedName>
    <definedName name="cmllvc198" localSheetId="0">#REF!</definedName>
    <definedName name="cmllvc198" localSheetId="1">#REF!</definedName>
    <definedName name="cmllvc198" localSheetId="3">#REF!</definedName>
    <definedName name="cmllvc198" localSheetId="4">#REF!</definedName>
    <definedName name="cmllvc198" localSheetId="6">#REF!</definedName>
    <definedName name="cmllvc198" localSheetId="8">#REF!</definedName>
    <definedName name="cmllvc198" localSheetId="9">#REF!</definedName>
    <definedName name="cmllvc198">#REF!</definedName>
    <definedName name="cmllvc298ieps" localSheetId="0">#REF!</definedName>
    <definedName name="cmllvc298ieps" localSheetId="1">#REF!</definedName>
    <definedName name="cmllvc298ieps" localSheetId="3">#REF!</definedName>
    <definedName name="cmllvc298ieps" localSheetId="4">#REF!</definedName>
    <definedName name="cmllvc298ieps" localSheetId="6">#REF!</definedName>
    <definedName name="cmllvc298ieps" localSheetId="8">#REF!</definedName>
    <definedName name="cmllvc298ieps" localSheetId="9">#REF!</definedName>
    <definedName name="cmllvc298ieps">#REF!</definedName>
    <definedName name="cmllvp198" localSheetId="0">#REF!</definedName>
    <definedName name="cmllvp198" localSheetId="1">#REF!</definedName>
    <definedName name="cmllvp198" localSheetId="3">#REF!</definedName>
    <definedName name="cmllvp198" localSheetId="4">#REF!</definedName>
    <definedName name="cmllvp198" localSheetId="6">#REF!</definedName>
    <definedName name="cmllvp198" localSheetId="8">#REF!</definedName>
    <definedName name="cmllvp198" localSheetId="9">#REF!</definedName>
    <definedName name="cmllvp198">#REF!</definedName>
    <definedName name="cmllvp199" localSheetId="0">#REF!</definedName>
    <definedName name="cmllvp199" localSheetId="1">#REF!</definedName>
    <definedName name="cmllvp199" localSheetId="3">#REF!</definedName>
    <definedName name="cmllvp199" localSheetId="4">#REF!</definedName>
    <definedName name="cmllvp199" localSheetId="6">#REF!</definedName>
    <definedName name="cmllvp199" localSheetId="8">#REF!</definedName>
    <definedName name="cmllvp199" localSheetId="9">#REF!</definedName>
    <definedName name="cmllvp199">#REF!</definedName>
    <definedName name="cmllvp298ieps" localSheetId="0">#REF!</definedName>
    <definedName name="cmllvp298ieps" localSheetId="1">#REF!</definedName>
    <definedName name="cmllvp298ieps" localSheetId="3">#REF!</definedName>
    <definedName name="cmllvp298ieps" localSheetId="4">#REF!</definedName>
    <definedName name="cmllvp298ieps" localSheetId="6">#REF!</definedName>
    <definedName name="cmllvp298ieps" localSheetId="8">#REF!</definedName>
    <definedName name="cmllvp298ieps" localSheetId="9">#REF!</definedName>
    <definedName name="cmllvp298ieps">#REF!</definedName>
    <definedName name="cmllvp299ieps" localSheetId="0">#REF!</definedName>
    <definedName name="cmllvp299ieps" localSheetId="1">#REF!</definedName>
    <definedName name="cmllvp299ieps" localSheetId="3">#REF!</definedName>
    <definedName name="cmllvp299ieps" localSheetId="4">#REF!</definedName>
    <definedName name="cmllvp299ieps" localSheetId="6">#REF!</definedName>
    <definedName name="cmllvp299ieps" localSheetId="8">#REF!</definedName>
    <definedName name="cmllvp299ieps" localSheetId="9">#REF!</definedName>
    <definedName name="cmllvp299ieps">#REF!</definedName>
    <definedName name="cmlvc198" localSheetId="0">#REF!</definedName>
    <definedName name="cmlvc198" localSheetId="1">#REF!</definedName>
    <definedName name="cmlvc198" localSheetId="3">#REF!</definedName>
    <definedName name="cmlvc198" localSheetId="4">#REF!</definedName>
    <definedName name="cmlvc198" localSheetId="6">#REF!</definedName>
    <definedName name="cmlvc198" localSheetId="8">#REF!</definedName>
    <definedName name="cmlvc198" localSheetId="9">#REF!</definedName>
    <definedName name="cmlvc198">#REF!</definedName>
    <definedName name="cmlvc298ieps" localSheetId="0">#REF!</definedName>
    <definedName name="cmlvc298ieps" localSheetId="1">#REF!</definedName>
    <definedName name="cmlvc298ieps" localSheetId="3">#REF!</definedName>
    <definedName name="cmlvc298ieps" localSheetId="4">#REF!</definedName>
    <definedName name="cmlvc298ieps" localSheetId="6">#REF!</definedName>
    <definedName name="cmlvc298ieps" localSheetId="8">#REF!</definedName>
    <definedName name="cmlvc298ieps" localSheetId="9">#REF!</definedName>
    <definedName name="cmlvc298ieps">#REF!</definedName>
    <definedName name="cmlvp198" localSheetId="0">#REF!</definedName>
    <definedName name="cmlvp198" localSheetId="1">#REF!</definedName>
    <definedName name="cmlvp198" localSheetId="3">#REF!</definedName>
    <definedName name="cmlvp198" localSheetId="4">#REF!</definedName>
    <definedName name="cmlvp198" localSheetId="6">#REF!</definedName>
    <definedName name="cmlvp198" localSheetId="8">#REF!</definedName>
    <definedName name="cmlvp198" localSheetId="9">#REF!</definedName>
    <definedName name="cmlvp198">#REF!</definedName>
    <definedName name="cmlvp199" localSheetId="0">#REF!</definedName>
    <definedName name="cmlvp199" localSheetId="1">#REF!</definedName>
    <definedName name="cmlvp199" localSheetId="3">#REF!</definedName>
    <definedName name="cmlvp199" localSheetId="4">#REF!</definedName>
    <definedName name="cmlvp199" localSheetId="6">#REF!</definedName>
    <definedName name="cmlvp199" localSheetId="8">#REF!</definedName>
    <definedName name="cmlvp199" localSheetId="9">#REF!</definedName>
    <definedName name="cmlvp199">#REF!</definedName>
    <definedName name="cmlvp298ieps" localSheetId="0">#REF!</definedName>
    <definedName name="cmlvp298ieps" localSheetId="1">#REF!</definedName>
    <definedName name="cmlvp298ieps" localSheetId="3">#REF!</definedName>
    <definedName name="cmlvp298ieps" localSheetId="4">#REF!</definedName>
    <definedName name="cmlvp298ieps" localSheetId="6">#REF!</definedName>
    <definedName name="cmlvp298ieps" localSheetId="8">#REF!</definedName>
    <definedName name="cmlvp298ieps" localSheetId="9">#REF!</definedName>
    <definedName name="cmlvp298ieps">#REF!</definedName>
    <definedName name="cmlvp299ieps" localSheetId="0">#REF!</definedName>
    <definedName name="cmlvp299ieps" localSheetId="1">#REF!</definedName>
    <definedName name="cmlvp299ieps" localSheetId="3">#REF!</definedName>
    <definedName name="cmlvp299ieps" localSheetId="4">#REF!</definedName>
    <definedName name="cmlvp299ieps" localSheetId="6">#REF!</definedName>
    <definedName name="cmlvp299ieps" localSheetId="8">#REF!</definedName>
    <definedName name="cmlvp299ieps" localSheetId="9">#REF!</definedName>
    <definedName name="cmlvp299ieps">#REF!</definedName>
    <definedName name="CONA96" localSheetId="0">#REF!</definedName>
    <definedName name="CONA96" localSheetId="1">#REF!</definedName>
    <definedName name="CONA96" localSheetId="3">#REF!</definedName>
    <definedName name="CONA96" localSheetId="4">#REF!</definedName>
    <definedName name="CONA96" localSheetId="6">#REF!</definedName>
    <definedName name="CONA96" localSheetId="8">#REF!</definedName>
    <definedName name="CONA96" localSheetId="9">#REF!</definedName>
    <definedName name="CONA96">#REF!</definedName>
    <definedName name="concepto" localSheetId="0">'[22]BASE DEFINITIVA 2002'!#REF!</definedName>
    <definedName name="concepto" localSheetId="1">'[22]BASE DEFINITIVA 2002'!#REF!</definedName>
    <definedName name="concepto" localSheetId="3">'[22]BASE DEFINITIVA 2002'!#REF!</definedName>
    <definedName name="concepto" localSheetId="4">'[22]BASE DEFINITIVA 2002'!#REF!</definedName>
    <definedName name="concepto" localSheetId="6">'[22]BASE DEFINITIVA 2002'!#REF!</definedName>
    <definedName name="concepto" localSheetId="8">'[22]BASE DEFINITIVA 2002'!#REF!</definedName>
    <definedName name="concepto" localSheetId="9">'[22]BASE DEFINITIVA 2002'!#REF!</definedName>
    <definedName name="concepto">'[22]BASE DEFINITIVA 2002'!#REF!</definedName>
    <definedName name="CONS" localSheetId="0">[12]BANPRO99!#REF!</definedName>
    <definedName name="CONS" localSheetId="1">[12]BANPRO99!#REF!</definedName>
    <definedName name="CONS" localSheetId="3">[12]BANPRO99!#REF!</definedName>
    <definedName name="CONS" localSheetId="4">[12]BANPRO99!#REF!</definedName>
    <definedName name="CONS" localSheetId="6">[12]BANPRO99!#REF!</definedName>
    <definedName name="CONS" localSheetId="8">[12]BANPRO99!#REF!</definedName>
    <definedName name="CONS" localSheetId="9">[12]BANPRO99!#REF!</definedName>
    <definedName name="CONS">[12]BANPRO99!#REF!</definedName>
    <definedName name="copia_Clas_Admva" localSheetId="0">#REF!</definedName>
    <definedName name="copia_Clas_Admva" localSheetId="1">#REF!</definedName>
    <definedName name="copia_Clas_Admva" localSheetId="3">#REF!</definedName>
    <definedName name="copia_Clas_Admva" localSheetId="4">#REF!</definedName>
    <definedName name="copia_Clas_Admva" localSheetId="6">#REF!</definedName>
    <definedName name="copia_Clas_Admva" localSheetId="8">#REF!</definedName>
    <definedName name="copia_Clas_Admva" localSheetId="9">#REF!</definedName>
    <definedName name="copia_Clas_Admva">#REF!</definedName>
    <definedName name="copia_Clas_Econ" localSheetId="1">[23]Clas_Econ!$B$2:$M$25</definedName>
    <definedName name="copia_Clas_Econ">[23]Clas_Econ!$B$2:$M$25</definedName>
    <definedName name="copia_Clas_Fun" localSheetId="0">#REF!</definedName>
    <definedName name="copia_Clas_Fun" localSheetId="1">#REF!</definedName>
    <definedName name="copia_Clas_Fun" localSheetId="3">#REF!</definedName>
    <definedName name="copia_Clas_Fun" localSheetId="4">#REF!</definedName>
    <definedName name="copia_Clas_Fun" localSheetId="6">#REF!</definedName>
    <definedName name="copia_Clas_Fun" localSheetId="8">#REF!</definedName>
    <definedName name="copia_Clas_Fun" localSheetId="9">#REF!</definedName>
    <definedName name="copia_Clas_Fun">#REF!</definedName>
    <definedName name="copia_Clas_Func" localSheetId="0">[24]Clas_Fun!#REF!</definedName>
    <definedName name="copia_Clas_Func" localSheetId="1">[24]Clas_Fun!#REF!</definedName>
    <definedName name="copia_Clas_Func" localSheetId="3">[24]Clas_Fun!#REF!</definedName>
    <definedName name="copia_Clas_Func" localSheetId="4">[24]Clas_Fun!#REF!</definedName>
    <definedName name="copia_Clas_Func" localSheetId="6">[24]Clas_Fun!#REF!</definedName>
    <definedName name="copia_Clas_Func" localSheetId="8">[24]Clas_Fun!#REF!</definedName>
    <definedName name="copia_Clas_Func" localSheetId="9">[24]Clas_Fun!#REF!</definedName>
    <definedName name="copia_Clas_Func">[24]Clas_Fun!#REF!</definedName>
    <definedName name="copia_Doble_Consolid" localSheetId="0">#REF!</definedName>
    <definedName name="copia_Doble_Consolid" localSheetId="1">#REF!</definedName>
    <definedName name="copia_Doble_Consolid" localSheetId="3">#REF!</definedName>
    <definedName name="copia_Doble_Consolid" localSheetId="4">#REF!</definedName>
    <definedName name="copia_Doble_Consolid" localSheetId="6">#REF!</definedName>
    <definedName name="copia_Doble_Consolid" localSheetId="8">#REF!</definedName>
    <definedName name="copia_Doble_Consolid" localSheetId="9">#REF!</definedName>
    <definedName name="copia_Doble_Consolid">#REF!</definedName>
    <definedName name="copia_Doble_OECPD" localSheetId="0">#REF!</definedName>
    <definedName name="copia_Doble_OECPD" localSheetId="1">#REF!</definedName>
    <definedName name="copia_Doble_OECPD" localSheetId="3">#REF!</definedName>
    <definedName name="copia_Doble_OECPD" localSheetId="4">#REF!</definedName>
    <definedName name="copia_Doble_OECPD" localSheetId="6">#REF!</definedName>
    <definedName name="copia_Doble_OECPD" localSheetId="8">#REF!</definedName>
    <definedName name="copia_Doble_OECPD" localSheetId="9">#REF!</definedName>
    <definedName name="copia_Doble_OECPD">#REF!</definedName>
    <definedName name="copia_Doble_RAutonyAPC" localSheetId="0">#REF!</definedName>
    <definedName name="copia_Doble_RAutonyAPC" localSheetId="1">#REF!</definedName>
    <definedName name="copia_Doble_RAutonyAPC" localSheetId="3">#REF!</definedName>
    <definedName name="copia_Doble_RAutonyAPC" localSheetId="4">#REF!</definedName>
    <definedName name="copia_Doble_RAutonyAPC" localSheetId="6">#REF!</definedName>
    <definedName name="copia_Doble_RAutonyAPC" localSheetId="8">#REF!</definedName>
    <definedName name="copia_Doble_RAutonyAPC" localSheetId="9">#REF!</definedName>
    <definedName name="copia_Doble_RAutonyAPC">#REF!</definedName>
    <definedName name="copia_Gto_Ents_Fed" localSheetId="1">[23]Gto_Ent_Fed!$B$39:$L$73</definedName>
    <definedName name="copia_Gto_Ents_Fed">[23]Gto_Ent_Fed!$B$39:$L$73</definedName>
    <definedName name="copia_Gto_Federal" localSheetId="0">#REF!</definedName>
    <definedName name="copia_Gto_Federal" localSheetId="1">#REF!</definedName>
    <definedName name="copia_Gto_Federal" localSheetId="3">#REF!</definedName>
    <definedName name="copia_Gto_Federal" localSheetId="4">#REF!</definedName>
    <definedName name="copia_Gto_Federal" localSheetId="6">#REF!</definedName>
    <definedName name="copia_Gto_Federal" localSheetId="8">#REF!</definedName>
    <definedName name="copia_Gto_Federal" localSheetId="9">#REF!</definedName>
    <definedName name="copia_Gto_Federal">#REF!</definedName>
    <definedName name="copia_Gto_Neto" localSheetId="0">#REF!</definedName>
    <definedName name="copia_Gto_Neto" localSheetId="1">#REF!</definedName>
    <definedName name="copia_Gto_Neto" localSheetId="3">#REF!</definedName>
    <definedName name="copia_Gto_Neto" localSheetId="4">#REF!</definedName>
    <definedName name="copia_Gto_Neto" localSheetId="6">#REF!</definedName>
    <definedName name="copia_Gto_Neto" localSheetId="8">#REF!</definedName>
    <definedName name="copia_Gto_Neto" localSheetId="9">#REF!</definedName>
    <definedName name="copia_Gto_Neto">#REF!</definedName>
    <definedName name="copia_Ing_Pres" localSheetId="0">#REF!</definedName>
    <definedName name="copia_Ing_Pres" localSheetId="1">#REF!</definedName>
    <definedName name="copia_Ing_Pres" localSheetId="3">#REF!</definedName>
    <definedName name="copia_Ing_Pres" localSheetId="4">#REF!</definedName>
    <definedName name="copia_Ing_Pres" localSheetId="6">#REF!</definedName>
    <definedName name="copia_Ing_Pres" localSheetId="8">#REF!</definedName>
    <definedName name="copia_Ing_Pres" localSheetId="9">#REF!</definedName>
    <definedName name="copia_Ing_Pres">#REF!</definedName>
    <definedName name="cor" localSheetId="0" hidden="1">{"Bruto",#N/A,FALSE,"CONV3T.XLS";"Neto",#N/A,FALSE,"CONV3T.XLS";"UnoB",#N/A,FALSE,"CONV3T.XLS";"Bruto",#N/A,FALSE,"CONV4T.XLS";"Neto",#N/A,FALSE,"CONV4T.XLS";"UnoB",#N/A,FALSE,"CONV4T.XLS"}</definedName>
    <definedName name="cor" localSheetId="1" hidden="1">{"Bruto",#N/A,FALSE,"CONV3T.XLS";"Neto",#N/A,FALSE,"CONV3T.XLS";"UnoB",#N/A,FALSE,"CONV3T.XLS";"Bruto",#N/A,FALSE,"CONV4T.XLS";"Neto",#N/A,FALSE,"CONV4T.XLS";"UnoB",#N/A,FALSE,"CONV4T.XLS"}</definedName>
    <definedName name="cor" localSheetId="3" hidden="1">{"Bruto",#N/A,FALSE,"CONV3T.XLS";"Neto",#N/A,FALSE,"CONV3T.XLS";"UnoB",#N/A,FALSE,"CONV3T.XLS";"Bruto",#N/A,FALSE,"CONV4T.XLS";"Neto",#N/A,FALSE,"CONV4T.XLS";"UnoB",#N/A,FALSE,"CONV4T.XLS"}</definedName>
    <definedName name="cor" localSheetId="6" hidden="1">{"Bruto",#N/A,FALSE,"CONV3T.XLS";"Neto",#N/A,FALSE,"CONV3T.XLS";"UnoB",#N/A,FALSE,"CONV3T.XLS";"Bruto",#N/A,FALSE,"CONV4T.XLS";"Neto",#N/A,FALSE,"CONV4T.XLS";"UnoB",#N/A,FALSE,"CONV4T.XLS"}</definedName>
    <definedName name="cor" localSheetId="7" hidden="1">{"Bruto",#N/A,FALSE,"CONV3T.XLS";"Neto",#N/A,FALSE,"CONV3T.XLS";"UnoB",#N/A,FALSE,"CONV3T.XLS";"Bruto",#N/A,FALSE,"CONV4T.XLS";"Neto",#N/A,FALSE,"CONV4T.XLS";"UnoB",#N/A,FALSE,"CONV4T.XLS"}</definedName>
    <definedName name="cor" localSheetId="9"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0"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3" hidden="1">{"Bruto",#N/A,FALSE,"CONV3T.XLS";"Neto",#N/A,FALSE,"CONV3T.XLS";"UnoB",#N/A,FALSE,"CONV3T.XLS";"Bruto",#N/A,FALSE,"CONV4T.XLS";"Neto",#N/A,FALSE,"CONV4T.XLS";"UnoB",#N/A,FALSE,"CONV4T.XLS"}</definedName>
    <definedName name="cos" localSheetId="6" hidden="1">{"Bruto",#N/A,FALSE,"CONV3T.XLS";"Neto",#N/A,FALSE,"CONV3T.XLS";"UnoB",#N/A,FALSE,"CONV3T.XLS";"Bruto",#N/A,FALSE,"CONV4T.XLS";"Neto",#N/A,FALSE,"CONV4T.XLS";"UnoB",#N/A,FALSE,"CONV4T.XLS"}</definedName>
    <definedName name="cos" localSheetId="7" hidden="1">{"Bruto",#N/A,FALSE,"CONV3T.XLS";"Neto",#N/A,FALSE,"CONV3T.XLS";"UnoB",#N/A,FALSE,"CONV3T.XLS";"Bruto",#N/A,FALSE,"CONV4T.XLS";"Neto",#N/A,FALSE,"CONV4T.XLS";"UnoB",#N/A,FALSE,"CONV4T.XLS"}</definedName>
    <definedName name="cos" localSheetId="9"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0">[12]BANPRO99!#REF!</definedName>
    <definedName name="CRI" localSheetId="1">[12]BANPRO99!#REF!</definedName>
    <definedName name="CRI" localSheetId="3">[12]BANPRO99!#REF!</definedName>
    <definedName name="CRI" localSheetId="4">[12]BANPRO99!#REF!</definedName>
    <definedName name="CRI" localSheetId="6">[12]BANPRO99!#REF!</definedName>
    <definedName name="CRI" localSheetId="8">[12]BANPRO99!#REF!</definedName>
    <definedName name="CRI" localSheetId="9">[12]BANPRO99!#REF!</definedName>
    <definedName name="CRI">[12]BANPRO99!#REF!</definedName>
    <definedName name="criterios23" localSheetId="0">#REF!</definedName>
    <definedName name="criterios23" localSheetId="1">#REF!</definedName>
    <definedName name="criterios23" localSheetId="3">#REF!</definedName>
    <definedName name="criterios23" localSheetId="4">#REF!</definedName>
    <definedName name="criterios23" localSheetId="6">#REF!</definedName>
    <definedName name="criterios23" localSheetId="8">#REF!</definedName>
    <definedName name="criterios23" localSheetId="9">#REF!</definedName>
    <definedName name="criterios23">#REF!</definedName>
    <definedName name="Criterios25" localSheetId="0">#REF!</definedName>
    <definedName name="Criterios25" localSheetId="1">#REF!</definedName>
    <definedName name="Criterios25" localSheetId="3">#REF!</definedName>
    <definedName name="Criterios25" localSheetId="4">#REF!</definedName>
    <definedName name="Criterios25" localSheetId="6">#REF!</definedName>
    <definedName name="Criterios25" localSheetId="8">#REF!</definedName>
    <definedName name="Criterios25" localSheetId="9">#REF!</definedName>
    <definedName name="Criterios25">#REF!</definedName>
    <definedName name="Criterios33" localSheetId="0">#REF!</definedName>
    <definedName name="Criterios33" localSheetId="1">#REF!</definedName>
    <definedName name="Criterios33" localSheetId="3">#REF!</definedName>
    <definedName name="Criterios33" localSheetId="4">#REF!</definedName>
    <definedName name="Criterios33" localSheetId="6">#REF!</definedName>
    <definedName name="Criterios33" localSheetId="8">#REF!</definedName>
    <definedName name="Criterios33" localSheetId="9">#REF!</definedName>
    <definedName name="Criterios33">#REF!</definedName>
    <definedName name="CSCSDS" localSheetId="0" hidden="1">{"Bruto",#N/A,FALSE,"CONV3T.XLS";"Neto",#N/A,FALSE,"CONV3T.XLS";"UnoB",#N/A,FALSE,"CONV3T.XLS";"Bruto",#N/A,FALSE,"CONV4T.XLS";"Neto",#N/A,FALSE,"CONV4T.XLS";"UnoB",#N/A,FALSE,"CONV4T.XLS"}</definedName>
    <definedName name="CSCSDS" localSheetId="1" hidden="1">{"Bruto",#N/A,FALSE,"CONV3T.XLS";"Neto",#N/A,FALSE,"CONV3T.XLS";"UnoB",#N/A,FALSE,"CONV3T.XLS";"Bruto",#N/A,FALSE,"CONV4T.XLS";"Neto",#N/A,FALSE,"CONV4T.XLS";"UnoB",#N/A,FALSE,"CONV4T.XLS"}</definedName>
    <definedName name="CSCSDS" localSheetId="3" hidden="1">{"Bruto",#N/A,FALSE,"CONV3T.XLS";"Neto",#N/A,FALSE,"CONV3T.XLS";"UnoB",#N/A,FALSE,"CONV3T.XLS";"Bruto",#N/A,FALSE,"CONV4T.XLS";"Neto",#N/A,FALSE,"CONV4T.XLS";"UnoB",#N/A,FALSE,"CONV4T.XLS"}</definedName>
    <definedName name="CSCSDS" localSheetId="6" hidden="1">{"Bruto",#N/A,FALSE,"CONV3T.XLS";"Neto",#N/A,FALSE,"CONV3T.XLS";"UnoB",#N/A,FALSE,"CONV3T.XLS";"Bruto",#N/A,FALSE,"CONV4T.XLS";"Neto",#N/A,FALSE,"CONV4T.XLS";"UnoB",#N/A,FALSE,"CONV4T.XLS"}</definedName>
    <definedName name="CSCSDS" localSheetId="7" hidden="1">{"Bruto",#N/A,FALSE,"CONV3T.XLS";"Neto",#N/A,FALSE,"CONV3T.XLS";"UnoB",#N/A,FALSE,"CONV3T.XLS";"Bruto",#N/A,FALSE,"CONV4T.XLS";"Neto",#N/A,FALSE,"CONV4T.XLS";"UnoB",#N/A,FALSE,"CONV4T.XLS"}</definedName>
    <definedName name="CSCSDS" localSheetId="9"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0">#REF!</definedName>
    <definedName name="cuad" localSheetId="1">#REF!</definedName>
    <definedName name="cuad" localSheetId="3">#REF!</definedName>
    <definedName name="cuad" localSheetId="4">#REF!</definedName>
    <definedName name="cuad" localSheetId="6">#REF!</definedName>
    <definedName name="cuad" localSheetId="8">#REF!</definedName>
    <definedName name="cuad" localSheetId="9">#REF!</definedName>
    <definedName name="cuad">#REF!</definedName>
    <definedName name="CUAD179" localSheetId="0">#REF!</definedName>
    <definedName name="CUAD179" localSheetId="1">#REF!</definedName>
    <definedName name="CUAD179" localSheetId="3">#REF!</definedName>
    <definedName name="CUAD179" localSheetId="4">#REF!</definedName>
    <definedName name="CUAD179" localSheetId="6">#REF!</definedName>
    <definedName name="CUAD179" localSheetId="8">#REF!</definedName>
    <definedName name="CUAD179" localSheetId="9">#REF!</definedName>
    <definedName name="CUAD179">#REF!</definedName>
    <definedName name="CUAD179A" localSheetId="0">#REF!</definedName>
    <definedName name="CUAD179A" localSheetId="1">#REF!</definedName>
    <definedName name="CUAD179A" localSheetId="3">#REF!</definedName>
    <definedName name="CUAD179A" localSheetId="4">#REF!</definedName>
    <definedName name="CUAD179A" localSheetId="6">#REF!</definedName>
    <definedName name="CUAD179A" localSheetId="8">#REF!</definedName>
    <definedName name="CUAD179A" localSheetId="9">#REF!</definedName>
    <definedName name="CUAD179A">#REF!</definedName>
    <definedName name="CUAD180" localSheetId="0">#REF!</definedName>
    <definedName name="CUAD180" localSheetId="1">#REF!</definedName>
    <definedName name="CUAD180" localSheetId="3">#REF!</definedName>
    <definedName name="CUAD180" localSheetId="4">#REF!</definedName>
    <definedName name="CUAD180" localSheetId="6">#REF!</definedName>
    <definedName name="CUAD180" localSheetId="8">#REF!</definedName>
    <definedName name="CUAD180" localSheetId="9">#REF!</definedName>
    <definedName name="CUAD180">#REF!</definedName>
    <definedName name="Cuadro16511" localSheetId="0">'[25]Ingresos serie'!#REF!</definedName>
    <definedName name="Cuadro16511" localSheetId="1">'[25]Ingresos serie'!#REF!</definedName>
    <definedName name="Cuadro16511" localSheetId="3">'[25]Ingresos serie'!#REF!</definedName>
    <definedName name="Cuadro16511" localSheetId="4">'[25]Ingresos serie'!#REF!</definedName>
    <definedName name="Cuadro16511" localSheetId="6">'[25]Ingresos serie'!#REF!</definedName>
    <definedName name="Cuadro16511" localSheetId="8">'[25]Ingresos serie'!#REF!</definedName>
    <definedName name="Cuadro16511" localSheetId="9">'[25]Ingresos serie'!#REF!</definedName>
    <definedName name="Cuadro16511">'[25]Ingresos serie'!#REF!</definedName>
    <definedName name="Cuadro18521" localSheetId="0">#REF!</definedName>
    <definedName name="Cuadro18521" localSheetId="1">#REF!</definedName>
    <definedName name="Cuadro18521" localSheetId="3">#REF!</definedName>
    <definedName name="Cuadro18521" localSheetId="4">#REF!</definedName>
    <definedName name="Cuadro18521" localSheetId="6">#REF!</definedName>
    <definedName name="Cuadro18521" localSheetId="8">#REF!</definedName>
    <definedName name="Cuadro18521" localSheetId="9">#REF!</definedName>
    <definedName name="Cuadro18521">#REF!</definedName>
    <definedName name="Cuadro19522" localSheetId="0">#REF!</definedName>
    <definedName name="Cuadro19522" localSheetId="1">#REF!</definedName>
    <definedName name="Cuadro19522" localSheetId="3">#REF!</definedName>
    <definedName name="Cuadro19522" localSheetId="4">#REF!</definedName>
    <definedName name="Cuadro19522" localSheetId="6">#REF!</definedName>
    <definedName name="Cuadro19522" localSheetId="8">#REF!</definedName>
    <definedName name="Cuadro19522" localSheetId="9">#REF!</definedName>
    <definedName name="Cuadro19522">#REF!</definedName>
    <definedName name="Cuadro20523" localSheetId="0">'[26]20-5.2.3'!#REF!</definedName>
    <definedName name="Cuadro20523" localSheetId="1">'[26]20-5.2.3'!#REF!</definedName>
    <definedName name="Cuadro20523" localSheetId="3">'[26]20-5.2.3'!#REF!</definedName>
    <definedName name="Cuadro20523" localSheetId="4">'[26]20-5.2.3'!#REF!</definedName>
    <definedName name="Cuadro20523" localSheetId="6">'[26]20-5.2.3'!#REF!</definedName>
    <definedName name="Cuadro20523" localSheetId="8">'[26]20-5.2.3'!#REF!</definedName>
    <definedName name="Cuadro20523" localSheetId="9">'[26]20-5.2.3'!#REF!</definedName>
    <definedName name="Cuadro20523">'[26]20-5.2.3'!#REF!</definedName>
    <definedName name="cUADRO26529CR" localSheetId="0">#REF!</definedName>
    <definedName name="cUADRO26529CR" localSheetId="1">#REF!</definedName>
    <definedName name="cUADRO26529CR" localSheetId="3">#REF!</definedName>
    <definedName name="cUADRO26529CR" localSheetId="4">#REF!</definedName>
    <definedName name="cUADRO26529CR" localSheetId="6">#REF!</definedName>
    <definedName name="cUADRO26529CR" localSheetId="8">#REF!</definedName>
    <definedName name="cUADRO26529CR" localSheetId="9">#REF!</definedName>
    <definedName name="cUADRO26529CR">#REF!</definedName>
    <definedName name="Cuadro30611" localSheetId="1">'[26]30-6.1.1'!$B$65:$M$120</definedName>
    <definedName name="Cuadro30611">'[26]30-6.1.1'!$B$65:$M$120</definedName>
    <definedName name="Cuadro31613" localSheetId="0">#REF!</definedName>
    <definedName name="Cuadro31613" localSheetId="1">#REF!</definedName>
    <definedName name="Cuadro31613" localSheetId="3">#REF!</definedName>
    <definedName name="Cuadro31613" localSheetId="4">#REF!</definedName>
    <definedName name="Cuadro31613" localSheetId="6">#REF!</definedName>
    <definedName name="Cuadro31613" localSheetId="8">#REF!</definedName>
    <definedName name="Cuadro31613" localSheetId="9">#REF!</definedName>
    <definedName name="Cuadro31613">#REF!</definedName>
    <definedName name="Cuadro33621" localSheetId="0">#REF!</definedName>
    <definedName name="Cuadro33621" localSheetId="1">#REF!</definedName>
    <definedName name="Cuadro33621" localSheetId="3">#REF!</definedName>
    <definedName name="Cuadro33621" localSheetId="4">#REF!</definedName>
    <definedName name="Cuadro33621" localSheetId="6">#REF!</definedName>
    <definedName name="Cuadro33621" localSheetId="8">#REF!</definedName>
    <definedName name="Cuadro33621" localSheetId="9">#REF!</definedName>
    <definedName name="Cuadro33621">#REF!</definedName>
    <definedName name="cuotasem">'[9]Régimen financiero'!$E$3</definedName>
    <definedName name="DatodRamoUR" localSheetId="1">[27]DatosRamoUrEconomica!$A$1:$F$65536</definedName>
    <definedName name="DatodRamoUR">[27]DatosRamoUrEconomica!$A$1:$F$65536</definedName>
    <definedName name="Datos" localSheetId="0">#REF!</definedName>
    <definedName name="Datos" localSheetId="1">#REF!</definedName>
    <definedName name="Datos" localSheetId="3">#REF!</definedName>
    <definedName name="Datos" localSheetId="4">#REF!</definedName>
    <definedName name="Datos" localSheetId="6">#REF!</definedName>
    <definedName name="Datos" localSheetId="8">#REF!</definedName>
    <definedName name="Datos" localSheetId="9">#REF!</definedName>
    <definedName name="Datos">#REF!</definedName>
    <definedName name="Datos_08_09_ServiciosPersonales" localSheetId="0">#REF!</definedName>
    <definedName name="Datos_08_09_ServiciosPersonales" localSheetId="1">#REF!</definedName>
    <definedName name="Datos_08_09_ServiciosPersonales" localSheetId="3">#REF!</definedName>
    <definedName name="Datos_08_09_ServiciosPersonales" localSheetId="4">#REF!</definedName>
    <definedName name="Datos_08_09_ServiciosPersonales" localSheetId="6">#REF!</definedName>
    <definedName name="Datos_08_09_ServiciosPersonales" localSheetId="8">#REF!</definedName>
    <definedName name="Datos_08_09_ServiciosPersonales" localSheetId="9">#REF!</definedName>
    <definedName name="Datos_08_09_ServiciosPersonales">#REF!</definedName>
    <definedName name="Datos_CRC" localSheetId="1">[28]Hoja1!$A$5:$D$45</definedName>
    <definedName name="Datos_CRC">[28]Hoja1!$A$5:$D$45</definedName>
    <definedName name="Datos_Servicios_Personales" localSheetId="0">#REF!</definedName>
    <definedName name="Datos_Servicios_Personales" localSheetId="1">#REF!</definedName>
    <definedName name="Datos_Servicios_Personales" localSheetId="3">#REF!</definedName>
    <definedName name="Datos_Servicios_Personales" localSheetId="4">#REF!</definedName>
    <definedName name="Datos_Servicios_Personales" localSheetId="6">#REF!</definedName>
    <definedName name="Datos_Servicios_Personales" localSheetId="8">#REF!</definedName>
    <definedName name="Datos_Servicios_Personales" localSheetId="9">#REF!</definedName>
    <definedName name="Datos_Servicios_Personales">#REF!</definedName>
    <definedName name="datosb" localSheetId="0">#REF!</definedName>
    <definedName name="datosb" localSheetId="1">#REF!</definedName>
    <definedName name="datosb" localSheetId="3">#REF!</definedName>
    <definedName name="datosb" localSheetId="4">#REF!</definedName>
    <definedName name="datosb" localSheetId="6">#REF!</definedName>
    <definedName name="datosb" localSheetId="8">#REF!</definedName>
    <definedName name="datosb" localSheetId="9">#REF!</definedName>
    <definedName name="datosb">#REF!</definedName>
    <definedName name="DatosEconomica" localSheetId="0">#REF!</definedName>
    <definedName name="DatosEconomica" localSheetId="1">#REF!</definedName>
    <definedName name="DatosEconomica" localSheetId="3">#REF!</definedName>
    <definedName name="DatosEconomica" localSheetId="4">#REF!</definedName>
    <definedName name="DatosEconomica" localSheetId="6">#REF!</definedName>
    <definedName name="DatosEconomica" localSheetId="8">#REF!</definedName>
    <definedName name="DatosEconomica" localSheetId="9">#REF!</definedName>
    <definedName name="DatosEconomica">#REF!</definedName>
    <definedName name="DatosGrupoyModPp" localSheetId="0">#REF!</definedName>
    <definedName name="DatosGrupoyModPp" localSheetId="1">#REF!</definedName>
    <definedName name="DatosGrupoyModPp" localSheetId="3">#REF!</definedName>
    <definedName name="DatosGrupoyModPp" localSheetId="4">#REF!</definedName>
    <definedName name="DatosGrupoyModPp" localSheetId="6">#REF!</definedName>
    <definedName name="DatosGrupoyModPp" localSheetId="8">#REF!</definedName>
    <definedName name="DatosGrupoyModPp" localSheetId="9">#REF!</definedName>
    <definedName name="DatosGrupoyModPp">#REF!</definedName>
    <definedName name="DatosporProgPresupuestario" localSheetId="0">#REF!</definedName>
    <definedName name="DatosporProgPresupuestario" localSheetId="1">#REF!</definedName>
    <definedName name="DatosporProgPresupuestario" localSheetId="3">#REF!</definedName>
    <definedName name="DatosporProgPresupuestario" localSheetId="4">#REF!</definedName>
    <definedName name="DatosporProgPresupuestario" localSheetId="6">#REF!</definedName>
    <definedName name="DatosporProgPresupuestario" localSheetId="8">#REF!</definedName>
    <definedName name="DatosporProgPresupuestario" localSheetId="9">#REF!</definedName>
    <definedName name="DatosporProgPresupuestario">#REF!</definedName>
    <definedName name="DatosRamoFunción" localSheetId="0">#REF!</definedName>
    <definedName name="DatosRamoFunción" localSheetId="1">#REF!</definedName>
    <definedName name="DatosRamoFunción" localSheetId="3">#REF!</definedName>
    <definedName name="DatosRamoFunción" localSheetId="4">#REF!</definedName>
    <definedName name="DatosRamoFunción" localSheetId="6">#REF!</definedName>
    <definedName name="DatosRamoFunción" localSheetId="8">#REF!</definedName>
    <definedName name="DatosRamoFunción" localSheetId="9">#REF!</definedName>
    <definedName name="DatosRamoFunción">#REF!</definedName>
    <definedName name="DatosRamoUR" localSheetId="0">#REF!</definedName>
    <definedName name="DatosRamoUR" localSheetId="1">#REF!</definedName>
    <definedName name="DatosRamoUR" localSheetId="3">#REF!</definedName>
    <definedName name="DatosRamoUR" localSheetId="4">#REF!</definedName>
    <definedName name="DatosRamoUR" localSheetId="6">#REF!</definedName>
    <definedName name="DatosRamoUR" localSheetId="8">#REF!</definedName>
    <definedName name="DatosRamoUR" localSheetId="9">#REF!</definedName>
    <definedName name="DatosRamoUR">#REF!</definedName>
    <definedName name="DCXCZXCZXCXCZ" localSheetId="0" hidden="1">{"Bruto",#N/A,FALSE,"CONV3T.XLS";"Neto",#N/A,FALSE,"CONV3T.XLS";"UnoB",#N/A,FALSE,"CONV3T.XLS";"Bruto",#N/A,FALSE,"CONV4T.XLS";"Neto",#N/A,FALSE,"CONV4T.XLS";"UnoB",#N/A,FALSE,"CONV4T.XLS"}</definedName>
    <definedName name="DCXCZXCZXCXCZ" localSheetId="1" hidden="1">{"Bruto",#N/A,FALSE,"CONV3T.XLS";"Neto",#N/A,FALSE,"CONV3T.XLS";"UnoB",#N/A,FALSE,"CONV3T.XLS";"Bruto",#N/A,FALSE,"CONV4T.XLS";"Neto",#N/A,FALSE,"CONV4T.XLS";"UnoB",#N/A,FALSE,"CONV4T.XLS"}</definedName>
    <definedName name="DCXCZXCZXCXCZ" localSheetId="3" hidden="1">{"Bruto",#N/A,FALSE,"CONV3T.XLS";"Neto",#N/A,FALSE,"CONV3T.XLS";"UnoB",#N/A,FALSE,"CONV3T.XLS";"Bruto",#N/A,FALSE,"CONV4T.XLS";"Neto",#N/A,FALSE,"CONV4T.XLS";"UnoB",#N/A,FALSE,"CONV4T.XLS"}</definedName>
    <definedName name="DCXCZXCZXCXCZ" localSheetId="6" hidden="1">{"Bruto",#N/A,FALSE,"CONV3T.XLS";"Neto",#N/A,FALSE,"CONV3T.XLS";"UnoB",#N/A,FALSE,"CONV3T.XLS";"Bruto",#N/A,FALSE,"CONV4T.XLS";"Neto",#N/A,FALSE,"CONV4T.XLS";"UnoB",#N/A,FALSE,"CONV4T.XLS"}</definedName>
    <definedName name="DCXCZXCZXCXCZ" localSheetId="7" hidden="1">{"Bruto",#N/A,FALSE,"CONV3T.XLS";"Neto",#N/A,FALSE,"CONV3T.XLS";"UnoB",#N/A,FALSE,"CONV3T.XLS";"Bruto",#N/A,FALSE,"CONV4T.XLS";"Neto",#N/A,FALSE,"CONV4T.XLS";"UnoB",#N/A,FALSE,"CONV4T.XLS"}</definedName>
    <definedName name="DCXCZXCZXCXCZ" localSheetId="9"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 localSheetId="0">[1]!AGO&amp;[1]!SEP&amp;[1]!OCT&amp;[1]!NOV&amp;[1]!DIC</definedName>
    <definedName name="ddd" localSheetId="1">[2]!AGO&amp;[2]!SEP&amp;[2]!OCT&amp;[2]!NOV&amp;[2]!DIC</definedName>
    <definedName name="ddd" localSheetId="3">[3]!AGO&amp;[3]!SEP&amp;[3]!OCT&amp;[3]!NOV&amp;[3]!DIC</definedName>
    <definedName name="ddd" localSheetId="4">[1]!AGO&amp;[1]!SEP&amp;[1]!OCT&amp;[1]!NOV&amp;[1]!DIC</definedName>
    <definedName name="ddd" localSheetId="6">[2]!AGO&amp;[2]!SEP&amp;[2]!OCT&amp;[2]!NOV&amp;[2]!DIC</definedName>
    <definedName name="ddd" localSheetId="8">[1]!AGO&amp;[1]!SEP&amp;[1]!OCT&amp;[1]!NOV&amp;[1]!DIC</definedName>
    <definedName name="ddd" localSheetId="9">[4]!AGO&amp;[4]!SEP&amp;[4]!OCT&amp;[4]!NOV&amp;[4]!DIC</definedName>
    <definedName name="ddd">[1]!AGO&amp;[1]!SEP&amp;[1]!OCT&amp;[1]!NOV&amp;[1]!DIC</definedName>
    <definedName name="dddd" localSheetId="0">#REF!</definedName>
    <definedName name="dddd" localSheetId="1">#REF!</definedName>
    <definedName name="dddd" localSheetId="3">#REF!</definedName>
    <definedName name="dddd" localSheetId="4">#REF!</definedName>
    <definedName name="dddd" localSheetId="6">#REF!</definedName>
    <definedName name="dddd" localSheetId="8">#REF!</definedName>
    <definedName name="dddd" localSheetId="9">#REF!</definedName>
    <definedName name="dddd">#REF!</definedName>
    <definedName name="ddddd" localSheetId="1">[29]Clas_Econ!$B$2:$M$25</definedName>
    <definedName name="ddddd">[29]Clas_Econ!$B$2:$M$25</definedName>
    <definedName name="defi" localSheetId="0">[1]!AGO&amp;[1]!SEP&amp;[1]!OCT&amp;[1]!NOV&amp;[1]!DIC</definedName>
    <definedName name="defi" localSheetId="1">[2]!AGO&amp;[2]!SEP&amp;[2]!OCT&amp;[2]!NOV&amp;[2]!DIC</definedName>
    <definedName name="defi" localSheetId="3">[3]!AGO&amp;[3]!SEP&amp;[3]!OCT&amp;[3]!NOV&amp;[3]!DIC</definedName>
    <definedName name="defi" localSheetId="4">[1]!AGO&amp;[1]!SEP&amp;[1]!OCT&amp;[1]!NOV&amp;[1]!DIC</definedName>
    <definedName name="defi" localSheetId="6">[2]!AGO&amp;[2]!SEP&amp;[2]!OCT&amp;[2]!NOV&amp;[2]!DIC</definedName>
    <definedName name="defi" localSheetId="8">[1]!AGO&amp;[1]!SEP&amp;[1]!OCT&amp;[1]!NOV&amp;[1]!DIC</definedName>
    <definedName name="defi" localSheetId="9">[4]!AGO&amp;[4]!SEP&amp;[4]!OCT&amp;[4]!NOV&amp;[4]!DIC</definedName>
    <definedName name="defi">[1]!AGO&amp;[1]!SEP&amp;[1]!OCT&amp;[1]!NOV&amp;[1]!DIC</definedName>
    <definedName name="DEFICIT4" localSheetId="0">#REF!</definedName>
    <definedName name="DEFICIT4" localSheetId="1">#REF!</definedName>
    <definedName name="DEFICIT4" localSheetId="3">#REF!</definedName>
    <definedName name="DEFICIT4" localSheetId="4">#REF!</definedName>
    <definedName name="DEFICIT4" localSheetId="6">#REF!</definedName>
    <definedName name="DEFICIT4" localSheetId="8">#REF!</definedName>
    <definedName name="DEFICIT4" localSheetId="9">#REF!</definedName>
    <definedName name="DEFICIT4">#REF!</definedName>
    <definedName name="dfd">[30]Presupuesto!$T:$T</definedName>
    <definedName name="dfhzsdgzsd" localSheetId="0">[1]!AGO&amp;[1]!SEP&amp;[1]!OCT&amp;[1]!NOV&amp;[1]!DIC</definedName>
    <definedName name="dfhzsdgzsd" localSheetId="1">[2]!AGO&amp;[2]!SEP&amp;[2]!OCT&amp;[2]!NOV&amp;[2]!DIC</definedName>
    <definedName name="dfhzsdgzsd" localSheetId="3">[3]!AGO&amp;[3]!SEP&amp;[3]!OCT&amp;[3]!NOV&amp;[3]!DIC</definedName>
    <definedName name="dfhzsdgzsd" localSheetId="4">[1]!AGO&amp;[1]!SEP&amp;[1]!OCT&amp;[1]!NOV&amp;[1]!DIC</definedName>
    <definedName name="dfhzsdgzsd" localSheetId="6">[2]!AGO&amp;[2]!SEP&amp;[2]!OCT&amp;[2]!NOV&amp;[2]!DIC</definedName>
    <definedName name="dfhzsdgzsd" localSheetId="8">[1]!AGO&amp;[1]!SEP&amp;[1]!OCT&amp;[1]!NOV&amp;[1]!DIC</definedName>
    <definedName name="dfhzsdgzsd" localSheetId="9">[4]!AGO&amp;[4]!SEP&amp;[4]!OCT&amp;[4]!NOV&amp;[4]!DIC</definedName>
    <definedName name="dfhzsdgzsd">[1]!AGO&amp;[1]!SEP&amp;[1]!OCT&amp;[1]!NOV&amp;[1]!DIC</definedName>
    <definedName name="DIC">"; DICIEMBRE.- "&amp;TEXT([14]edofza12!$C$24,"#,##0")</definedName>
    <definedName name="DIFERENCIAS">#N/A</definedName>
    <definedName name="direccion" localSheetId="1">'[31]ADEC II'!$B$9</definedName>
    <definedName name="direccion">'[31]ADEC II'!$B$9</definedName>
    <definedName name="directo" localSheetId="0">#REF!</definedName>
    <definedName name="directo" localSheetId="1">#REF!</definedName>
    <definedName name="directo" localSheetId="3">#REF!</definedName>
    <definedName name="directo" localSheetId="4">#REF!</definedName>
    <definedName name="directo" localSheetId="6">#REF!</definedName>
    <definedName name="directo" localSheetId="8">#REF!</definedName>
    <definedName name="directo" localSheetId="9">#REF!</definedName>
    <definedName name="directo">#REF!</definedName>
    <definedName name="directo03" localSheetId="0">#REF!</definedName>
    <definedName name="directo03" localSheetId="1">#REF!</definedName>
    <definedName name="directo03" localSheetId="3">#REF!</definedName>
    <definedName name="directo03" localSheetId="4">#REF!</definedName>
    <definedName name="directo03" localSheetId="6">#REF!</definedName>
    <definedName name="directo03" localSheetId="8">#REF!</definedName>
    <definedName name="directo03" localSheetId="9">#REF!</definedName>
    <definedName name="directo03">#REF!</definedName>
    <definedName name="directoc03" localSheetId="0">#REF!</definedName>
    <definedName name="directoc03" localSheetId="1">#REF!</definedName>
    <definedName name="directoc03" localSheetId="3">#REF!</definedName>
    <definedName name="directoc03" localSheetId="4">#REF!</definedName>
    <definedName name="directoc03" localSheetId="6">#REF!</definedName>
    <definedName name="directoc03" localSheetId="8">#REF!</definedName>
    <definedName name="directoc03" localSheetId="9">#REF!</definedName>
    <definedName name="directoc03">#REF!</definedName>
    <definedName name="directoppef" localSheetId="0">#REF!</definedName>
    <definedName name="directoppef" localSheetId="1">#REF!</definedName>
    <definedName name="directoppef" localSheetId="3">#REF!</definedName>
    <definedName name="directoppef" localSheetId="4">#REF!</definedName>
    <definedName name="directoppef" localSheetId="6">#REF!</definedName>
    <definedName name="directoppef" localSheetId="8">#REF!</definedName>
    <definedName name="directoppef" localSheetId="9">#REF!</definedName>
    <definedName name="directoppef">#REF!</definedName>
    <definedName name="DOS" localSheetId="0" hidden="1">{"Bruto",#N/A,FALSE,"CONV3T.XLS";"Neto",#N/A,FALSE,"CONV3T.XLS";"UnoB",#N/A,FALSE,"CONV3T.XLS";"Bruto",#N/A,FALSE,"CONV4T.XLS";"Neto",#N/A,FALSE,"CONV4T.XLS";"UnoB",#N/A,FALSE,"CONV4T.XLS"}</definedName>
    <definedName name="DOS" localSheetId="1" hidden="1">{"Bruto",#N/A,FALSE,"CONV3T.XLS";"Neto",#N/A,FALSE,"CONV3T.XLS";"UnoB",#N/A,FALSE,"CONV3T.XLS";"Bruto",#N/A,FALSE,"CONV4T.XLS";"Neto",#N/A,FALSE,"CONV4T.XLS";"UnoB",#N/A,FALSE,"CONV4T.XLS"}</definedName>
    <definedName name="DOS" localSheetId="3" hidden="1">{"Bruto",#N/A,FALSE,"CONV3T.XLS";"Neto",#N/A,FALSE,"CONV3T.XLS";"UnoB",#N/A,FALSE,"CONV3T.XLS";"Bruto",#N/A,FALSE,"CONV4T.XLS";"Neto",#N/A,FALSE,"CONV4T.XLS";"UnoB",#N/A,FALSE,"CONV4T.XLS"}</definedName>
    <definedName name="DOS" localSheetId="6" hidden="1">{"Bruto",#N/A,FALSE,"CONV3T.XLS";"Neto",#N/A,FALSE,"CONV3T.XLS";"UnoB",#N/A,FALSE,"CONV3T.XLS";"Bruto",#N/A,FALSE,"CONV4T.XLS";"Neto",#N/A,FALSE,"CONV4T.XLS";"UnoB",#N/A,FALSE,"CONV4T.XLS"}</definedName>
    <definedName name="DOS" localSheetId="7" hidden="1">{"Bruto",#N/A,FALSE,"CONV3T.XLS";"Neto",#N/A,FALSE,"CONV3T.XLS";"UnoB",#N/A,FALSE,"CONV3T.XLS";"Bruto",#N/A,FALSE,"CONV4T.XLS";"Neto",#N/A,FALSE,"CONV4T.XLS";"UnoB",#N/A,FALSE,"CONV4T.XLS"}</definedName>
    <definedName name="DOS" localSheetId="9"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0">'[5]Mod Eco Controlados 99'!#REF!</definedName>
    <definedName name="ds" localSheetId="1">'[5]Mod Eco Controlados 99'!#REF!</definedName>
    <definedName name="ds" localSheetId="3">'[5]Mod Eco Controlados 99'!#REF!</definedName>
    <definedName name="ds" localSheetId="4">'[5]Mod Eco Controlados 99'!#REF!</definedName>
    <definedName name="ds" localSheetId="6">'[5]Mod Eco Controlados 99'!#REF!</definedName>
    <definedName name="ds" localSheetId="8">'[5]Mod Eco Controlados 99'!#REF!</definedName>
    <definedName name="ds" localSheetId="9">'[5]Mod Eco Controlados 99'!#REF!</definedName>
    <definedName name="ds">'[5]Mod Eco Controlados 99'!#REF!</definedName>
    <definedName name="ECOADV" localSheetId="0">#REF!</definedName>
    <definedName name="ECOADV" localSheetId="1">#REF!</definedName>
    <definedName name="ECOADV" localSheetId="3">#REF!</definedName>
    <definedName name="ECOADV" localSheetId="4">#REF!</definedName>
    <definedName name="ECOADV" localSheetId="6">#REF!</definedName>
    <definedName name="ECOADV" localSheetId="8">#REF!</definedName>
    <definedName name="ECOADV" localSheetId="9">#REF!</definedName>
    <definedName name="ECOADV">#REF!</definedName>
    <definedName name="ECOADV1" localSheetId="0">#REF!</definedName>
    <definedName name="ECOADV1" localSheetId="1">#REF!</definedName>
    <definedName name="ECOADV1" localSheetId="3">#REF!</definedName>
    <definedName name="ECOADV1" localSheetId="4">#REF!</definedName>
    <definedName name="ECOADV1" localSheetId="6">#REF!</definedName>
    <definedName name="ECOADV1" localSheetId="8">#REF!</definedName>
    <definedName name="ECOADV1" localSheetId="9">#REF!</definedName>
    <definedName name="ECOADV1">#REF!</definedName>
    <definedName name="ECPD02">[32]ECPD!$F$2:$I$29</definedName>
    <definedName name="ECPD1">[32]ECPD!$A$2:$E$1001</definedName>
    <definedName name="ecpi" localSheetId="0">#REF!</definedName>
    <definedName name="ecpi" localSheetId="1">#REF!</definedName>
    <definedName name="ecpi" localSheetId="3">#REF!</definedName>
    <definedName name="ecpi" localSheetId="4">#REF!</definedName>
    <definedName name="ecpi" localSheetId="6">#REF!</definedName>
    <definedName name="ecpi" localSheetId="8">#REF!</definedName>
    <definedName name="ecpi" localSheetId="9">#REF!</definedName>
    <definedName name="ecpi">#REF!</definedName>
    <definedName name="ecpi03" localSheetId="0">#REF!</definedName>
    <definedName name="ecpi03" localSheetId="1">#REF!</definedName>
    <definedName name="ecpi03" localSheetId="3">#REF!</definedName>
    <definedName name="ecpi03" localSheetId="4">#REF!</definedName>
    <definedName name="ecpi03" localSheetId="6">#REF!</definedName>
    <definedName name="ecpi03" localSheetId="8">#REF!</definedName>
    <definedName name="ecpi03" localSheetId="9">#REF!</definedName>
    <definedName name="ecpi03">#REF!</definedName>
    <definedName name="ecpic03" localSheetId="0">#REF!</definedName>
    <definedName name="ecpic03" localSheetId="1">#REF!</definedName>
    <definedName name="ecpic03" localSheetId="3">#REF!</definedName>
    <definedName name="ecpic03" localSheetId="4">#REF!</definedName>
    <definedName name="ecpic03" localSheetId="6">#REF!</definedName>
    <definedName name="ecpic03" localSheetId="8">#REF!</definedName>
    <definedName name="ecpic03" localSheetId="9">#REF!</definedName>
    <definedName name="ecpic03">#REF!</definedName>
    <definedName name="ecpippef" localSheetId="0">#REF!</definedName>
    <definedName name="ecpippef" localSheetId="1">#REF!</definedName>
    <definedName name="ecpippef" localSheetId="3">#REF!</definedName>
    <definedName name="ecpippef" localSheetId="4">#REF!</definedName>
    <definedName name="ecpippef" localSheetId="6">#REF!</definedName>
    <definedName name="ecpippef" localSheetId="8">#REF!</definedName>
    <definedName name="ecpippef" localSheetId="9">#REF!</definedName>
    <definedName name="ecpippef">#REF!</definedName>
    <definedName name="EEE" localSheetId="0" hidden="1">{"Bruto",#N/A,FALSE,"CONV3T.XLS";"Neto",#N/A,FALSE,"CONV3T.XLS";"UnoB",#N/A,FALSE,"CONV3T.XLS";"Bruto",#N/A,FALSE,"CONV4T.XLS";"Neto",#N/A,FALSE,"CONV4T.XLS";"UnoB",#N/A,FALSE,"CONV4T.XLS"}</definedName>
    <definedName name="EEE" localSheetId="1" hidden="1">{"Bruto",#N/A,FALSE,"CONV3T.XLS";"Neto",#N/A,FALSE,"CONV3T.XLS";"UnoB",#N/A,FALSE,"CONV3T.XLS";"Bruto",#N/A,FALSE,"CONV4T.XLS";"Neto",#N/A,FALSE,"CONV4T.XLS";"UnoB",#N/A,FALSE,"CONV4T.XLS"}</definedName>
    <definedName name="EEE" localSheetId="3" hidden="1">{"Bruto",#N/A,FALSE,"CONV3T.XLS";"Neto",#N/A,FALSE,"CONV3T.XLS";"UnoB",#N/A,FALSE,"CONV3T.XLS";"Bruto",#N/A,FALSE,"CONV4T.XLS";"Neto",#N/A,FALSE,"CONV4T.XLS";"UnoB",#N/A,FALSE,"CONV4T.XLS"}</definedName>
    <definedName name="EEE" localSheetId="6" hidden="1">{"Bruto",#N/A,FALSE,"CONV3T.XLS";"Neto",#N/A,FALSE,"CONV3T.XLS";"UnoB",#N/A,FALSE,"CONV3T.XLS";"Bruto",#N/A,FALSE,"CONV4T.XLS";"Neto",#N/A,FALSE,"CONV4T.XLS";"UnoB",#N/A,FALSE,"CONV4T.XLS"}</definedName>
    <definedName name="EEE" localSheetId="7" hidden="1">{"Bruto",#N/A,FALSE,"CONV3T.XLS";"Neto",#N/A,FALSE,"CONV3T.XLS";"UnoB",#N/A,FALSE,"CONV3T.XLS";"Bruto",#N/A,FALSE,"CONV4T.XLS";"Neto",#N/A,FALSE,"CONV4T.XLS";"UnoB",#N/A,FALSE,"CONV4T.XLS"}</definedName>
    <definedName name="EEE" localSheetId="9"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0"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3" hidden="1">{"Bruto",#N/A,FALSE,"CONV3T.XLS";"Neto",#N/A,FALSE,"CONV3T.XLS";"UnoB",#N/A,FALSE,"CONV3T.XLS";"Bruto",#N/A,FALSE,"CONV4T.XLS";"Neto",#N/A,FALSE,"CONV4T.XLS";"UnoB",#N/A,FALSE,"CONV4T.XLS"}</definedName>
    <definedName name="eeee2" localSheetId="6" hidden="1">{"Bruto",#N/A,FALSE,"CONV3T.XLS";"Neto",#N/A,FALSE,"CONV3T.XLS";"UnoB",#N/A,FALSE,"CONV3T.XLS";"Bruto",#N/A,FALSE,"CONV4T.XLS";"Neto",#N/A,FALSE,"CONV4T.XLS";"UnoB",#N/A,FALSE,"CONV4T.XLS"}</definedName>
    <definedName name="eeee2" localSheetId="7" hidden="1">{"Bruto",#N/A,FALSE,"CONV3T.XLS";"Neto",#N/A,FALSE,"CONV3T.XLS";"UnoB",#N/A,FALSE,"CONV3T.XLS";"Bruto",#N/A,FALSE,"CONV4T.XLS";"Neto",#N/A,FALSE,"CONV4T.XLS";"UnoB",#N/A,FALSE,"CONV4T.XLS"}</definedName>
    <definedName name="eeee2" localSheetId="9"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0"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3" hidden="1">{"Bruto",#N/A,FALSE,"CONV3T.XLS";"Neto",#N/A,FALSE,"CONV3T.XLS";"UnoB",#N/A,FALSE,"CONV3T.XLS";"Bruto",#N/A,FALSE,"CONV4T.XLS";"Neto",#N/A,FALSE,"CONV4T.XLS";"UnoB",#N/A,FALSE,"CONV4T.XLS"}</definedName>
    <definedName name="EEEEE" localSheetId="6" hidden="1">{"Bruto",#N/A,FALSE,"CONV3T.XLS";"Neto",#N/A,FALSE,"CONV3T.XLS";"UnoB",#N/A,FALSE,"CONV3T.XLS";"Bruto",#N/A,FALSE,"CONV4T.XLS";"Neto",#N/A,FALSE,"CONV4T.XLS";"UnoB",#N/A,FALSE,"CONV4T.XLS"}</definedName>
    <definedName name="EEEEE" localSheetId="7" hidden="1">{"Bruto",#N/A,FALSE,"CONV3T.XLS";"Neto",#N/A,FALSE,"CONV3T.XLS";"UnoB",#N/A,FALSE,"CONV3T.XLS";"Bruto",#N/A,FALSE,"CONV4T.XLS";"Neto",#N/A,FALSE,"CONV4T.XLS";"UnoB",#N/A,FALSE,"CONV4T.XLS"}</definedName>
    <definedName name="EEEEE" localSheetId="9"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0"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3" hidden="1">{"Bruto",#N/A,FALSE,"CONV3T.XLS";"Neto",#N/A,FALSE,"CONV3T.XLS";"UnoB",#N/A,FALSE,"CONV3T.XLS";"Bruto",#N/A,FALSE,"CONV4T.XLS";"Neto",#N/A,FALSE,"CONV4T.XLS";"UnoB",#N/A,FALSE,"CONV4T.XLS"}</definedName>
    <definedName name="EEEEEEEEEEE" localSheetId="6" hidden="1">{"Bruto",#N/A,FALSE,"CONV3T.XLS";"Neto",#N/A,FALSE,"CONV3T.XLS";"UnoB",#N/A,FALSE,"CONV3T.XLS";"Bruto",#N/A,FALSE,"CONV4T.XLS";"Neto",#N/A,FALSE,"CONV4T.XLS";"UnoB",#N/A,FALSE,"CONV4T.XLS"}</definedName>
    <definedName name="EEEEEEEEEEE" localSheetId="7" hidden="1">{"Bruto",#N/A,FALSE,"CONV3T.XLS";"Neto",#N/A,FALSE,"CONV3T.XLS";"UnoB",#N/A,FALSE,"CONV3T.XLS";"Bruto",#N/A,FALSE,"CONV4T.XLS";"Neto",#N/A,FALSE,"CONV4T.XLS";"UnoB",#N/A,FALSE,"CONV4T.XLS"}</definedName>
    <definedName name="EEEEEEEEEEE" localSheetId="9"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0"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3" hidden="1">{"Bruto",#N/A,FALSE,"CONV3T.XLS";"Neto",#N/A,FALSE,"CONV3T.XLS";"UnoB",#N/A,FALSE,"CONV3T.XLS";"Bruto",#N/A,FALSE,"CONV4T.XLS";"Neto",#N/A,FALSE,"CONV4T.XLS";"UnoB",#N/A,FALSE,"CONV4T.XLS"}</definedName>
    <definedName name="eeww" localSheetId="6" hidden="1">{"Bruto",#N/A,FALSE,"CONV3T.XLS";"Neto",#N/A,FALSE,"CONV3T.XLS";"UnoB",#N/A,FALSE,"CONV3T.XLS";"Bruto",#N/A,FALSE,"CONV4T.XLS";"Neto",#N/A,FALSE,"CONV4T.XLS";"UnoB",#N/A,FALSE,"CONV4T.XLS"}</definedName>
    <definedName name="eeww" localSheetId="7" hidden="1">{"Bruto",#N/A,FALSE,"CONV3T.XLS";"Neto",#N/A,FALSE,"CONV3T.XLS";"UnoB",#N/A,FALSE,"CONV3T.XLS";"Bruto",#N/A,FALSE,"CONV4T.XLS";"Neto",#N/A,FALSE,"CONV4T.XLS";"UnoB",#N/A,FALSE,"CONV4T.XLS"}</definedName>
    <definedName name="eeww" localSheetId="9"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0"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3" hidden="1">{"Bruto",#N/A,FALSE,"CONV3T.XLS";"Neto",#N/A,FALSE,"CONV3T.XLS";"UnoB",#N/A,FALSE,"CONV3T.XLS";"Bruto",#N/A,FALSE,"CONV4T.XLS";"Neto",#N/A,FALSE,"CONV4T.XLS";"UnoB",#N/A,FALSE,"CONV4T.XLS"}</definedName>
    <definedName name="EJEMP" localSheetId="6" hidden="1">{"Bruto",#N/A,FALSE,"CONV3T.XLS";"Neto",#N/A,FALSE,"CONV3T.XLS";"UnoB",#N/A,FALSE,"CONV3T.XLS";"Bruto",#N/A,FALSE,"CONV4T.XLS";"Neto",#N/A,FALSE,"CONV4T.XLS";"UnoB",#N/A,FALSE,"CONV4T.XLS"}</definedName>
    <definedName name="EJEMP" localSheetId="7" hidden="1">{"Bruto",#N/A,FALSE,"CONV3T.XLS";"Neto",#N/A,FALSE,"CONV3T.XLS";"UnoB",#N/A,FALSE,"CONV3T.XLS";"Bruto",#N/A,FALSE,"CONV4T.XLS";"Neto",#N/A,FALSE,"CONV4T.XLS";"UnoB",#N/A,FALSE,"CONV4T.XLS"}</definedName>
    <definedName name="EJEMP" localSheetId="9"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"&amp;TEXT([14]edofza01!$C$24,"#,##0")</definedName>
    <definedName name="entidades2002" localSheetId="0">#REF!</definedName>
    <definedName name="entidades2002" localSheetId="1">#REF!</definedName>
    <definedName name="entidades2002" localSheetId="3">#REF!</definedName>
    <definedName name="entidades2002" localSheetId="4">#REF!</definedName>
    <definedName name="entidades2002" localSheetId="6">#REF!</definedName>
    <definedName name="entidades2002" localSheetId="8">#REF!</definedName>
    <definedName name="entidades2002" localSheetId="9">#REF!</definedName>
    <definedName name="entidades2002">#REF!</definedName>
    <definedName name="entidadescierre2003" localSheetId="0">#REF!</definedName>
    <definedName name="entidadescierre2003" localSheetId="1">#REF!</definedName>
    <definedName name="entidadescierre2003" localSheetId="3">#REF!</definedName>
    <definedName name="entidadescierre2003" localSheetId="4">#REF!</definedName>
    <definedName name="entidadescierre2003" localSheetId="6">#REF!</definedName>
    <definedName name="entidadescierre2003" localSheetId="8">#REF!</definedName>
    <definedName name="entidadescierre2003" localSheetId="9">#REF!</definedName>
    <definedName name="entidadescierre2003">#REF!</definedName>
    <definedName name="esc" localSheetId="0" hidden="1">{"Bruto",#N/A,FALSE,"CONV3T.XLS";"Neto",#N/A,FALSE,"CONV3T.XLS";"UnoB",#N/A,FALSE,"CONV3T.XLS";"Bruto",#N/A,FALSE,"CONV4T.XLS";"Neto",#N/A,FALSE,"CONV4T.XLS";"UnoB",#N/A,FALSE,"CONV4T.XLS"}</definedName>
    <definedName name="esc" localSheetId="1" hidden="1">{"Bruto",#N/A,FALSE,"CONV3T.XLS";"Neto",#N/A,FALSE,"CONV3T.XLS";"UnoB",#N/A,FALSE,"CONV3T.XLS";"Bruto",#N/A,FALSE,"CONV4T.XLS";"Neto",#N/A,FALSE,"CONV4T.XLS";"UnoB",#N/A,FALSE,"CONV4T.XLS"}</definedName>
    <definedName name="esc" localSheetId="3" hidden="1">{"Bruto",#N/A,FALSE,"CONV3T.XLS";"Neto",#N/A,FALSE,"CONV3T.XLS";"UnoB",#N/A,FALSE,"CONV3T.XLS";"Bruto",#N/A,FALSE,"CONV4T.XLS";"Neto",#N/A,FALSE,"CONV4T.XLS";"UnoB",#N/A,FALSE,"CONV4T.XLS"}</definedName>
    <definedName name="esc" localSheetId="6" hidden="1">{"Bruto",#N/A,FALSE,"CONV3T.XLS";"Neto",#N/A,FALSE,"CONV3T.XLS";"UnoB",#N/A,FALSE,"CONV3T.XLS";"Bruto",#N/A,FALSE,"CONV4T.XLS";"Neto",#N/A,FALSE,"CONV4T.XLS";"UnoB",#N/A,FALSE,"CONV4T.XLS"}</definedName>
    <definedName name="esc" localSheetId="7" hidden="1">{"Bruto",#N/A,FALSE,"CONV3T.XLS";"Neto",#N/A,FALSE,"CONV3T.XLS";"UnoB",#N/A,FALSE,"CONV3T.XLS";"Bruto",#N/A,FALSE,"CONV4T.XLS";"Neto",#N/A,FALSE,"CONV4T.XLS";"UnoB",#N/A,FALSE,"CONV4T.XLS"}</definedName>
    <definedName name="esc" localSheetId="9"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0">[12]BANPRO99!#REF!</definedName>
    <definedName name="EYM" localSheetId="1">[12]BANPRO99!#REF!</definedName>
    <definedName name="EYM" localSheetId="3">[12]BANPRO99!#REF!</definedName>
    <definedName name="EYM" localSheetId="4">[12]BANPRO99!#REF!</definedName>
    <definedName name="EYM" localSheetId="6">[12]BANPRO99!#REF!</definedName>
    <definedName name="EYM" localSheetId="8">[12]BANPRO99!#REF!</definedName>
    <definedName name="EYM" localSheetId="9">[12]BANPRO99!#REF!</definedName>
    <definedName name="EYM">[12]BANPRO99!#REF!</definedName>
    <definedName name="familias" localSheetId="0">#REF!</definedName>
    <definedName name="familias" localSheetId="1">#REF!</definedName>
    <definedName name="familias" localSheetId="3">#REF!</definedName>
    <definedName name="familias" localSheetId="4">#REF!</definedName>
    <definedName name="familias" localSheetId="6">#REF!</definedName>
    <definedName name="familias" localSheetId="8">#REF!</definedName>
    <definedName name="familias" localSheetId="9">#REF!</definedName>
    <definedName name="familias">#REF!</definedName>
    <definedName name="fd" localSheetId="0">[1]!OCT&amp;[1]!NOV&amp;[1]!DIC</definedName>
    <definedName name="fd" localSheetId="1">[2]!OCT&amp;[2]!NOV&amp;[2]!DIC</definedName>
    <definedName name="fd" localSheetId="3">[3]!OCT&amp;[3]!NOV&amp;[3]!DIC</definedName>
    <definedName name="fd" localSheetId="4">[1]!OCT&amp;[1]!NOV&amp;[1]!DIC</definedName>
    <definedName name="fd" localSheetId="6">[2]!OCT&amp;[2]!NOV&amp;[2]!DIC</definedName>
    <definedName name="fd" localSheetId="8">[1]!OCT&amp;[1]!NOV&amp;[1]!DIC</definedName>
    <definedName name="fd" localSheetId="9">[4]!OCT&amp;[4]!NOV&amp;[4]!DIC</definedName>
    <definedName name="fd">[1]!OCT&amp;[1]!NOV&amp;[1]!DIC</definedName>
    <definedName name="FEB">"; FEBRERO.- "&amp;TEXT([14]edofza02!$C$24,"#,##0")</definedName>
    <definedName name="FECHA" localSheetId="6">[7]CONTROL!$A$1</definedName>
    <definedName name="FECHA">[8]CONTROL!$A$1</definedName>
    <definedName name="federalizado" localSheetId="0">#REF!</definedName>
    <definedName name="federalizado" localSheetId="1">#REF!</definedName>
    <definedName name="federalizado" localSheetId="3">#REF!</definedName>
    <definedName name="federalizado" localSheetId="4">#REF!</definedName>
    <definedName name="federalizado" localSheetId="6">#REF!</definedName>
    <definedName name="federalizado" localSheetId="8">#REF!</definedName>
    <definedName name="federalizado" localSheetId="9">#REF!</definedName>
    <definedName name="federalizado">#REF!</definedName>
    <definedName name="federalizado03" localSheetId="0">#REF!</definedName>
    <definedName name="federalizado03" localSheetId="1">#REF!</definedName>
    <definedName name="federalizado03" localSheetId="3">#REF!</definedName>
    <definedName name="federalizado03" localSheetId="4">#REF!</definedName>
    <definedName name="federalizado03" localSheetId="6">#REF!</definedName>
    <definedName name="federalizado03" localSheetId="8">#REF!</definedName>
    <definedName name="federalizado03" localSheetId="9">#REF!</definedName>
    <definedName name="federalizado03">#REF!</definedName>
    <definedName name="federalizadoc03" localSheetId="0">#REF!</definedName>
    <definedName name="federalizadoc03" localSheetId="1">#REF!</definedName>
    <definedName name="federalizadoc03" localSheetId="3">#REF!</definedName>
    <definedName name="federalizadoc03" localSheetId="4">#REF!</definedName>
    <definedName name="federalizadoc03" localSheetId="6">#REF!</definedName>
    <definedName name="federalizadoc03" localSheetId="8">#REF!</definedName>
    <definedName name="federalizadoc03" localSheetId="9">#REF!</definedName>
    <definedName name="federalizadoc03">#REF!</definedName>
    <definedName name="federalizadoppef" localSheetId="0">#REF!</definedName>
    <definedName name="federalizadoppef" localSheetId="1">#REF!</definedName>
    <definedName name="federalizadoppef" localSheetId="3">#REF!</definedName>
    <definedName name="federalizadoppef" localSheetId="4">#REF!</definedName>
    <definedName name="federalizadoppef" localSheetId="6">#REF!</definedName>
    <definedName name="federalizadoppef" localSheetId="8">#REF!</definedName>
    <definedName name="federalizadoppef" localSheetId="9">#REF!</definedName>
    <definedName name="federalizadoppef">#REF!</definedName>
    <definedName name="FERRO96" localSheetId="0">#REF!</definedName>
    <definedName name="FERRO96" localSheetId="1">#REF!</definedName>
    <definedName name="FERRO96" localSheetId="3">#REF!</definedName>
    <definedName name="FERRO96" localSheetId="4">#REF!</definedName>
    <definedName name="FERRO96" localSheetId="6">#REF!</definedName>
    <definedName name="FERRO96" localSheetId="8">#REF!</definedName>
    <definedName name="FERRO96" localSheetId="9">#REF!</definedName>
    <definedName name="FERRO96">#REF!</definedName>
    <definedName name="FFSDSDSDFSDF" localSheetId="0" hidden="1">{#N/A,#N/A,FALSE,"TOT";#N/A,#N/A,FALSE,"PEP";#N/A,#N/A,FALSE,"REF";#N/A,#N/A,FALSE,"GAS";#N/A,#N/A,FALSE,"PET";#N/A,#N/A,FALSE,"COR"}</definedName>
    <definedName name="FFSDSDSDFSDF" localSheetId="1" hidden="1">{#N/A,#N/A,FALSE,"TOT";#N/A,#N/A,FALSE,"PEP";#N/A,#N/A,FALSE,"REF";#N/A,#N/A,FALSE,"GAS";#N/A,#N/A,FALSE,"PET";#N/A,#N/A,FALSE,"COR"}</definedName>
    <definedName name="FFSDSDSDFSDF" localSheetId="3" hidden="1">{#N/A,#N/A,FALSE,"TOT";#N/A,#N/A,FALSE,"PEP";#N/A,#N/A,FALSE,"REF";#N/A,#N/A,FALSE,"GAS";#N/A,#N/A,FALSE,"PET";#N/A,#N/A,FALSE,"COR"}</definedName>
    <definedName name="FFSDSDSDFSDF" localSheetId="6" hidden="1">{#N/A,#N/A,FALSE,"TOT";#N/A,#N/A,FALSE,"PEP";#N/A,#N/A,FALSE,"REF";#N/A,#N/A,FALSE,"GAS";#N/A,#N/A,FALSE,"PET";#N/A,#N/A,FALSE,"COR"}</definedName>
    <definedName name="FFSDSDSDFSDF" localSheetId="7" hidden="1">{#N/A,#N/A,FALSE,"TOT";#N/A,#N/A,FALSE,"PEP";#N/A,#N/A,FALSE,"REF";#N/A,#N/A,FALSE,"GAS";#N/A,#N/A,FALSE,"PET";#N/A,#N/A,FALSE,"COR"}</definedName>
    <definedName name="FFSDSDSDFSDF" localSheetId="9" hidden="1">{#N/A,#N/A,FALSE,"TOT";#N/A,#N/A,FALSE,"PEP";#N/A,#N/A,FALSE,"REF";#N/A,#N/A,FALSE,"GAS";#N/A,#N/A,FALSE,"PET";#N/A,#N/A,FALSE,"COR"}</definedName>
    <definedName name="FFSDSDSDFSDF" hidden="1">{#N/A,#N/A,FALSE,"TOT";#N/A,#N/A,FALSE,"PEP";#N/A,#N/A,FALSE,"REF";#N/A,#N/A,FALSE,"GAS";#N/A,#N/A,FALSE,"PET";#N/A,#N/A,FALSE,"COR"}</definedName>
    <definedName name="FORM" localSheetId="0">#REF!</definedName>
    <definedName name="FORM" localSheetId="1">#REF!</definedName>
    <definedName name="FORM" localSheetId="3">#REF!</definedName>
    <definedName name="FORM" localSheetId="4">#REF!</definedName>
    <definedName name="FORM" localSheetId="6">#REF!</definedName>
    <definedName name="FORM" localSheetId="8">#REF!</definedName>
    <definedName name="FORM" localSheetId="9">#REF!</definedName>
    <definedName name="FORM">#REF!</definedName>
    <definedName name="función" localSheetId="0">#REF!</definedName>
    <definedName name="función" localSheetId="1">#REF!</definedName>
    <definedName name="función" localSheetId="3">#REF!</definedName>
    <definedName name="función" localSheetId="4">#REF!</definedName>
    <definedName name="función" localSheetId="6">#REF!</definedName>
    <definedName name="función" localSheetId="8">#REF!</definedName>
    <definedName name="función" localSheetId="9">#REF!</definedName>
    <definedName name="función">#REF!</definedName>
    <definedName name="funciones">[33]funciones!$C$2:$D$30</definedName>
    <definedName name="geova" localSheetId="1">#REF!</definedName>
    <definedName name="geova" localSheetId="4">#REF!</definedName>
    <definedName name="geova" localSheetId="5">#REF!</definedName>
    <definedName name="geova" localSheetId="6">#REF!</definedName>
    <definedName name="geova" localSheetId="8">#REF!</definedName>
    <definedName name="geova" localSheetId="9">#REF!</definedName>
    <definedName name="geova">#REF!</definedName>
    <definedName name="gf" localSheetId="1">#N/A</definedName>
    <definedName name="gf">#N/A</definedName>
    <definedName name="gfd" localSheetId="0">[1]!SEP&amp;[1]!OCT&amp;[1]!NOV&amp;[1]!DIC</definedName>
    <definedName name="gfd" localSheetId="1">[2]!SEP&amp;[2]!OCT&amp;[2]!NOV&amp;[2]!DIC</definedName>
    <definedName name="gfd" localSheetId="3">[3]!SEP&amp;[3]!OCT&amp;[3]!NOV&amp;[3]!DIC</definedName>
    <definedName name="gfd" localSheetId="4">[1]!SEP&amp;[1]!OCT&amp;[1]!NOV&amp;[1]!DIC</definedName>
    <definedName name="gfd" localSheetId="6">[2]!SEP&amp;[2]!OCT&amp;[2]!NOV&amp;[2]!DIC</definedName>
    <definedName name="gfd" localSheetId="8">[1]!SEP&amp;[1]!OCT&amp;[1]!NOV&amp;[1]!DIC</definedName>
    <definedName name="gfd" localSheetId="9">[4]!SEP&amp;[4]!OCT&amp;[4]!NOV&amp;[4]!DIC</definedName>
    <definedName name="gfd">[1]!SEP&amp;[1]!OCT&amp;[1]!NOV&amp;[1]!DIC</definedName>
    <definedName name="gfddd" localSheetId="0">+IF([1]!MES=1,[1]!ddd,IF([1]!MES=2,[1]!_________SEP1,IF([1]!MES=3,[1]!_________OCT1,IF([1]!MES=4,[1]!_________OCT1,IF([1]!MES=5,[1]!_________NOV1,IF([1]!MES=6,[1]!DIC))))))</definedName>
    <definedName name="gfddd" localSheetId="1">+IF([2]!MES=1,[2]!ddd,IF([2]!MES=2,[2]!_________SEP1,IF([2]!MES=3,[2]!_________OCT1,IF([2]!MES=4,[2]!_________OCT1,IF([2]!MES=5,[2]!_________NOV1,IF([2]!MES=6,[2]!DIC))))))</definedName>
    <definedName name="gfddd" localSheetId="3">+IF([3]!MES=1,[3]!ddd,IF([3]!MES=2,[3]!_________SEP1,IF([3]!MES=3,[3]!_________OCT1,IF([3]!MES=4,[3]!_________OCT1,IF([3]!MES=5,[3]!_________NOV1,IF([3]!MES=6,[3]!DIC))))))</definedName>
    <definedName name="gfddd" localSheetId="4">+IF([1]!MES=1,[1]!ddd,IF([1]!MES=2,[1]!_________SEP1,IF([1]!MES=3,[1]!_________OCT1,IF([1]!MES=4,[1]!_________OCT1,IF([1]!MES=5,[1]!_________NOV1,IF([1]!MES=6,[1]!DIC))))))</definedName>
    <definedName name="gfddd" localSheetId="6">+IF([2]!MES=1,[2]!ddd,IF([2]!MES=2,[2]!_________SEP1,IF([2]!MES=3,[2]!_________OCT1,IF([2]!MES=4,[2]!_________OCT1,IF([2]!MES=5,[2]!_________NOV1,IF([2]!MES=6,[2]!DIC))))))</definedName>
    <definedName name="gfddd" localSheetId="8">+IF([1]!MES=1,[1]!ddd,IF([1]!MES=2,[1]!_________SEP1,IF([1]!MES=3,[1]!_________OCT1,IF([1]!MES=4,[1]!_________OCT1,IF([1]!MES=5,[1]!_________NOV1,IF([1]!MES=6,[1]!DIC))))))</definedName>
    <definedName name="gfddd" localSheetId="9">+IF([4]!MES=1,[4]!ddd,IF([4]!MES=2,[4]!_________SEP1,IF([4]!MES=3,[4]!_________OCT1,IF([4]!MES=4,[4]!_________OCT1,IF([4]!MES=5,[4]!_________NOV1,IF([4]!MES=6,[4]!DIC))))))</definedName>
    <definedName name="gfddd">+IF([1]!MES=1,[1]!ddd,IF([1]!MES=2,[1]!_________SEP1,IF([1]!MES=3,[1]!_________OCT1,IF([1]!MES=4,[1]!_________OCT1,IF([1]!MES=5,[1]!_________NOV1,IF([1]!MES=6,[1]!DIC))))))</definedName>
    <definedName name="ggg" localSheetId="0">[1]!FEB&amp;[1]!MAR&amp;[1]!ABR&amp;[1]!MAY&amp;[1]!JUN&amp;[1]!JUL</definedName>
    <definedName name="ggg" localSheetId="1">[2]!FEB&amp;[2]!MAR&amp;[2]!ABR&amp;[2]!MAY&amp;[2]!JUN&amp;[2]!JUL</definedName>
    <definedName name="ggg" localSheetId="3">[3]!FEB&amp;[3]!MAR&amp;[3]!ABR&amp;[3]!MAY&amp;[3]!JUN&amp;[3]!JUL</definedName>
    <definedName name="ggg" localSheetId="4">[1]!FEB&amp;[1]!MAR&amp;[1]!ABR&amp;[1]!MAY&amp;[1]!JUN&amp;[1]!JUL</definedName>
    <definedName name="ggg" localSheetId="6">[2]!FEB&amp;[2]!MAR&amp;[2]!ABR&amp;[2]!MAY&amp;[2]!JUN&amp;[2]!JUL</definedName>
    <definedName name="ggg" localSheetId="8">[1]!FEB&amp;[1]!MAR&amp;[1]!ABR&amp;[1]!MAY&amp;[1]!JUN&amp;[1]!JUL</definedName>
    <definedName name="ggg" localSheetId="9">[4]!FEB&amp;[4]!MAR&amp;[4]!ABR&amp;[4]!MAY&amp;[4]!JUN&amp;[4]!JUL</definedName>
    <definedName name="ggg">[1]!FEB&amp;[1]!MAR&amp;[1]!ABR&amp;[1]!MAY&amp;[1]!JUN&amp;[1]!JUL</definedName>
    <definedName name="GPRG02" localSheetId="0">#REF!</definedName>
    <definedName name="GPRG02" localSheetId="1">#REF!</definedName>
    <definedName name="GPRG02" localSheetId="3">#REF!</definedName>
    <definedName name="GPRG02" localSheetId="4">#REF!</definedName>
    <definedName name="GPRG02" localSheetId="6">#REF!</definedName>
    <definedName name="GPRG02" localSheetId="8">#REF!</definedName>
    <definedName name="GPRG02" localSheetId="9">#REF!</definedName>
    <definedName name="GPRG02">#REF!</definedName>
    <definedName name="GPRG03" localSheetId="0">#REF!</definedName>
    <definedName name="GPRG03" localSheetId="1">#REF!</definedName>
    <definedName name="GPRG03" localSheetId="3">#REF!</definedName>
    <definedName name="GPRG03" localSheetId="4">#REF!</definedName>
    <definedName name="GPRG03" localSheetId="6">#REF!</definedName>
    <definedName name="GPRG03" localSheetId="8">#REF!</definedName>
    <definedName name="GPRG03" localSheetId="9">#REF!</definedName>
    <definedName name="GPRG03">#REF!</definedName>
    <definedName name="GPRG04" localSheetId="0">#REF!</definedName>
    <definedName name="GPRG04" localSheetId="1">#REF!</definedName>
    <definedName name="GPRG04" localSheetId="3">#REF!</definedName>
    <definedName name="GPRG04" localSheetId="4">#REF!</definedName>
    <definedName name="GPRG04" localSheetId="6">#REF!</definedName>
    <definedName name="GPRG04" localSheetId="8">#REF!</definedName>
    <definedName name="GPRG04" localSheetId="9">#REF!</definedName>
    <definedName name="GPRG04">#REF!</definedName>
    <definedName name="GPRG05" localSheetId="0">#REF!</definedName>
    <definedName name="GPRG05" localSheetId="1">#REF!</definedName>
    <definedName name="GPRG05" localSheetId="3">#REF!</definedName>
    <definedName name="GPRG05" localSheetId="4">#REF!</definedName>
    <definedName name="GPRG05" localSheetId="6">#REF!</definedName>
    <definedName name="GPRG05" localSheetId="8">#REF!</definedName>
    <definedName name="GPRG05" localSheetId="9">#REF!</definedName>
    <definedName name="GPRG05">#REF!</definedName>
    <definedName name="GPRG06" localSheetId="0">#REF!</definedName>
    <definedName name="GPRG06" localSheetId="1">#REF!</definedName>
    <definedName name="GPRG06" localSheetId="3">#REF!</definedName>
    <definedName name="GPRG06" localSheetId="4">#REF!</definedName>
    <definedName name="GPRG06" localSheetId="6">#REF!</definedName>
    <definedName name="GPRG06" localSheetId="8">#REF!</definedName>
    <definedName name="GPRG06" localSheetId="9">#REF!</definedName>
    <definedName name="GPRG06">#REF!</definedName>
    <definedName name="GPRG07" localSheetId="0">#REF!</definedName>
    <definedName name="GPRG07" localSheetId="1">#REF!</definedName>
    <definedName name="GPRG07" localSheetId="3">#REF!</definedName>
    <definedName name="GPRG07" localSheetId="4">#REF!</definedName>
    <definedName name="GPRG07" localSheetId="6">#REF!</definedName>
    <definedName name="GPRG07" localSheetId="8">#REF!</definedName>
    <definedName name="GPRG07" localSheetId="9">#REF!</definedName>
    <definedName name="GPRG07">#REF!</definedName>
    <definedName name="GPRG08" localSheetId="0">#REF!</definedName>
    <definedName name="GPRG08" localSheetId="1">#REF!</definedName>
    <definedName name="GPRG08" localSheetId="3">#REF!</definedName>
    <definedName name="GPRG08" localSheetId="4">#REF!</definedName>
    <definedName name="GPRG08" localSheetId="6">#REF!</definedName>
    <definedName name="GPRG08" localSheetId="8">#REF!</definedName>
    <definedName name="GPRG08" localSheetId="9">#REF!</definedName>
    <definedName name="GPRG08">#REF!</definedName>
    <definedName name="GPRG09" localSheetId="0">#REF!</definedName>
    <definedName name="GPRG09" localSheetId="1">#REF!</definedName>
    <definedName name="GPRG09" localSheetId="3">#REF!</definedName>
    <definedName name="GPRG09" localSheetId="4">#REF!</definedName>
    <definedName name="GPRG09" localSheetId="6">#REF!</definedName>
    <definedName name="GPRG09" localSheetId="8">#REF!</definedName>
    <definedName name="GPRG09" localSheetId="9">#REF!</definedName>
    <definedName name="GPRG09">#REF!</definedName>
    <definedName name="GPRG10" localSheetId="0">#REF!</definedName>
    <definedName name="GPRG10" localSheetId="1">#REF!</definedName>
    <definedName name="GPRG10" localSheetId="3">#REF!</definedName>
    <definedName name="GPRG10" localSheetId="4">#REF!</definedName>
    <definedName name="GPRG10" localSheetId="6">#REF!</definedName>
    <definedName name="GPRG10" localSheetId="8">#REF!</definedName>
    <definedName name="GPRG10" localSheetId="9">#REF!</definedName>
    <definedName name="GPRG10">#REF!</definedName>
    <definedName name="GPRG11" localSheetId="0">#REF!</definedName>
    <definedName name="GPRG11" localSheetId="1">#REF!</definedName>
    <definedName name="GPRG11" localSheetId="3">#REF!</definedName>
    <definedName name="GPRG11" localSheetId="4">#REF!</definedName>
    <definedName name="GPRG11" localSheetId="6">#REF!</definedName>
    <definedName name="GPRG11" localSheetId="8">#REF!</definedName>
    <definedName name="GPRG11" localSheetId="9">#REF!</definedName>
    <definedName name="GPRG11">#REF!</definedName>
    <definedName name="GPS" localSheetId="0">[12]BANPRO99!#REF!</definedName>
    <definedName name="GPS" localSheetId="1">[12]BANPRO99!#REF!</definedName>
    <definedName name="GPS" localSheetId="3">[12]BANPRO99!#REF!</definedName>
    <definedName name="GPS" localSheetId="4">[12]BANPRO99!#REF!</definedName>
    <definedName name="GPS" localSheetId="6">[12]BANPRO99!#REF!</definedName>
    <definedName name="GPS" localSheetId="8">[12]BANPRO99!#REF!</definedName>
    <definedName name="GPS" localSheetId="9">[12]BANPRO99!#REF!</definedName>
    <definedName name="GPS">[12]BANPRO99!#REF!</definedName>
    <definedName name="GTtoNoProgRamos" localSheetId="1">'[34]GP Ramos'!$A$1:$N$11204</definedName>
    <definedName name="GTtoNoProgRamos">'[34]GP Ramos'!$A$1:$N$11204</definedName>
    <definedName name="HABERES">#N/A</definedName>
    <definedName name="HJK" localSheetId="0">[1]!ABR&amp;[1]!MAY&amp;[1]!JUN&amp;[1]!JUL&amp;[1]!AGO&amp;[1]!SEP</definedName>
    <definedName name="HJK" localSheetId="1">[2]!ABR&amp;[2]!MAY&amp;[2]!JUN&amp;[2]!JUL&amp;[2]!AGO&amp;[2]!SEP</definedName>
    <definedName name="HJK" localSheetId="3">[3]!ABR&amp;[3]!MAY&amp;[3]!JUN&amp;[3]!JUL&amp;[3]!AGO&amp;[3]!SEP</definedName>
    <definedName name="HJK" localSheetId="4">[1]!ABR&amp;[1]!MAY&amp;[1]!JUN&amp;[1]!JUL&amp;[1]!AGO&amp;[1]!SEP</definedName>
    <definedName name="HJK" localSheetId="6">[2]!ABR&amp;[2]!MAY&amp;[2]!JUN&amp;[2]!JUL&amp;[2]!AGO&amp;[2]!SEP</definedName>
    <definedName name="HJK" localSheetId="8">[1]!ABR&amp;[1]!MAY&amp;[1]!JUN&amp;[1]!JUL&amp;[1]!AGO&amp;[1]!SEP</definedName>
    <definedName name="HJK" localSheetId="9">[4]!ABR&amp;[4]!MAY&amp;[4]!JUN&amp;[4]!JUL&amp;[4]!AGO&amp;[4]!SEP</definedName>
    <definedName name="HJK">[1]!ABR&amp;[1]!MAY&amp;[1]!JUN&amp;[1]!JUL&amp;[1]!AGO&amp;[1]!SEP</definedName>
    <definedName name="hoja1" localSheetId="0">#REF!</definedName>
    <definedName name="hoja1" localSheetId="1">#REF!</definedName>
    <definedName name="hoja1" localSheetId="3">#REF!</definedName>
    <definedName name="hoja1" localSheetId="4">#REF!</definedName>
    <definedName name="hoja1" localSheetId="6">#REF!</definedName>
    <definedName name="hoja1" localSheetId="8">#REF!</definedName>
    <definedName name="hoja1" localSheetId="9">#REF!</definedName>
    <definedName name="hoja1">#REF!</definedName>
    <definedName name="hoja2" localSheetId="0">#REF!</definedName>
    <definedName name="hoja2" localSheetId="1">#REF!</definedName>
    <definedName name="hoja2" localSheetId="3">#REF!</definedName>
    <definedName name="hoja2" localSheetId="4">#REF!</definedName>
    <definedName name="hoja2" localSheetId="6">#REF!</definedName>
    <definedName name="hoja2" localSheetId="8">#REF!</definedName>
    <definedName name="hoja2" localSheetId="9">#REF!</definedName>
    <definedName name="hoja2">#REF!</definedName>
    <definedName name="hoja3" localSheetId="0">#REF!</definedName>
    <definedName name="hoja3" localSheetId="1">#REF!</definedName>
    <definedName name="hoja3" localSheetId="3">#REF!</definedName>
    <definedName name="hoja3" localSheetId="4">#REF!</definedName>
    <definedName name="hoja3" localSheetId="6">#REF!</definedName>
    <definedName name="hoja3" localSheetId="8">#REF!</definedName>
    <definedName name="hoja3" localSheetId="9">#REF!</definedName>
    <definedName name="hoja3">#REF!</definedName>
    <definedName name="hoja4" localSheetId="0">#REF!+#REF!</definedName>
    <definedName name="hoja4" localSheetId="1">#REF!+#REF!</definedName>
    <definedName name="hoja4" localSheetId="3">#REF!+#REF!</definedName>
    <definedName name="hoja4" localSheetId="4">#REF!+#REF!</definedName>
    <definedName name="hoja4" localSheetId="6">#REF!+#REF!</definedName>
    <definedName name="hoja4" localSheetId="8">#REF!+#REF!</definedName>
    <definedName name="hoja4" localSheetId="9">#REF!+#REF!</definedName>
    <definedName name="hoja4">#REF!+#REF!</definedName>
    <definedName name="HT_1" localSheetId="0">#REF!</definedName>
    <definedName name="HT_1" localSheetId="1">#REF!</definedName>
    <definedName name="HT_1" localSheetId="3">#REF!</definedName>
    <definedName name="HT_1" localSheetId="4">#REF!</definedName>
    <definedName name="HT_1" localSheetId="6">#REF!</definedName>
    <definedName name="HT_1" localSheetId="8">#REF!</definedName>
    <definedName name="HT_1" localSheetId="9">#REF!</definedName>
    <definedName name="HT_1">#REF!</definedName>
    <definedName name="I" localSheetId="0">#REF!</definedName>
    <definedName name="I" localSheetId="1">#REF!</definedName>
    <definedName name="I" localSheetId="3">#REF!</definedName>
    <definedName name="I" localSheetId="4">#REF!</definedName>
    <definedName name="I" localSheetId="6">#REF!</definedName>
    <definedName name="I" localSheetId="8">#REF!</definedName>
    <definedName name="I" localSheetId="9">#REF!</definedName>
    <definedName name="I">#REF!</definedName>
    <definedName name="ID_GFS">#REF!</definedName>
    <definedName name="ID_PP">#REF!</definedName>
    <definedName name="ID_UR">#REF!</definedName>
    <definedName name="iii" localSheetId="0">#REF!</definedName>
    <definedName name="iii" localSheetId="1">#REF!</definedName>
    <definedName name="iii" localSheetId="3">#REF!</definedName>
    <definedName name="iii" localSheetId="4">#REF!</definedName>
    <definedName name="iii" localSheetId="6">#REF!</definedName>
    <definedName name="iii" localSheetId="8">#REF!</definedName>
    <definedName name="iii" localSheetId="9">#REF!</definedName>
    <definedName name="iii">#REF!</definedName>
    <definedName name="IMP_APORTA" localSheetId="0">#REF!</definedName>
    <definedName name="IMP_APORTA" localSheetId="1">#REF!</definedName>
    <definedName name="IMP_APORTA" localSheetId="3">#REF!</definedName>
    <definedName name="IMP_APORTA" localSheetId="4">#REF!</definedName>
    <definedName name="IMP_APORTA" localSheetId="6">#REF!</definedName>
    <definedName name="IMP_APORTA" localSheetId="8">#REF!</definedName>
    <definedName name="IMP_APORTA" localSheetId="9">#REF!</definedName>
    <definedName name="IMP_APORTA">#REF!</definedName>
    <definedName name="IMP_BRUTOT" localSheetId="0">#REF!</definedName>
    <definedName name="IMP_BRUTOT" localSheetId="1">#REF!</definedName>
    <definedName name="IMP_BRUTOT" localSheetId="3">#REF!</definedName>
    <definedName name="IMP_BRUTOT" localSheetId="4">#REF!</definedName>
    <definedName name="IMP_BRUTOT" localSheetId="6">#REF!</definedName>
    <definedName name="IMP_BRUTOT" localSheetId="8">#REF!</definedName>
    <definedName name="IMP_BRUTOT" localSheetId="9">#REF!</definedName>
    <definedName name="IMP_BRUTOT">#REF!</definedName>
    <definedName name="imp_control" localSheetId="0">#REF!</definedName>
    <definedName name="imp_control" localSheetId="1">#REF!</definedName>
    <definedName name="imp_control" localSheetId="3">#REF!</definedName>
    <definedName name="imp_control" localSheetId="4">#REF!</definedName>
    <definedName name="imp_control" localSheetId="6">#REF!</definedName>
    <definedName name="imp_control" localSheetId="8">#REF!</definedName>
    <definedName name="imp_control" localSheetId="9">#REF!</definedName>
    <definedName name="imp_control">#REF!</definedName>
    <definedName name="Imprimir_área_IM" localSheetId="0">#REF!</definedName>
    <definedName name="Imprimir_área_IM" localSheetId="1">#REF!</definedName>
    <definedName name="Imprimir_área_IM" localSheetId="3">#REF!</definedName>
    <definedName name="Imprimir_área_IM" localSheetId="4">#REF!</definedName>
    <definedName name="Imprimir_área_IM" localSheetId="6">#REF!</definedName>
    <definedName name="Imprimir_área_IM" localSheetId="8">#REF!</definedName>
    <definedName name="Imprimir_área_IM" localSheetId="9">#REF!</definedName>
    <definedName name="Imprimir_área_IM">#REF!</definedName>
    <definedName name="IMSS96" localSheetId="0">#REF!</definedName>
    <definedName name="IMSS96" localSheetId="1">#REF!</definedName>
    <definedName name="IMSS96" localSheetId="3">#REF!</definedName>
    <definedName name="IMSS96" localSheetId="4">#REF!</definedName>
    <definedName name="IMSS96" localSheetId="6">#REF!</definedName>
    <definedName name="IMSS96" localSheetId="8">#REF!</definedName>
    <definedName name="IMSS96" localSheetId="9">#REF!</definedName>
    <definedName name="IMSS96">#REF!</definedName>
    <definedName name="IMSSE" localSheetId="1">'[21] '!$Z$99:$AE$143</definedName>
    <definedName name="IMSSE">'[21] '!$Z$99:$AE$143</definedName>
    <definedName name="IMSSM" localSheetId="1">'[21] '!$Z$51:$AE$95</definedName>
    <definedName name="IMSSM">'[21] '!$Z$51:$AE$95</definedName>
    <definedName name="IMSSO" localSheetId="1">'[21] '!$Z$3:$AE$47</definedName>
    <definedName name="IMSSO">'[21] '!$Z$3:$AE$47</definedName>
    <definedName name="ISSSTE96" localSheetId="0">#REF!</definedName>
    <definedName name="ISSSTE96" localSheetId="1">#REF!</definedName>
    <definedName name="ISSSTE96" localSheetId="3">#REF!</definedName>
    <definedName name="ISSSTE96" localSheetId="4">#REF!</definedName>
    <definedName name="ISSSTE96" localSheetId="6">#REF!</definedName>
    <definedName name="ISSSTE96" localSheetId="8">#REF!</definedName>
    <definedName name="ISSSTE96" localSheetId="9">#REF!</definedName>
    <definedName name="ISSSTE96">#REF!</definedName>
    <definedName name="ISSSTEE" localSheetId="1">'[21] '!$T$99:$Y$143</definedName>
    <definedName name="ISSSTEE">'[21] '!$T$99:$Y$143</definedName>
    <definedName name="ISSSTEM" localSheetId="1">'[21] '!$T$51:$Y$95</definedName>
    <definedName name="ISSSTEM">'[21] '!$T$51:$Y$95</definedName>
    <definedName name="ISSSTEO" localSheetId="1">'[21] '!$T$3:$Y$47</definedName>
    <definedName name="ISSSTEO">'[21] '!$T$3:$Y$47</definedName>
    <definedName name="IV" localSheetId="0">[12]BANPRO99!#REF!</definedName>
    <definedName name="IV" localSheetId="1">[12]BANPRO99!#REF!</definedName>
    <definedName name="IV" localSheetId="3">[12]BANPRO99!#REF!</definedName>
    <definedName name="IV" localSheetId="4">[12]BANPRO99!#REF!</definedName>
    <definedName name="IV" localSheetId="6">[12]BANPRO99!#REF!</definedName>
    <definedName name="IV" localSheetId="8">[12]BANPRO99!#REF!</definedName>
    <definedName name="IV" localSheetId="9">[12]BANPRO99!#REF!</definedName>
    <definedName name="IV">[12]BANPRO99!#REF!</definedName>
    <definedName name="jjj" localSheetId="0">#REF!</definedName>
    <definedName name="jjj" localSheetId="1">#REF!</definedName>
    <definedName name="jjj" localSheetId="3">#REF!</definedName>
    <definedName name="jjj" localSheetId="4">#REF!</definedName>
    <definedName name="jjj" localSheetId="6">#REF!</definedName>
    <definedName name="jjj" localSheetId="8">#REF!</definedName>
    <definedName name="jjj" localSheetId="9">#REF!</definedName>
    <definedName name="jjj">#REF!</definedName>
    <definedName name="JUL">"; JULIO.- "&amp;TEXT([14]edofza07!$C$24,"#,##0")</definedName>
    <definedName name="JULIO" localSheetId="0">[1]!FEB&amp;[1]!MAR&amp;[1]!ABR&amp;[1]!MAY&amp;[1]!JUN&amp;[1]!JUL</definedName>
    <definedName name="JULIO" localSheetId="1">[2]!FEB&amp;[2]!MAR&amp;[2]!ABR&amp;[2]!MAY&amp;[2]!JUN&amp;[2]!JUL</definedName>
    <definedName name="JULIO" localSheetId="3">[3]!FEB&amp;[3]!MAR&amp;[3]!ABR&amp;[3]!MAY&amp;[3]!JUN&amp;[3]!JUL</definedName>
    <definedName name="JULIO" localSheetId="4">[1]!FEB&amp;[1]!MAR&amp;[1]!ABR&amp;[1]!MAY&amp;[1]!JUN&amp;[1]!JUL</definedName>
    <definedName name="JULIO" localSheetId="6">[2]!FEB&amp;[2]!MAR&amp;[2]!ABR&amp;[2]!MAY&amp;[2]!JUN&amp;[2]!JUL</definedName>
    <definedName name="JULIO" localSheetId="8">[1]!FEB&amp;[1]!MAR&amp;[1]!ABR&amp;[1]!MAY&amp;[1]!JUN&amp;[1]!JUL</definedName>
    <definedName name="JULIO" localSheetId="9">[4]!FEB&amp;[4]!MAR&amp;[4]!ABR&amp;[4]!MAY&amp;[4]!JUN&amp;[4]!JUL</definedName>
    <definedName name="JULIO">[1]!FEB&amp;[1]!MAR&amp;[1]!ABR&amp;[1]!MAY&amp;[1]!JUN&amp;[1]!JUL</definedName>
    <definedName name="JUN">"; JUNIO.- "&amp;TEXT([14]edofza06!$C$24,"#,##0")</definedName>
    <definedName name="kkk" localSheetId="0">#REF!</definedName>
    <definedName name="kkk" localSheetId="1">#REF!</definedName>
    <definedName name="kkk" localSheetId="3">#REF!</definedName>
    <definedName name="kkk" localSheetId="4">#REF!</definedName>
    <definedName name="kkk" localSheetId="6">#REF!</definedName>
    <definedName name="kkk" localSheetId="8">#REF!</definedName>
    <definedName name="kkk" localSheetId="9">#REF!</definedName>
    <definedName name="kkk">#REF!</definedName>
    <definedName name="lfc" localSheetId="0">+TEXT(IF(AND(OR(DAY([1]!FECHA)&gt;=1,DAY([1]!FECHA)&lt;=10),MONTH([1]!FECHA)=1),YEAR([1]!FECHA)-1,YEAR([1]!FECHA)),"0")</definedName>
    <definedName name="lfc" localSheetId="1">+TEXT(IF(AND(OR(DAY([2]!FECHA)&gt;=1,DAY([2]!FECHA)&lt;=10),MONTH([2]!FECHA)=1),YEAR([2]!FECHA)-1,YEAR([2]!FECHA)),"0")</definedName>
    <definedName name="lfc" localSheetId="3">+TEXT(IF(AND(OR(DAY([3]!FECHA)&gt;=1,DAY([3]!FECHA)&lt;=10),MONTH([3]!FECHA)=1),YEAR([3]!FECHA)-1,YEAR([3]!FECHA)),"0")</definedName>
    <definedName name="lfc" localSheetId="4">+TEXT(IF(AND(OR(DAY([1]!FECHA)&gt;=1,DAY([1]!FECHA)&lt;=10),MONTH([1]!FECHA)=1),YEAR([1]!FECHA)-1,YEAR([1]!FECHA)),"0")</definedName>
    <definedName name="lfc" localSheetId="6">+TEXT(IF(AND(OR(DAY([2]!FECHA)&gt;=1,DAY([2]!FECHA)&lt;=10),MONTH([2]!FECHA)=1),YEAR([2]!FECHA)-1,YEAR([2]!FECHA)),"0")</definedName>
    <definedName name="lfc" localSheetId="8">+TEXT(IF(AND(OR(DAY([1]!FECHA)&gt;=1,DAY([1]!FECHA)&lt;=10),MONTH([1]!FECHA)=1),YEAR([1]!FECHA)-1,YEAR([1]!FECHA)),"0")</definedName>
    <definedName name="lfc" localSheetId="9">+TEXT(IF(AND(OR(DAY([4]!FECHA)&gt;=1,DAY([4]!FECHA)&lt;=10),MONTH([4]!FECHA)=1),YEAR([4]!FECHA)-1,YEAR([4]!FECHA)),"0")</definedName>
    <definedName name="lfc">+TEXT(IF(AND(OR(DAY([1]!FECHA)&gt;=1,DAY([1]!FECHA)&lt;=10),MONTH([1]!FECHA)=1),YEAR([1]!FECHA)-1,YEAR([1]!FECHA)),"0")</definedName>
    <definedName name="LFCE" localSheetId="1">'[21] '!$N$99:$S$143</definedName>
    <definedName name="LFCE">'[21] '!$N$99:$S$143</definedName>
    <definedName name="LFCM" localSheetId="1">'[21] '!$N$51:$S$95</definedName>
    <definedName name="LFCM">'[21] '!$N$51:$S$95</definedName>
    <definedName name="LFCO" localSheetId="1">'[21] '!$N$3:$S$47</definedName>
    <definedName name="LFCO">'[21] '!$N$3:$S$47</definedName>
    <definedName name="lll" localSheetId="0">[1]!OCT&amp;[1]!NOV&amp;[1]!DIC</definedName>
    <definedName name="lll" localSheetId="1">[2]!OCT&amp;[2]!NOV&amp;[2]!DIC</definedName>
    <definedName name="lll" localSheetId="3">[3]!OCT&amp;[3]!NOV&amp;[3]!DIC</definedName>
    <definedName name="lll" localSheetId="4">[1]!OCT&amp;[1]!NOV&amp;[1]!DIC</definedName>
    <definedName name="lll" localSheetId="6">[2]!OCT&amp;[2]!NOV&amp;[2]!DIC</definedName>
    <definedName name="lll" localSheetId="8">[1]!OCT&amp;[1]!NOV&amp;[1]!DIC</definedName>
    <definedName name="lll" localSheetId="9">[4]!OCT&amp;[4]!NOV&amp;[4]!DIC</definedName>
    <definedName name="lll">[1]!OCT&amp;[1]!NOV&amp;[1]!DIC</definedName>
    <definedName name="LOTE96" localSheetId="0">#REF!</definedName>
    <definedName name="LOTE96" localSheetId="1">#REF!</definedName>
    <definedName name="LOTE96" localSheetId="3">#REF!</definedName>
    <definedName name="LOTE96" localSheetId="4">#REF!</definedName>
    <definedName name="LOTE96" localSheetId="6">#REF!</definedName>
    <definedName name="LOTE96" localSheetId="8">#REF!</definedName>
    <definedName name="LOTE96" localSheetId="9">#REF!</definedName>
    <definedName name="LOTE96">#REF!</definedName>
    <definedName name="LUCY">#N/A</definedName>
    <definedName name="LYFC96" localSheetId="0">#REF!</definedName>
    <definedName name="LYFC96" localSheetId="1">#REF!</definedName>
    <definedName name="LYFC96" localSheetId="3">#REF!</definedName>
    <definedName name="LYFC96" localSheetId="4">#REF!</definedName>
    <definedName name="LYFC96" localSheetId="6">#REF!</definedName>
    <definedName name="LYFC96" localSheetId="8">#REF!</definedName>
    <definedName name="LYFC96" localSheetId="9">#REF!</definedName>
    <definedName name="LYFC96">#REF!</definedName>
    <definedName name="m" localSheetId="0">[1]!MAR&amp;[1]!ABR&amp;[1]!MAY&amp;[1]!JUN&amp;[1]!JUL&amp;[1]!AGO</definedName>
    <definedName name="m" localSheetId="1">[2]!MAR&amp;[2]!ABR&amp;[2]!MAY&amp;[2]!JUN&amp;[2]!JUL&amp;[2]!AGO</definedName>
    <definedName name="m" localSheetId="3">[3]!MAR&amp;[3]!ABR&amp;[3]!MAY&amp;[3]!JUN&amp;[3]!JUL&amp;[3]!AGO</definedName>
    <definedName name="m" localSheetId="4">[1]!MAR&amp;[1]!ABR&amp;[1]!MAY&amp;[1]!JUN&amp;[1]!JUL&amp;[1]!AGO</definedName>
    <definedName name="m" localSheetId="6">[2]!MAR&amp;[2]!ABR&amp;[2]!MAY&amp;[2]!JUN&amp;[2]!JUL&amp;[2]!AGO</definedName>
    <definedName name="m" localSheetId="8">[1]!MAR&amp;[1]!ABR&amp;[1]!MAY&amp;[1]!JUN&amp;[1]!JUL&amp;[1]!AGO</definedName>
    <definedName name="m" localSheetId="9">[4]!MAR&amp;[4]!ABR&amp;[4]!MAY&amp;[4]!JUN&amp;[4]!JUL&amp;[4]!AGO</definedName>
    <definedName name="m">[1]!MAR&amp;[1]!ABR&amp;[1]!MAY&amp;[1]!JUN&amp;[1]!JUL&amp;[1]!AGO</definedName>
    <definedName name="mamá">'[9]Premisas IMSS'!$M$14</definedName>
    <definedName name="maña">'[9]Premisas IMSS'!$M$13</definedName>
    <definedName name="MAR">"; MARZO.- "&amp;TEXT([14]edofza03!$C$24,"#,##0")</definedName>
    <definedName name="MARI">#N/A</definedName>
    <definedName name="MAS" localSheetId="0" hidden="1">{"Bruto",#N/A,FALSE,"CONV3T.XLS";"Neto",#N/A,FALSE,"CONV3T.XLS";"UnoB",#N/A,FALSE,"CONV3T.XLS";"Bruto",#N/A,FALSE,"CONV4T.XLS";"Neto",#N/A,FALSE,"CONV4T.XLS";"UnoB",#N/A,FALSE,"CONV4T.XLS"}</definedName>
    <definedName name="MAS" localSheetId="1" hidden="1">{"Bruto",#N/A,FALSE,"CONV3T.XLS";"Neto",#N/A,FALSE,"CONV3T.XLS";"UnoB",#N/A,FALSE,"CONV3T.XLS";"Bruto",#N/A,FALSE,"CONV4T.XLS";"Neto",#N/A,FALSE,"CONV4T.XLS";"UnoB",#N/A,FALSE,"CONV4T.XLS"}</definedName>
    <definedName name="MAS" localSheetId="3" hidden="1">{"Bruto",#N/A,FALSE,"CONV3T.XLS";"Neto",#N/A,FALSE,"CONV3T.XLS";"UnoB",#N/A,FALSE,"CONV3T.XLS";"Bruto",#N/A,FALSE,"CONV4T.XLS";"Neto",#N/A,FALSE,"CONV4T.XLS";"UnoB",#N/A,FALSE,"CONV4T.XLS"}</definedName>
    <definedName name="MAS" localSheetId="6" hidden="1">{"Bruto",#N/A,FALSE,"CONV3T.XLS";"Neto",#N/A,FALSE,"CONV3T.XLS";"UnoB",#N/A,FALSE,"CONV3T.XLS";"Bruto",#N/A,FALSE,"CONV4T.XLS";"Neto",#N/A,FALSE,"CONV4T.XLS";"UnoB",#N/A,FALSE,"CONV4T.XLS"}</definedName>
    <definedName name="MAS" localSheetId="7" hidden="1">{"Bruto",#N/A,FALSE,"CONV3T.XLS";"Neto",#N/A,FALSE,"CONV3T.XLS";"UnoB",#N/A,FALSE,"CONV3T.XLS";"Bruto",#N/A,FALSE,"CONV4T.XLS";"Neto",#N/A,FALSE,"CONV4T.XLS";"UnoB",#N/A,FALSE,"CONV4T.XLS"}</definedName>
    <definedName name="MAS" localSheetId="9"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"&amp;TEXT([14]edofza05!$C$24,"#,##0")</definedName>
    <definedName name="MES" localSheetId="0">[14]Hoja1!$A$3</definedName>
    <definedName name="MES" localSheetId="1">[14]Hoja1!$A$3</definedName>
    <definedName name="MES" localSheetId="3">[14]Hoja1!$A$3</definedName>
    <definedName name="MES" localSheetId="5">[14]Hoja1!$A$3</definedName>
    <definedName name="MES" localSheetId="6">[14]Hoja1!$A$3</definedName>
    <definedName name="MES" localSheetId="9">[14]Hoja1!$A$3</definedName>
    <definedName name="MES">#REF!</definedName>
    <definedName name="Mesppto" localSheetId="0">#REF!</definedName>
    <definedName name="Mesppto" localSheetId="1">#REF!</definedName>
    <definedName name="Mesppto" localSheetId="3">#REF!</definedName>
    <definedName name="Mesppto" localSheetId="4">#REF!</definedName>
    <definedName name="Mesppto" localSheetId="6">#REF!</definedName>
    <definedName name="Mesppto" localSheetId="8">#REF!</definedName>
    <definedName name="Mesppto" localSheetId="9">#REF!</definedName>
    <definedName name="Mesppto">#REF!</definedName>
    <definedName name="METAS" localSheetId="0">[12]BANPRO99!#REF!</definedName>
    <definedName name="METAS" localSheetId="1">[12]BANPRO99!#REF!</definedName>
    <definedName name="METAS" localSheetId="3">[12]BANPRO99!#REF!</definedName>
    <definedName name="METAS" localSheetId="4">[12]BANPRO99!#REF!</definedName>
    <definedName name="METAS" localSheetId="6">[12]BANPRO99!#REF!</definedName>
    <definedName name="METAS" localSheetId="8">[12]BANPRO99!#REF!</definedName>
    <definedName name="METAS" localSheetId="9">[12]BANPRO99!#REF!</definedName>
    <definedName name="METAS">[12]BANPRO99!#REF!</definedName>
    <definedName name="modif_anual">#REF!</definedName>
    <definedName name="Modif00" localSheetId="0">#REF!</definedName>
    <definedName name="Modif00" localSheetId="1">#REF!</definedName>
    <definedName name="Modif00" localSheetId="3">#REF!</definedName>
    <definedName name="Modif00" localSheetId="4">#REF!</definedName>
    <definedName name="Modif00" localSheetId="6">#REF!</definedName>
    <definedName name="Modif00" localSheetId="8">#REF!</definedName>
    <definedName name="Modif00" localSheetId="9">#REF!</definedName>
    <definedName name="Modif00">#REF!</definedName>
    <definedName name="modifalmes">#REF!</definedName>
    <definedName name="mor" localSheetId="0" hidden="1">{"Bruto",#N/A,FALSE,"CONV3T.XLS";"Neto",#N/A,FALSE,"CONV3T.XLS";"UnoB",#N/A,FALSE,"CONV3T.XLS";"Bruto",#N/A,FALSE,"CONV4T.XLS";"Neto",#N/A,FALSE,"CONV4T.XLS";"UnoB",#N/A,FALSE,"CONV4T.XLS"}</definedName>
    <definedName name="mor" localSheetId="1" hidden="1">{"Bruto",#N/A,FALSE,"CONV3T.XLS";"Neto",#N/A,FALSE,"CONV3T.XLS";"UnoB",#N/A,FALSE,"CONV3T.XLS";"Bruto",#N/A,FALSE,"CONV4T.XLS";"Neto",#N/A,FALSE,"CONV4T.XLS";"UnoB",#N/A,FALSE,"CONV4T.XLS"}</definedName>
    <definedName name="mor" localSheetId="3" hidden="1">{"Bruto",#N/A,FALSE,"CONV3T.XLS";"Neto",#N/A,FALSE,"CONV3T.XLS";"UnoB",#N/A,FALSE,"CONV3T.XLS";"Bruto",#N/A,FALSE,"CONV4T.XLS";"Neto",#N/A,FALSE,"CONV4T.XLS";"UnoB",#N/A,FALSE,"CONV4T.XLS"}</definedName>
    <definedName name="mor" localSheetId="6" hidden="1">{"Bruto",#N/A,FALSE,"CONV3T.XLS";"Neto",#N/A,FALSE,"CONV3T.XLS";"UnoB",#N/A,FALSE,"CONV3T.XLS";"Bruto",#N/A,FALSE,"CONV4T.XLS";"Neto",#N/A,FALSE,"CONV4T.XLS";"UnoB",#N/A,FALSE,"CONV4T.XLS"}</definedName>
    <definedName name="mor" localSheetId="7" hidden="1">{"Bruto",#N/A,FALSE,"CONV3T.XLS";"Neto",#N/A,FALSE,"CONV3T.XLS";"UnoB",#N/A,FALSE,"CONV3T.XLS";"Bruto",#N/A,FALSE,"CONV4T.XLS";"Neto",#N/A,FALSE,"CONV4T.XLS";"UnoB",#N/A,FALSE,"CONV4T.XLS"}</definedName>
    <definedName name="mor" localSheetId="9"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'[9]Premisas IMSS'!$M$15</definedName>
    <definedName name="mun" localSheetId="0">[1]!ABR&amp;[1]!MAY&amp;[1]!JUN&amp;[1]!JUL&amp;[1]!AGO&amp;[1]!SEP</definedName>
    <definedName name="mun" localSheetId="1">[2]!ABR&amp;[2]!MAY&amp;[2]!JUN&amp;[2]!JUL&amp;[2]!AGO&amp;[2]!SEP</definedName>
    <definedName name="mun" localSheetId="3">[3]!ABR&amp;[3]!MAY&amp;[3]!JUN&amp;[3]!JUL&amp;[3]!AGO&amp;[3]!SEP</definedName>
    <definedName name="mun" localSheetId="4">[1]!ABR&amp;[1]!MAY&amp;[1]!JUN&amp;[1]!JUL&amp;[1]!AGO&amp;[1]!SEP</definedName>
    <definedName name="mun" localSheetId="6">[2]!ABR&amp;[2]!MAY&amp;[2]!JUN&amp;[2]!JUL&amp;[2]!AGO&amp;[2]!SEP</definedName>
    <definedName name="mun" localSheetId="8">[1]!ABR&amp;[1]!MAY&amp;[1]!JUN&amp;[1]!JUL&amp;[1]!AGO&amp;[1]!SEP</definedName>
    <definedName name="mun" localSheetId="9">[4]!ABR&amp;[4]!MAY&amp;[4]!JUN&amp;[4]!JUL&amp;[4]!AGO&amp;[4]!SEP</definedName>
    <definedName name="mun">[1]!ABR&amp;[1]!MAY&amp;[1]!JUN&amp;[1]!JUL&amp;[1]!AGO&amp;[1]!SEP</definedName>
    <definedName name="NINGUNO" localSheetId="0">[1]!SEP&amp;[1]!OCT&amp;[1]!NOV&amp;[1]!DIC</definedName>
    <definedName name="NINGUNO" localSheetId="1">[2]!SEP&amp;[2]!OCT&amp;[2]!NOV&amp;[2]!DIC</definedName>
    <definedName name="NINGUNO" localSheetId="3">[3]!SEP&amp;[3]!OCT&amp;[3]!NOV&amp;[3]!DIC</definedName>
    <definedName name="NINGUNO" localSheetId="4">[1]!SEP&amp;[1]!OCT&amp;[1]!NOV&amp;[1]!DIC</definedName>
    <definedName name="NINGUNO" localSheetId="6">[2]!SEP&amp;[2]!OCT&amp;[2]!NOV&amp;[2]!DIC</definedName>
    <definedName name="NINGUNO" localSheetId="8">[1]!SEP&amp;[1]!OCT&amp;[1]!NOV&amp;[1]!DIC</definedName>
    <definedName name="NINGUNO" localSheetId="9">[4]!SEP&amp;[4]!OCT&amp;[4]!NOV&amp;[4]!DIC</definedName>
    <definedName name="NINGUNO">[1]!SEP&amp;[1]!OCT&amp;[1]!NOV&amp;[1]!DIC</definedName>
    <definedName name="NIV">#N/A</definedName>
    <definedName name="NOV">"; NOVIEMBRE.- "&amp;TEXT([14]edofza11!$C$45,"#,##0")</definedName>
    <definedName name="nuevo" localSheetId="0" hidden="1">#REF!</definedName>
    <definedName name="nuevo" localSheetId="1" hidden="1">#REF!</definedName>
    <definedName name="nuevo" localSheetId="3" hidden="1">#REF!</definedName>
    <definedName name="nuevo" localSheetId="4" hidden="1">#REF!</definedName>
    <definedName name="nuevo" localSheetId="6" hidden="1">#REF!</definedName>
    <definedName name="nuevo" localSheetId="7" hidden="1">#REF!</definedName>
    <definedName name="nuevo" localSheetId="8" hidden="1">#REF!</definedName>
    <definedName name="nuevo" localSheetId="9" hidden="1">#REF!</definedName>
    <definedName name="nuevo" hidden="1">#REF!</definedName>
    <definedName name="ñ" localSheetId="0">+TEXT(IF(AND(OR(DAY([1]!FECHA)&gt;=1,DAY([1]!FECHA)&lt;=10),MONTH([1]!FECHA)=1),YEAR([1]!FECHA)-1,YEAR([1]!FECHA)),"0")</definedName>
    <definedName name="ñ" localSheetId="1">+TEXT(IF(AND(OR(DAY([2]!FECHA)&gt;=1,DAY([2]!FECHA)&lt;=10),MONTH([2]!FECHA)=1),YEAR([2]!FECHA)-1,YEAR([2]!FECHA)),"0")</definedName>
    <definedName name="ñ" localSheetId="3">+TEXT(IF(AND(OR(DAY([3]!FECHA)&gt;=1,DAY([3]!FECHA)&lt;=10),MONTH([3]!FECHA)=1),YEAR([3]!FECHA)-1,YEAR([3]!FECHA)),"0")</definedName>
    <definedName name="ñ" localSheetId="4">+TEXT(IF(AND(OR(DAY([1]!FECHA)&gt;=1,DAY([1]!FECHA)&lt;=10),MONTH([1]!FECHA)=1),YEAR([1]!FECHA)-1,YEAR([1]!FECHA)),"0")</definedName>
    <definedName name="ñ" localSheetId="6">+TEXT(IF(AND(OR(DAY([2]!FECHA)&gt;=1,DAY([2]!FECHA)&lt;=10),MONTH([2]!FECHA)=1),YEAR([2]!FECHA)-1,YEAR([2]!FECHA)),"0")</definedName>
    <definedName name="ñ" localSheetId="8">+TEXT(IF(AND(OR(DAY([1]!FECHA)&gt;=1,DAY([1]!FECHA)&lt;=10),MONTH([1]!FECHA)=1),YEAR([1]!FECHA)-1,YEAR([1]!FECHA)),"0")</definedName>
    <definedName name="ñ" localSheetId="9">+TEXT(IF(AND(OR(DAY([4]!FECHA)&gt;=1,DAY([4]!FECHA)&lt;=10),MONTH([4]!FECHA)=1),YEAR([4]!FECHA)-1,YEAR([4]!FECHA)),"0")</definedName>
    <definedName name="ñ">+TEXT(IF(AND(OR(DAY([1]!FECHA)&gt;=1,DAY([1]!FECHA)&lt;=10),MONTH([1]!FECHA)=1),YEAR([1]!FECHA)-1,YEAR([1]!FECHA)),"0")</definedName>
    <definedName name="ÑÑÑ" localSheetId="0">[1]!AGO&amp;[1]!SEP&amp;[1]!OCT&amp;[1]!NOV&amp;[1]!DIC</definedName>
    <definedName name="ÑÑÑ" localSheetId="1">[2]!AGO&amp;[2]!SEP&amp;[2]!OCT&amp;[2]!NOV&amp;[2]!DIC</definedName>
    <definedName name="ÑÑÑ" localSheetId="3">[3]!AGO&amp;[3]!SEP&amp;[3]!OCT&amp;[3]!NOV&amp;[3]!DIC</definedName>
    <definedName name="ÑÑÑ" localSheetId="4">[1]!AGO&amp;[1]!SEP&amp;[1]!OCT&amp;[1]!NOV&amp;[1]!DIC</definedName>
    <definedName name="ÑÑÑ" localSheetId="6">[2]!AGO&amp;[2]!SEP&amp;[2]!OCT&amp;[2]!NOV&amp;[2]!DIC</definedName>
    <definedName name="ÑÑÑ" localSheetId="8">[1]!AGO&amp;[1]!SEP&amp;[1]!OCT&amp;[1]!NOV&amp;[1]!DIC</definedName>
    <definedName name="ÑÑÑ" localSheetId="9">[4]!AGO&amp;[4]!SEP&amp;[4]!OCT&amp;[4]!NOV&amp;[4]!DIC</definedName>
    <definedName name="ÑÑÑ">[1]!AGO&amp;[1]!SEP&amp;[1]!OCT&amp;[1]!NOV&amp;[1]!DIC</definedName>
    <definedName name="OBRA_DEF">#N/A</definedName>
    <definedName name="OCT">"; OCTUBRE.- "&amp;TEXT([14]edofza10!$C$24,"#,##0")</definedName>
    <definedName name="oic">[35]oics!$C$2:$D$21</definedName>
    <definedName name="oooo" localSheetId="0">#REF!</definedName>
    <definedName name="oooo" localSheetId="1">#REF!</definedName>
    <definedName name="oooo" localSheetId="3">#REF!</definedName>
    <definedName name="oooo" localSheetId="4">#REF!</definedName>
    <definedName name="oooo" localSheetId="6">#REF!</definedName>
    <definedName name="oooo" localSheetId="8">#REF!</definedName>
    <definedName name="oooo" localSheetId="9">#REF!</definedName>
    <definedName name="oooo">#REF!</definedName>
    <definedName name="Original">#REF!</definedName>
    <definedName name="p" localSheetId="0">[36]SPC!#REF!</definedName>
    <definedName name="p" localSheetId="1">[36]SPC!#REF!</definedName>
    <definedName name="p" localSheetId="3">[36]SPC!#REF!</definedName>
    <definedName name="p" localSheetId="4">[36]SPC!#REF!</definedName>
    <definedName name="p" localSheetId="6">[36]SPC!#REF!</definedName>
    <definedName name="p" localSheetId="8">[36]SPC!#REF!</definedName>
    <definedName name="p" localSheetId="9">[36]SPC!#REF!</definedName>
    <definedName name="p">[36]SPC!#REF!</definedName>
    <definedName name="PAD" localSheetId="0">[12]BANPRO99!#REF!</definedName>
    <definedName name="PAD" localSheetId="1">[12]BANPRO99!#REF!</definedName>
    <definedName name="PAD" localSheetId="3">[12]BANPRO99!#REF!</definedName>
    <definedName name="PAD" localSheetId="4">[12]BANPRO99!#REF!</definedName>
    <definedName name="PAD" localSheetId="6">[12]BANPRO99!#REF!</definedName>
    <definedName name="PAD" localSheetId="8">[12]BANPRO99!#REF!</definedName>
    <definedName name="PAD" localSheetId="9">[12]BANPRO99!#REF!</definedName>
    <definedName name="PAD">[12]BANPRO99!#REF!</definedName>
    <definedName name="pagadoalmes">#REF!</definedName>
    <definedName name="paj" localSheetId="0" hidden="1">{"Bruto",#N/A,FALSE,"CONV3T.XLS";"Neto",#N/A,FALSE,"CONV3T.XLS";"UnoB",#N/A,FALSE,"CONV3T.XLS";"Bruto",#N/A,FALSE,"CONV4T.XLS";"Neto",#N/A,FALSE,"CONV4T.XLS";"UnoB",#N/A,FALSE,"CONV4T.XLS"}</definedName>
    <definedName name="paj" localSheetId="1" hidden="1">{"Bruto",#N/A,FALSE,"CONV3T.XLS";"Neto",#N/A,FALSE,"CONV3T.XLS";"UnoB",#N/A,FALSE,"CONV3T.XLS";"Bruto",#N/A,FALSE,"CONV4T.XLS";"Neto",#N/A,FALSE,"CONV4T.XLS";"UnoB",#N/A,FALSE,"CONV4T.XLS"}</definedName>
    <definedName name="paj" localSheetId="3" hidden="1">{"Bruto",#N/A,FALSE,"CONV3T.XLS";"Neto",#N/A,FALSE,"CONV3T.XLS";"UnoB",#N/A,FALSE,"CONV3T.XLS";"Bruto",#N/A,FALSE,"CONV4T.XLS";"Neto",#N/A,FALSE,"CONV4T.XLS";"UnoB",#N/A,FALSE,"CONV4T.XLS"}</definedName>
    <definedName name="paj" localSheetId="6" hidden="1">{"Bruto",#N/A,FALSE,"CONV3T.XLS";"Neto",#N/A,FALSE,"CONV3T.XLS";"UnoB",#N/A,FALSE,"CONV3T.XLS";"Bruto",#N/A,FALSE,"CONV4T.XLS";"Neto",#N/A,FALSE,"CONV4T.XLS";"UnoB",#N/A,FALSE,"CONV4T.XLS"}</definedName>
    <definedName name="paj" localSheetId="7" hidden="1">{"Bruto",#N/A,FALSE,"CONV3T.XLS";"Neto",#N/A,FALSE,"CONV3T.XLS";"UnoB",#N/A,FALSE,"CONV3T.XLS";"Bruto",#N/A,FALSE,"CONV4T.XLS";"Neto",#N/A,FALSE,"CONV4T.XLS";"UnoB",#N/A,FALSE,"CONV4T.XLS"}</definedName>
    <definedName name="paj" localSheetId="9"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'[9]Premisas IMSS'!$M$15</definedName>
    <definedName name="PARTE" localSheetId="0">#REF!</definedName>
    <definedName name="PARTE" localSheetId="1">#REF!</definedName>
    <definedName name="PARTE" localSheetId="3">#REF!</definedName>
    <definedName name="PARTE" localSheetId="4">#REF!</definedName>
    <definedName name="PARTE" localSheetId="6">#REF!</definedName>
    <definedName name="PARTE" localSheetId="8">#REF!</definedName>
    <definedName name="PARTE" localSheetId="9">#REF!</definedName>
    <definedName name="PARTE">#REF!</definedName>
    <definedName name="PCONS" localSheetId="0">[12]BANPRO99!#REF!</definedName>
    <definedName name="PCONS" localSheetId="1">[12]BANPRO99!#REF!</definedName>
    <definedName name="PCONS" localSheetId="3">[12]BANPRO99!#REF!</definedName>
    <definedName name="PCONS" localSheetId="4">[12]BANPRO99!#REF!</definedName>
    <definedName name="PCONS" localSheetId="6">[12]BANPRO99!#REF!</definedName>
    <definedName name="PCONS" localSheetId="8">[12]BANPRO99!#REF!</definedName>
    <definedName name="PCONS" localSheetId="9">[12]BANPRO99!#REF!</definedName>
    <definedName name="PCONS">[12]BANPRO99!#REF!</definedName>
    <definedName name="pec" localSheetId="0">#REF!</definedName>
    <definedName name="pec" localSheetId="1">#REF!</definedName>
    <definedName name="pec" localSheetId="3">#REF!</definedName>
    <definedName name="pec" localSheetId="4">#REF!</definedName>
    <definedName name="pec" localSheetId="6">#REF!</definedName>
    <definedName name="pec" localSheetId="8">#REF!</definedName>
    <definedName name="pec" localSheetId="9">#REF!</definedName>
    <definedName name="pec">#REF!</definedName>
    <definedName name="pef" localSheetId="0">#REF!</definedName>
    <definedName name="pef" localSheetId="1">#REF!</definedName>
    <definedName name="pef" localSheetId="3">#REF!</definedName>
    <definedName name="pef" localSheetId="4">#REF!</definedName>
    <definedName name="pef" localSheetId="6">#REF!</definedName>
    <definedName name="pef" localSheetId="8">#REF!</definedName>
    <definedName name="pef" localSheetId="9">#REF!</definedName>
    <definedName name="pef">#REF!</definedName>
    <definedName name="PEMEXE" localSheetId="1">'[21] '!$B$99:$G$143</definedName>
    <definedName name="PEMEXE">'[21] '!$B$99:$G$143</definedName>
    <definedName name="PEMEXM" localSheetId="1">'[21] '!$B$51:$G$95</definedName>
    <definedName name="PEMEXM">'[21] '!$B$51:$G$95</definedName>
    <definedName name="PEMEXO" localSheetId="1">'[21] '!$B$3:$G$47</definedName>
    <definedName name="PEMEXO">'[21] '!$B$3:$G$47</definedName>
    <definedName name="pendientepagomes">#REF!</definedName>
    <definedName name="PER_EST1">#N/A</definedName>
    <definedName name="PER_EST2">#N/A</definedName>
    <definedName name="PER_REAL1">#N/A</definedName>
    <definedName name="PER_REAL2">#N/A</definedName>
    <definedName name="PEyM" localSheetId="0">[12]BANPRO99!#REF!</definedName>
    <definedName name="PEyM" localSheetId="1">[12]BANPRO99!#REF!</definedName>
    <definedName name="PEyM" localSheetId="3">[12]BANPRO99!#REF!</definedName>
    <definedName name="PEyM" localSheetId="4">[12]BANPRO99!#REF!</definedName>
    <definedName name="PEyM" localSheetId="6">[12]BANPRO99!#REF!</definedName>
    <definedName name="PEyM" localSheetId="8">[12]BANPRO99!#REF!</definedName>
    <definedName name="PEyM" localSheetId="9">[12]BANPRO99!#REF!</definedName>
    <definedName name="PEyM">[12]BANPRO99!#REF!</definedName>
    <definedName name="PGPS" localSheetId="0">[12]BANPRO99!#REF!</definedName>
    <definedName name="PGPS" localSheetId="1">[12]BANPRO99!#REF!</definedName>
    <definedName name="PGPS" localSheetId="3">[12]BANPRO99!#REF!</definedName>
    <definedName name="PGPS" localSheetId="4">[12]BANPRO99!#REF!</definedName>
    <definedName name="PGPS" localSheetId="6">[12]BANPRO99!#REF!</definedName>
    <definedName name="PGPS" localSheetId="8">[12]BANPRO99!#REF!</definedName>
    <definedName name="PGPS" localSheetId="9">[12]BANPRO99!#REF!</definedName>
    <definedName name="PGPS">[12]BANPRO99!#REF!</definedName>
    <definedName name="PIBR" localSheetId="0">#REF!</definedName>
    <definedName name="PIBR" localSheetId="1">#REF!</definedName>
    <definedName name="PIBR" localSheetId="3">#REF!</definedName>
    <definedName name="PIBR" localSheetId="4">#REF!</definedName>
    <definedName name="PIBR" localSheetId="6">#REF!</definedName>
    <definedName name="PIBR" localSheetId="8">#REF!</definedName>
    <definedName name="PIBR" localSheetId="9">#REF!</definedName>
    <definedName name="PIBR">#REF!</definedName>
    <definedName name="PIV" localSheetId="0">[12]BANPRO99!#REF!</definedName>
    <definedName name="PIV" localSheetId="1">[12]BANPRO99!#REF!</definedName>
    <definedName name="PIV" localSheetId="3">[12]BANPRO99!#REF!</definedName>
    <definedName name="PIV" localSheetId="4">[12]BANPRO99!#REF!</definedName>
    <definedName name="PIV" localSheetId="6">[12]BANPRO99!#REF!</definedName>
    <definedName name="PIV" localSheetId="8">[12]BANPRO99!#REF!</definedName>
    <definedName name="PIV" localSheetId="9">[12]BANPRO99!#REF!</definedName>
    <definedName name="PIV">[12]BANPRO99!#REF!</definedName>
    <definedName name="PLAZAS">#N/A</definedName>
    <definedName name="PLAZAS2">#N/A</definedName>
    <definedName name="POA" localSheetId="0">[1]!OCT&amp;[1]!NOV&amp;[1]!DIC</definedName>
    <definedName name="POA" localSheetId="1">[2]!OCT&amp;[2]!NOV&amp;[2]!DIC</definedName>
    <definedName name="POA" localSheetId="3">[3]!OCT&amp;[3]!NOV&amp;[3]!DIC</definedName>
    <definedName name="POA" localSheetId="4">[1]!OCT&amp;[1]!NOV&amp;[1]!DIC</definedName>
    <definedName name="POA" localSheetId="6">[2]!OCT&amp;[2]!NOV&amp;[2]!DIC</definedName>
    <definedName name="POA" localSheetId="8">[1]!OCT&amp;[1]!NOV&amp;[1]!DIC</definedName>
    <definedName name="POA" localSheetId="9">[4]!OCT&amp;[4]!NOV&amp;[4]!DIC</definedName>
    <definedName name="POA">[1]!OCT&amp;[1]!NOV&amp;[1]!DIC</definedName>
    <definedName name="POADO7" localSheetId="0">[1]!JUL&amp;[1]!AGO&amp;[1]!SEP&amp;[1]!OCT&amp;[1]!NOV</definedName>
    <definedName name="POADO7" localSheetId="1">[2]!JUL&amp;[2]!AGO&amp;[2]!SEP&amp;[2]!OCT&amp;[2]!NOV</definedName>
    <definedName name="POADO7" localSheetId="3">[3]!JUL&amp;[3]!AGO&amp;[3]!SEP&amp;[3]!OCT&amp;[3]!NOV</definedName>
    <definedName name="POADO7" localSheetId="4">[1]!JUL&amp;[1]!AGO&amp;[1]!SEP&amp;[1]!OCT&amp;[1]!NOV</definedName>
    <definedName name="POADO7" localSheetId="6">[2]!JUL&amp;[2]!AGO&amp;[2]!SEP&amp;[2]!OCT&amp;[2]!NOV</definedName>
    <definedName name="POADO7" localSheetId="8">[1]!JUL&amp;[1]!AGO&amp;[1]!SEP&amp;[1]!OCT&amp;[1]!NOV</definedName>
    <definedName name="POADO7" localSheetId="9">[4]!JUL&amp;[4]!AGO&amp;[4]!SEP&amp;[4]!OCT&amp;[4]!NOV</definedName>
    <definedName name="POADO7">[1]!JUL&amp;[1]!AGO&amp;[1]!SEP&amp;[1]!OCT&amp;[1]!NOV</definedName>
    <definedName name="porcentaje" localSheetId="0">'[22]BASE DEFINITIVA 2002'!#REF!</definedName>
    <definedName name="porcentaje" localSheetId="1">'[22]BASE DEFINITIVA 2002'!#REF!</definedName>
    <definedName name="porcentaje" localSheetId="3">'[22]BASE DEFINITIVA 2002'!#REF!</definedName>
    <definedName name="porcentaje" localSheetId="4">'[22]BASE DEFINITIVA 2002'!#REF!</definedName>
    <definedName name="porcentaje" localSheetId="6">'[22]BASE DEFINITIVA 2002'!#REF!</definedName>
    <definedName name="porcentaje" localSheetId="8">'[22]BASE DEFINITIVA 2002'!#REF!</definedName>
    <definedName name="porcentaje" localSheetId="9">'[22]BASE DEFINITIVA 2002'!#REF!</definedName>
    <definedName name="porcentaje">'[22]BASE DEFINITIVA 2002'!#REF!</definedName>
    <definedName name="PP">[35]pps!$I$10:$J$1730</definedName>
    <definedName name="pppp" localSheetId="0">#REF!</definedName>
    <definedName name="pppp" localSheetId="1">#REF!</definedName>
    <definedName name="pppp" localSheetId="3">#REF!</definedName>
    <definedName name="pppp" localSheetId="4">#REF!</definedName>
    <definedName name="pppp" localSheetId="6">#REF!</definedName>
    <definedName name="pppp" localSheetId="8">#REF!</definedName>
    <definedName name="pppp" localSheetId="9">#REF!</definedName>
    <definedName name="pppp">#REF!</definedName>
    <definedName name="PRCV" localSheetId="0">[12]BANPRO99!#REF!</definedName>
    <definedName name="PRCV" localSheetId="1">[12]BANPRO99!#REF!</definedName>
    <definedName name="PRCV" localSheetId="3">[12]BANPRO99!#REF!</definedName>
    <definedName name="PRCV" localSheetId="4">[12]BANPRO99!#REF!</definedName>
    <definedName name="PRCV" localSheetId="6">[12]BANPRO99!#REF!</definedName>
    <definedName name="PRCV" localSheetId="8">[12]BANPRO99!#REF!</definedName>
    <definedName name="PRCV" localSheetId="9">[12]BANPRO99!#REF!</definedName>
    <definedName name="PRCV">[12]BANPRO99!#REF!</definedName>
    <definedName name="PRESUPUESTO_1997" localSheetId="0">#REF!</definedName>
    <definedName name="PRESUPUESTO_1997" localSheetId="1">#REF!</definedName>
    <definedName name="PRESUPUESTO_1997" localSheetId="3">#REF!</definedName>
    <definedName name="PRESUPUESTO_1997" localSheetId="4">#REF!</definedName>
    <definedName name="PRESUPUESTO_1997" localSheetId="6">#REF!</definedName>
    <definedName name="PRESUPUESTO_1997" localSheetId="8">#REF!</definedName>
    <definedName name="PRESUPUESTO_1997" localSheetId="9">#REF!</definedName>
    <definedName name="PRESUPUESTO_1997">#REF!</definedName>
    <definedName name="PRIMAPS">#N/A</definedName>
    <definedName name="Print_Area_MI" localSheetId="0">[18]FP1996!#REF!</definedName>
    <definedName name="Print_Area_MI" localSheetId="1">[18]FP1996!#REF!</definedName>
    <definedName name="Print_Area_MI" localSheetId="3">[18]FP1996!#REF!</definedName>
    <definedName name="Print_Area_MI" localSheetId="4">[18]FP1996!#REF!</definedName>
    <definedName name="Print_Area_MI" localSheetId="6">[18]FP1996!#REF!</definedName>
    <definedName name="Print_Area_MI" localSheetId="8">[18]FP1996!#REF!</definedName>
    <definedName name="Print_Area_MI" localSheetId="9">[18]FP1996!#REF!</definedName>
    <definedName name="Print_Area_MI">[18]FP1996!#REF!</definedName>
    <definedName name="prior" localSheetId="1">'[37]sal 2'!$A$26:$AD$548</definedName>
    <definedName name="prior">'[37]sal 2'!$A$26:$AD$548</definedName>
    <definedName name="Prioritarios" localSheetId="0">#REF!</definedName>
    <definedName name="Prioritarios" localSheetId="1">#REF!</definedName>
    <definedName name="Prioritarios" localSheetId="3">#REF!</definedName>
    <definedName name="Prioritarios" localSheetId="4">#REF!</definedName>
    <definedName name="Prioritarios" localSheetId="6">#REF!</definedName>
    <definedName name="Prioritarios" localSheetId="8">#REF!</definedName>
    <definedName name="Prioritarios" localSheetId="9">#REF!</definedName>
    <definedName name="Prioritarios">#REF!</definedName>
    <definedName name="programas" localSheetId="0">#REF!</definedName>
    <definedName name="programas" localSheetId="1">#REF!</definedName>
    <definedName name="programas" localSheetId="3">#REF!</definedName>
    <definedName name="programas" localSheetId="4">#REF!</definedName>
    <definedName name="programas" localSheetId="6">#REF!</definedName>
    <definedName name="programas" localSheetId="8">#REF!</definedName>
    <definedName name="programas" localSheetId="9">#REF!</definedName>
    <definedName name="programas">#REF!</definedName>
    <definedName name="PROY1" localSheetId="1">#N/A</definedName>
    <definedName name="PROY1">#N/A</definedName>
    <definedName name="PROY2" localSheetId="0">+IF([1]!MES=7,[1]!_________AGO1,IF([1]!MES=8,[1]!_________SEP1,IF([1]!MES=9,[1]!_________OCT1,IF([1]!MES=10,[1]!_________NOV1,IF([1]!MES=11,[1]!DIC)))))</definedName>
    <definedName name="PROY2" localSheetId="1">+IF([2]!MES=7,[2]!_________AGO1,IF([2]!MES=8,[2]!_________SEP1,IF([2]!MES=9,[2]!_________OCT1,IF([2]!MES=10,[2]!_________NOV1,IF([2]!MES=11,[2]!DIC)))))</definedName>
    <definedName name="PROY2" localSheetId="3">+IF([3]!MES=7,[3]!_________AGO1,IF([3]!MES=8,[3]!_________SEP1,IF([3]!MES=9,[3]!_________OCT1,IF([3]!MES=10,[3]!_________NOV1,IF([3]!MES=11,[3]!DIC)))))</definedName>
    <definedName name="PROY2" localSheetId="4">+IF([1]!MES=7,[1]!_________AGO1,IF([1]!MES=8,[1]!_________SEP1,IF([1]!MES=9,[1]!_________OCT1,IF([1]!MES=10,[1]!_________NOV1,IF([1]!MES=11,[1]!DIC)))))</definedName>
    <definedName name="PROY2" localSheetId="6">+IF([2]!MES=7,[2]!_________AGO1,IF([2]!MES=8,[2]!_________SEP1,IF([2]!MES=9,[2]!_________OCT1,IF([2]!MES=10,[2]!_________NOV1,IF([2]!MES=11,[2]!DIC)))))</definedName>
    <definedName name="PROY2" localSheetId="8">+IF([1]!MES=7,[1]!_________AGO1,IF([1]!MES=8,[1]!_________SEP1,IF([1]!MES=9,[1]!_________OCT1,IF([1]!MES=10,[1]!_________NOV1,IF([1]!MES=11,[1]!DIC)))))</definedName>
    <definedName name="PROY2" localSheetId="9">+IF([4]!MES=7,[4]!_________AGO1,IF([4]!MES=8,[4]!_________SEP1,IF([4]!MES=9,[4]!_________OCT1,IF([4]!MES=10,[4]!_________NOV1,IF([4]!MES=11,[4]!DIC)))))</definedName>
    <definedName name="PROY2">+IF([1]!MES=7,[1]!_________AGO1,IF([1]!MES=8,[1]!_________SEP1,IF([1]!MES=9,[1]!_________OCT1,IF([1]!MES=10,[1]!_________NOV1,IF([1]!MES=11,[1]!DIC)))))</definedName>
    <definedName name="PROY3" localSheetId="0">+IF([1]!MES=1,[1]!_________AGO1,IF([1]!MES=2,[1]!_________SEP1,IF([1]!MES=3,[1]!_________OCT1,IF([1]!MES=4,[1]!_________OCT1,IF([1]!MES=5,[1]!_________NOV1,IF([1]!MES=6,[1]!DIC))))))</definedName>
    <definedName name="PROY3" localSheetId="1">+IF([2]!MES=1,[2]!_________AGO1,IF([2]!MES=2,[2]!_________SEP1,IF([2]!MES=3,[2]!_________OCT1,IF([2]!MES=4,[2]!_________OCT1,IF([2]!MES=5,[2]!_________NOV1,IF([2]!MES=6,[2]!DIC))))))</definedName>
    <definedName name="PROY3" localSheetId="3">+IF([3]!MES=1,[3]!_________AGO1,IF([3]!MES=2,[3]!_________SEP1,IF([3]!MES=3,[3]!_________OCT1,IF([3]!MES=4,[3]!_________OCT1,IF([3]!MES=5,[3]!_________NOV1,IF([3]!MES=6,[3]!DIC))))))</definedName>
    <definedName name="PROY3" localSheetId="4">+IF([1]!MES=1,[1]!_________AGO1,IF([1]!MES=2,[1]!_________SEP1,IF([1]!MES=3,[1]!_________OCT1,IF([1]!MES=4,[1]!_________OCT1,IF([1]!MES=5,[1]!_________NOV1,IF([1]!MES=6,[1]!DIC))))))</definedName>
    <definedName name="PROY3" localSheetId="6">+IF([2]!MES=1,[2]!_________AGO1,IF([2]!MES=2,[2]!_________SEP1,IF([2]!MES=3,[2]!_________OCT1,IF([2]!MES=4,[2]!_________OCT1,IF([2]!MES=5,[2]!_________NOV1,IF([2]!MES=6,[2]!DIC))))))</definedName>
    <definedName name="PROY3" localSheetId="8">+IF([1]!MES=1,[1]!_________AGO1,IF([1]!MES=2,[1]!_________SEP1,IF([1]!MES=3,[1]!_________OCT1,IF([1]!MES=4,[1]!_________OCT1,IF([1]!MES=5,[1]!_________NOV1,IF([1]!MES=6,[1]!DIC))))))</definedName>
    <definedName name="PROY3" localSheetId="9">+IF([4]!MES=1,[4]!_________AGO1,IF([4]!MES=2,[4]!_________SEP1,IF([4]!MES=3,[4]!_________OCT1,IF([4]!MES=4,[4]!_________OCT1,IF([4]!MES=5,[4]!_________NOV1,IF([4]!MES=6,[4]!DIC))))))</definedName>
    <definedName name="PROY3">+IF([1]!MES=1,[1]!_________AGO1,IF([1]!MES=2,[1]!_________SEP1,IF([1]!MES=3,[1]!_________OCT1,IF([1]!MES=4,[1]!_________OCT1,IF([1]!MES=5,[1]!_________NOV1,IF([1]!MES=6,[1]!DIC))))))</definedName>
    <definedName name="PRT" localSheetId="0">[12]BANPRO99!#REF!</definedName>
    <definedName name="PRT" localSheetId="1">[12]BANPRO99!#REF!</definedName>
    <definedName name="PRT" localSheetId="3">[12]BANPRO99!#REF!</definedName>
    <definedName name="PRT" localSheetId="4">[12]BANPRO99!#REF!</definedName>
    <definedName name="PRT" localSheetId="6">[12]BANPRO99!#REF!</definedName>
    <definedName name="PRT" localSheetId="8">[12]BANPRO99!#REF!</definedName>
    <definedName name="PRT" localSheetId="9">[12]BANPRO99!#REF!</definedName>
    <definedName name="PRT">[12]BANPRO99!#REF!</definedName>
    <definedName name="PSF" localSheetId="0">[12]BANPRO99!#REF!</definedName>
    <definedName name="PSF" localSheetId="1">[12]BANPRO99!#REF!</definedName>
    <definedName name="PSF" localSheetId="3">[12]BANPRO99!#REF!</definedName>
    <definedName name="PSF" localSheetId="4">[12]BANPRO99!#REF!</definedName>
    <definedName name="PSF" localSheetId="6">[12]BANPRO99!#REF!</definedName>
    <definedName name="PSF" localSheetId="8">[12]BANPRO99!#REF!</definedName>
    <definedName name="PSF" localSheetId="9">[12]BANPRO99!#REF!</definedName>
    <definedName name="PSF">[12]BANPRO99!#REF!</definedName>
    <definedName name="pta" localSheetId="0">#REF!</definedName>
    <definedName name="pta" localSheetId="1">#REF!</definedName>
    <definedName name="pta" localSheetId="3">#REF!</definedName>
    <definedName name="pta" localSheetId="4">#REF!</definedName>
    <definedName name="pta" localSheetId="6">#REF!</definedName>
    <definedName name="pta" localSheetId="8">#REF!</definedName>
    <definedName name="pta" localSheetId="9">#REF!</definedName>
    <definedName name="pta">#REF!</definedName>
    <definedName name="ptb" localSheetId="0">#REF!</definedName>
    <definedName name="ptb" localSheetId="1">#REF!</definedName>
    <definedName name="ptb" localSheetId="3">#REF!</definedName>
    <definedName name="ptb" localSheetId="4">#REF!</definedName>
    <definedName name="ptb" localSheetId="6">#REF!</definedName>
    <definedName name="ptb" localSheetId="8">#REF!</definedName>
    <definedName name="ptb" localSheetId="9">#REF!</definedName>
    <definedName name="ptb">#REF!</definedName>
    <definedName name="ptc" localSheetId="0">#REF!</definedName>
    <definedName name="ptc" localSheetId="1">#REF!</definedName>
    <definedName name="ptc" localSheetId="3">#REF!</definedName>
    <definedName name="ptc" localSheetId="4">#REF!</definedName>
    <definedName name="ptc" localSheetId="6">#REF!</definedName>
    <definedName name="ptc" localSheetId="8">#REF!</definedName>
    <definedName name="ptc" localSheetId="9">#REF!</definedName>
    <definedName name="ptc">#REF!</definedName>
    <definedName name="ptd" localSheetId="0">#REF!</definedName>
    <definedName name="ptd" localSheetId="1">#REF!</definedName>
    <definedName name="ptd" localSheetId="3">#REF!</definedName>
    <definedName name="ptd" localSheetId="4">#REF!</definedName>
    <definedName name="ptd" localSheetId="6">#REF!</definedName>
    <definedName name="ptd" localSheetId="8">#REF!</definedName>
    <definedName name="ptd" localSheetId="9">#REF!</definedName>
    <definedName name="ptd">#REF!</definedName>
    <definedName name="pte" localSheetId="0">#REF!</definedName>
    <definedName name="pte" localSheetId="1">#REF!</definedName>
    <definedName name="pte" localSheetId="3">#REF!</definedName>
    <definedName name="pte" localSheetId="4">#REF!</definedName>
    <definedName name="pte" localSheetId="6">#REF!</definedName>
    <definedName name="pte" localSheetId="8">#REF!</definedName>
    <definedName name="pte" localSheetId="9">#REF!</definedName>
    <definedName name="pte">#REF!</definedName>
    <definedName name="QQQ" localSheetId="0">#REF!</definedName>
    <definedName name="QQQ" localSheetId="1">#REF!</definedName>
    <definedName name="QQQ" localSheetId="3">#REF!</definedName>
    <definedName name="QQQ" localSheetId="4">#REF!</definedName>
    <definedName name="QQQ" localSheetId="6">#REF!</definedName>
    <definedName name="QQQ" localSheetId="8">#REF!</definedName>
    <definedName name="QQQ" localSheetId="9">#REF!</definedName>
    <definedName name="QQQ">#REF!</definedName>
    <definedName name="qww" localSheetId="0">[1]!FEB&amp;[1]!MAR&amp;[1]!ABR&amp;[1]!MAY&amp;[1]!JUN&amp;[1]!JUL</definedName>
    <definedName name="qww" localSheetId="1">[2]!FEB&amp;[2]!MAR&amp;[2]!ABR&amp;[2]!MAY&amp;[2]!JUN&amp;[2]!JUL</definedName>
    <definedName name="qww" localSheetId="3">[3]!FEB&amp;[3]!MAR&amp;[3]!ABR&amp;[3]!MAY&amp;[3]!JUN&amp;[3]!JUL</definedName>
    <definedName name="qww" localSheetId="4">[1]!FEB&amp;[1]!MAR&amp;[1]!ABR&amp;[1]!MAY&amp;[1]!JUN&amp;[1]!JUL</definedName>
    <definedName name="qww" localSheetId="6">[2]!FEB&amp;[2]!MAR&amp;[2]!ABR&amp;[2]!MAY&amp;[2]!JUN&amp;[2]!JUL</definedName>
    <definedName name="qww" localSheetId="8">[1]!FEB&amp;[1]!MAR&amp;[1]!ABR&amp;[1]!MAY&amp;[1]!JUN&amp;[1]!JUL</definedName>
    <definedName name="qww" localSheetId="9">[4]!FEB&amp;[4]!MAR&amp;[4]!ABR&amp;[4]!MAY&amp;[4]!JUN&amp;[4]!JUL</definedName>
    <definedName name="qww">[1]!FEB&amp;[1]!MAR&amp;[1]!ABR&amp;[1]!MAY&amp;[1]!JUN&amp;[1]!JUL</definedName>
    <definedName name="R_Bife" localSheetId="1">'[38]ADEC II'!$A$1:$A$1016</definedName>
    <definedName name="R_Bife">'[38]ADEC II'!$A$1:$A$1016</definedName>
    <definedName name="ra">'[39]cat ramos'!$A$10:$B$52</definedName>
    <definedName name="ramo" localSheetId="0">#REF!</definedName>
    <definedName name="ramo" localSheetId="1">#REF!</definedName>
    <definedName name="ramo" localSheetId="3">#REF!</definedName>
    <definedName name="ramo" localSheetId="4">#REF!</definedName>
    <definedName name="ramo" localSheetId="6">#REF!</definedName>
    <definedName name="ramo" localSheetId="8">#REF!</definedName>
    <definedName name="ramo" localSheetId="9">#REF!</definedName>
    <definedName name="ramo">#REF!</definedName>
    <definedName name="Ramo_Rubro" localSheetId="0">#REF!</definedName>
    <definedName name="Ramo_Rubro" localSheetId="1">#REF!</definedName>
    <definedName name="Ramo_Rubro" localSheetId="3">#REF!</definedName>
    <definedName name="Ramo_Rubro" localSheetId="4">#REF!</definedName>
    <definedName name="Ramo_Rubro" localSheetId="6">#REF!</definedName>
    <definedName name="Ramo_Rubro" localSheetId="8">#REF!</definedName>
    <definedName name="Ramo_Rubro" localSheetId="9">#REF!</definedName>
    <definedName name="Ramo_Rubro">#REF!</definedName>
    <definedName name="ramoscierredos2003" localSheetId="0">#REF!</definedName>
    <definedName name="ramoscierredos2003" localSheetId="1">#REF!</definedName>
    <definedName name="ramoscierredos2003" localSheetId="3">#REF!</definedName>
    <definedName name="ramoscierredos2003" localSheetId="4">#REF!</definedName>
    <definedName name="ramoscierredos2003" localSheetId="6">#REF!</definedName>
    <definedName name="ramoscierredos2003" localSheetId="8">#REF!</definedName>
    <definedName name="ramoscierredos2003" localSheetId="9">#REF!</definedName>
    <definedName name="ramoscierredos2003">#REF!</definedName>
    <definedName name="ramoscierreuno2003" localSheetId="0">#REF!</definedName>
    <definedName name="ramoscierreuno2003" localSheetId="1">#REF!</definedName>
    <definedName name="ramoscierreuno2003" localSheetId="3">#REF!</definedName>
    <definedName name="ramoscierreuno2003" localSheetId="4">#REF!</definedName>
    <definedName name="ramoscierreuno2003" localSheetId="6">#REF!</definedName>
    <definedName name="ramoscierreuno2003" localSheetId="8">#REF!</definedName>
    <definedName name="ramoscierreuno2003" localSheetId="9">#REF!</definedName>
    <definedName name="ramoscierreuno2003">#REF!</definedName>
    <definedName name="ramosdos2002" localSheetId="0">#REF!</definedName>
    <definedName name="ramosdos2002" localSheetId="1">#REF!</definedName>
    <definedName name="ramosdos2002" localSheetId="3">#REF!</definedName>
    <definedName name="ramosdos2002" localSheetId="4">#REF!</definedName>
    <definedName name="ramosdos2002" localSheetId="6">#REF!</definedName>
    <definedName name="ramosdos2002" localSheetId="8">#REF!</definedName>
    <definedName name="ramosdos2002" localSheetId="9">#REF!</definedName>
    <definedName name="ramosdos2002">#REF!</definedName>
    <definedName name="ramosuno2002" localSheetId="0">#REF!</definedName>
    <definedName name="ramosuno2002" localSheetId="1">#REF!</definedName>
    <definedName name="ramosuno2002" localSheetId="3">#REF!</definedName>
    <definedName name="ramosuno2002" localSheetId="4">#REF!</definedName>
    <definedName name="ramosuno2002" localSheetId="6">#REF!</definedName>
    <definedName name="ramosuno2002" localSheetId="8">#REF!</definedName>
    <definedName name="ramosuno2002" localSheetId="9">#REF!</definedName>
    <definedName name="ramosuno2002">#REF!</definedName>
    <definedName name="ramoUR">#REF!</definedName>
    <definedName name="RANGO">#N/A</definedName>
    <definedName name="RANGO2">#N/A</definedName>
    <definedName name="RCV" localSheetId="0">[12]BANPRO99!#REF!</definedName>
    <definedName name="RCV" localSheetId="1">[12]BANPRO99!#REF!</definedName>
    <definedName name="RCV" localSheetId="3">[12]BANPRO99!#REF!</definedName>
    <definedName name="RCV" localSheetId="4">[12]BANPRO99!#REF!</definedName>
    <definedName name="RCV" localSheetId="6">[12]BANPRO99!#REF!</definedName>
    <definedName name="RCV" localSheetId="8">[12]BANPRO99!#REF!</definedName>
    <definedName name="RCV" localSheetId="9">[12]BANPRO99!#REF!</definedName>
    <definedName name="RCV">[12]BANPRO99!#REF!</definedName>
    <definedName name="reducciones" localSheetId="0">#REF!</definedName>
    <definedName name="reducciones" localSheetId="1">#REF!</definedName>
    <definedName name="reducciones" localSheetId="3">#REF!</definedName>
    <definedName name="reducciones" localSheetId="4">#REF!</definedName>
    <definedName name="reducciones" localSheetId="6">#REF!</definedName>
    <definedName name="reducciones" localSheetId="8">#REF!</definedName>
    <definedName name="reducciones" localSheetId="9">#REF!</definedName>
    <definedName name="reducciones">#REF!</definedName>
    <definedName name="REG">#N/A</definedName>
    <definedName name="res" localSheetId="0">#REF!</definedName>
    <definedName name="res" localSheetId="1">#REF!</definedName>
    <definedName name="res" localSheetId="3">#REF!</definedName>
    <definedName name="res" localSheetId="4">#REF!</definedName>
    <definedName name="res" localSheetId="6">#REF!</definedName>
    <definedName name="res" localSheetId="8">#REF!</definedName>
    <definedName name="res" localSheetId="9">#REF!</definedName>
    <definedName name="res">#REF!</definedName>
    <definedName name="RF" localSheetId="0">[12]BANPRO99!#REF!</definedName>
    <definedName name="RF" localSheetId="1">[12]BANPRO99!#REF!</definedName>
    <definedName name="RF" localSheetId="3">[12]BANPRO99!#REF!</definedName>
    <definedName name="RF" localSheetId="4">[12]BANPRO99!#REF!</definedName>
    <definedName name="RF" localSheetId="6">[12]BANPRO99!#REF!</definedName>
    <definedName name="RF" localSheetId="8">[12]BANPRO99!#REF!</definedName>
    <definedName name="RF" localSheetId="9">[12]BANPRO99!#REF!</definedName>
    <definedName name="RF">[12]BANPRO99!#REF!</definedName>
    <definedName name="RP" localSheetId="0">[12]BANPRO99!#REF!</definedName>
    <definedName name="RP" localSheetId="1">[12]BANPRO99!#REF!</definedName>
    <definedName name="RP" localSheetId="3">[12]BANPRO99!#REF!</definedName>
    <definedName name="RP" localSheetId="4">[12]BANPRO99!#REF!</definedName>
    <definedName name="RP" localSheetId="6">[12]BANPRO99!#REF!</definedName>
    <definedName name="RP" localSheetId="8">[12]BANPRO99!#REF!</definedName>
    <definedName name="RP" localSheetId="9">[12]BANPRO99!#REF!</definedName>
    <definedName name="RP">[12]BANPRO99!#REF!</definedName>
    <definedName name="RT" localSheetId="0">[12]BANPRO99!#REF!</definedName>
    <definedName name="RT" localSheetId="1">[12]BANPRO99!#REF!</definedName>
    <definedName name="RT" localSheetId="3">[12]BANPRO99!#REF!</definedName>
    <definedName name="RT" localSheetId="4">[12]BANPRO99!#REF!</definedName>
    <definedName name="RT" localSheetId="6">[12]BANPRO99!#REF!</definedName>
    <definedName name="RT" localSheetId="8">[12]BANPRO99!#REF!</definedName>
    <definedName name="RT" localSheetId="9">[12]BANPRO99!#REF!</definedName>
    <definedName name="RT">[12]BANPRO99!#REF!</definedName>
    <definedName name="s" localSheetId="0">[1]!SEP&amp;[1]!OCT&amp;[1]!NOV&amp;[1]!DIC</definedName>
    <definedName name="s" localSheetId="1">[2]!SEP&amp;[2]!OCT&amp;[2]!NOV&amp;[2]!DIC</definedName>
    <definedName name="s" localSheetId="3">[3]!SEP&amp;[3]!OCT&amp;[3]!NOV&amp;[3]!DIC</definedName>
    <definedName name="s" localSheetId="4">[1]!SEP&amp;[1]!OCT&amp;[1]!NOV&amp;[1]!DIC</definedName>
    <definedName name="s" localSheetId="6">[2]!SEP&amp;[2]!OCT&amp;[2]!NOV&amp;[2]!DIC</definedName>
    <definedName name="s" localSheetId="8">[1]!SEP&amp;[1]!OCT&amp;[1]!NOV&amp;[1]!DIC</definedName>
    <definedName name="s" localSheetId="9">[4]!SEP&amp;[4]!OCT&amp;[4]!NOV&amp;[4]!DIC</definedName>
    <definedName name="s">[1]!SEP&amp;[1]!OCT&amp;[1]!NOV&amp;[1]!DIC</definedName>
    <definedName name="sa" localSheetId="0">#REF!</definedName>
    <definedName name="sa" localSheetId="1">#REF!</definedName>
    <definedName name="sa" localSheetId="3">#REF!</definedName>
    <definedName name="sa" localSheetId="4">#REF!</definedName>
    <definedName name="sa" localSheetId="6">#REF!</definedName>
    <definedName name="sa" localSheetId="8">#REF!</definedName>
    <definedName name="sa" localSheetId="9">#REF!</definedName>
    <definedName name="sa">#REF!</definedName>
    <definedName name="saasa" localSheetId="0" hidden="1">{"Bruto",#N/A,FALSE,"CONV3T.XLS";"Neto",#N/A,FALSE,"CONV3T.XLS";"UnoB",#N/A,FALSE,"CONV3T.XLS";"Bruto",#N/A,FALSE,"CONV4T.XLS";"Neto",#N/A,FALSE,"CONV4T.XLS";"UnoB",#N/A,FALSE,"CONV4T.XLS"}</definedName>
    <definedName name="saasa" localSheetId="1" hidden="1">{"Bruto",#N/A,FALSE,"CONV3T.XLS";"Neto",#N/A,FALSE,"CONV3T.XLS";"UnoB",#N/A,FALSE,"CONV3T.XLS";"Bruto",#N/A,FALSE,"CONV4T.XLS";"Neto",#N/A,FALSE,"CONV4T.XLS";"UnoB",#N/A,FALSE,"CONV4T.XLS"}</definedName>
    <definedName name="saasa" localSheetId="3" hidden="1">{"Bruto",#N/A,FALSE,"CONV3T.XLS";"Neto",#N/A,FALSE,"CONV3T.XLS";"UnoB",#N/A,FALSE,"CONV3T.XLS";"Bruto",#N/A,FALSE,"CONV4T.XLS";"Neto",#N/A,FALSE,"CONV4T.XLS";"UnoB",#N/A,FALSE,"CONV4T.XLS"}</definedName>
    <definedName name="saasa" localSheetId="6" hidden="1">{"Bruto",#N/A,FALSE,"CONV3T.XLS";"Neto",#N/A,FALSE,"CONV3T.XLS";"UnoB",#N/A,FALSE,"CONV3T.XLS";"Bruto",#N/A,FALSE,"CONV4T.XLS";"Neto",#N/A,FALSE,"CONV4T.XLS";"UnoB",#N/A,FALSE,"CONV4T.XLS"}</definedName>
    <definedName name="saasa" localSheetId="7" hidden="1">{"Bruto",#N/A,FALSE,"CONV3T.XLS";"Neto",#N/A,FALSE,"CONV3T.XLS";"UnoB",#N/A,FALSE,"CONV3T.XLS";"Bruto",#N/A,FALSE,"CONV4T.XLS";"Neto",#N/A,FALSE,"CONV4T.XLS";"UnoB",#N/A,FALSE,"CONV4T.XLS"}</definedName>
    <definedName name="saasa" localSheetId="9"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0" hidden="1">{#N/A,#N/A,FALSE,"TOT";#N/A,#N/A,FALSE,"PEP";#N/A,#N/A,FALSE,"REF";#N/A,#N/A,FALSE,"GAS";#N/A,#N/A,FALSE,"PET";#N/A,#N/A,FALSE,"COR"}</definedName>
    <definedName name="sasaas" localSheetId="1" hidden="1">{#N/A,#N/A,FALSE,"TOT";#N/A,#N/A,FALSE,"PEP";#N/A,#N/A,FALSE,"REF";#N/A,#N/A,FALSE,"GAS";#N/A,#N/A,FALSE,"PET";#N/A,#N/A,FALSE,"COR"}</definedName>
    <definedName name="sasaas" localSheetId="3" hidden="1">{#N/A,#N/A,FALSE,"TOT";#N/A,#N/A,FALSE,"PEP";#N/A,#N/A,FALSE,"REF";#N/A,#N/A,FALSE,"GAS";#N/A,#N/A,FALSE,"PET";#N/A,#N/A,FALSE,"COR"}</definedName>
    <definedName name="sasaas" localSheetId="6" hidden="1">{#N/A,#N/A,FALSE,"TOT";#N/A,#N/A,FALSE,"PEP";#N/A,#N/A,FALSE,"REF";#N/A,#N/A,FALSE,"GAS";#N/A,#N/A,FALSE,"PET";#N/A,#N/A,FALSE,"COR"}</definedName>
    <definedName name="sasaas" localSheetId="7" hidden="1">{#N/A,#N/A,FALSE,"TOT";#N/A,#N/A,FALSE,"PEP";#N/A,#N/A,FALSE,"REF";#N/A,#N/A,FALSE,"GAS";#N/A,#N/A,FALSE,"PET";#N/A,#N/A,FALSE,"COR"}</definedName>
    <definedName name="sasaas" localSheetId="9" hidden="1">{#N/A,#N/A,FALSE,"TOT";#N/A,#N/A,FALSE,"PEP";#N/A,#N/A,FALSE,"REF";#N/A,#N/A,FALSE,"GAS";#N/A,#N/A,FALSE,"PET";#N/A,#N/A,FALSE,"COR"}</definedName>
    <definedName name="sasaas" hidden="1">{#N/A,#N/A,FALSE,"TOT";#N/A,#N/A,FALSE,"PEP";#N/A,#N/A,FALSE,"REF";#N/A,#N/A,FALSE,"GAS";#N/A,#N/A,FALSE,"PET";#N/A,#N/A,FALSE,"COR"}</definedName>
    <definedName name="sb" localSheetId="0">#REF!</definedName>
    <definedName name="sb" localSheetId="1">#REF!</definedName>
    <definedName name="sb" localSheetId="3">#REF!</definedName>
    <definedName name="sb" localSheetId="4">#REF!</definedName>
    <definedName name="sb" localSheetId="6">#REF!</definedName>
    <definedName name="sb" localSheetId="8">#REF!</definedName>
    <definedName name="sb" localSheetId="9">#REF!</definedName>
    <definedName name="sb">#REF!</definedName>
    <definedName name="sc" localSheetId="0">#REF!</definedName>
    <definedName name="sc" localSheetId="1">#REF!</definedName>
    <definedName name="sc" localSheetId="3">#REF!</definedName>
    <definedName name="sc" localSheetId="4">#REF!</definedName>
    <definedName name="sc" localSheetId="6">#REF!</definedName>
    <definedName name="sc" localSheetId="8">#REF!</definedName>
    <definedName name="sc" localSheetId="9">#REF!</definedName>
    <definedName name="sc">#REF!</definedName>
    <definedName name="SCHP">'[9]Premisas IMSS'!$M$13</definedName>
    <definedName name="sd" localSheetId="0">#REF!</definedName>
    <definedName name="sd" localSheetId="1">#REF!</definedName>
    <definedName name="sd" localSheetId="3">#REF!</definedName>
    <definedName name="sd" localSheetId="4">#REF!</definedName>
    <definedName name="sd" localSheetId="6">#REF!</definedName>
    <definedName name="sd" localSheetId="8">#REF!</definedName>
    <definedName name="sd" localSheetId="9">#REF!</definedName>
    <definedName name="sd">#REF!</definedName>
    <definedName name="sds">[30]Presupuesto!$T:$T</definedName>
    <definedName name="sdsdds" localSheetId="0" hidden="1">{"Bruto",#N/A,FALSE,"CONV3T.XLS";"Neto",#N/A,FALSE,"CONV3T.XLS";"UnoB",#N/A,FALSE,"CONV3T.XLS";"Bruto",#N/A,FALSE,"CONV4T.XLS";"Neto",#N/A,FALSE,"CONV4T.XLS";"UnoB",#N/A,FALSE,"CONV4T.XLS"}</definedName>
    <definedName name="sdsdds" localSheetId="1" hidden="1">{"Bruto",#N/A,FALSE,"CONV3T.XLS";"Neto",#N/A,FALSE,"CONV3T.XLS";"UnoB",#N/A,FALSE,"CONV3T.XLS";"Bruto",#N/A,FALSE,"CONV4T.XLS";"Neto",#N/A,FALSE,"CONV4T.XLS";"UnoB",#N/A,FALSE,"CONV4T.XLS"}</definedName>
    <definedName name="sdsdds" localSheetId="3" hidden="1">{"Bruto",#N/A,FALSE,"CONV3T.XLS";"Neto",#N/A,FALSE,"CONV3T.XLS";"UnoB",#N/A,FALSE,"CONV3T.XLS";"Bruto",#N/A,FALSE,"CONV4T.XLS";"Neto",#N/A,FALSE,"CONV4T.XLS";"UnoB",#N/A,FALSE,"CONV4T.XLS"}</definedName>
    <definedName name="sdsdds" localSheetId="6" hidden="1">{"Bruto",#N/A,FALSE,"CONV3T.XLS";"Neto",#N/A,FALSE,"CONV3T.XLS";"UnoB",#N/A,FALSE,"CONV3T.XLS";"Bruto",#N/A,FALSE,"CONV4T.XLS";"Neto",#N/A,FALSE,"CONV4T.XLS";"UnoB",#N/A,FALSE,"CONV4T.XLS"}</definedName>
    <definedName name="sdsdds" localSheetId="7" hidden="1">{"Bruto",#N/A,FALSE,"CONV3T.XLS";"Neto",#N/A,FALSE,"CONV3T.XLS";"UnoB",#N/A,FALSE,"CONV3T.XLS";"Bruto",#N/A,FALSE,"CONV4T.XLS";"Neto",#N/A,FALSE,"CONV4T.XLS";"UnoB",#N/A,FALSE,"CONV4T.XLS"}</definedName>
    <definedName name="sdsdds" localSheetId="9"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0">#REF!</definedName>
    <definedName name="se" localSheetId="1">#REF!</definedName>
    <definedName name="se" localSheetId="3">#REF!</definedName>
    <definedName name="se" localSheetId="4">#REF!</definedName>
    <definedName name="se" localSheetId="6">#REF!</definedName>
    <definedName name="se" localSheetId="8">#REF!</definedName>
    <definedName name="se" localSheetId="9">#REF!</definedName>
    <definedName name="se">#REF!</definedName>
    <definedName name="SEP">"; SEPTIEMBRE.- "&amp;TEXT([14]edofza09!$C$24,"#,##0")</definedName>
    <definedName name="sero" localSheetId="0" hidden="1">{"Bruto",#N/A,FALSE,"CONV3T.XLS";"Neto",#N/A,FALSE,"CONV3T.XLS";"UnoB",#N/A,FALSE,"CONV3T.XLS";"Bruto",#N/A,FALSE,"CONV4T.XLS";"Neto",#N/A,FALSE,"CONV4T.XLS";"UnoB",#N/A,FALSE,"CONV4T.XLS"}</definedName>
    <definedName name="sero" localSheetId="1" hidden="1">{"Bruto",#N/A,FALSE,"CONV3T.XLS";"Neto",#N/A,FALSE,"CONV3T.XLS";"UnoB",#N/A,FALSE,"CONV3T.XLS";"Bruto",#N/A,FALSE,"CONV4T.XLS";"Neto",#N/A,FALSE,"CONV4T.XLS";"UnoB",#N/A,FALSE,"CONV4T.XLS"}</definedName>
    <definedName name="sero" localSheetId="3" hidden="1">{"Bruto",#N/A,FALSE,"CONV3T.XLS";"Neto",#N/A,FALSE,"CONV3T.XLS";"UnoB",#N/A,FALSE,"CONV3T.XLS";"Bruto",#N/A,FALSE,"CONV4T.XLS";"Neto",#N/A,FALSE,"CONV4T.XLS";"UnoB",#N/A,FALSE,"CONV4T.XLS"}</definedName>
    <definedName name="sero" localSheetId="6" hidden="1">{"Bruto",#N/A,FALSE,"CONV3T.XLS";"Neto",#N/A,FALSE,"CONV3T.XLS";"UnoB",#N/A,FALSE,"CONV3T.XLS";"Bruto",#N/A,FALSE,"CONV4T.XLS";"Neto",#N/A,FALSE,"CONV4T.XLS";"UnoB",#N/A,FALSE,"CONV4T.XLS"}</definedName>
    <definedName name="sero" localSheetId="7" hidden="1">{"Bruto",#N/A,FALSE,"CONV3T.XLS";"Neto",#N/A,FALSE,"CONV3T.XLS";"UnoB",#N/A,FALSE,"CONV3T.XLS";"Bruto",#N/A,FALSE,"CONV4T.XLS";"Neto",#N/A,FALSE,"CONV4T.XLS";"UnoB",#N/A,FALSE,"CONV4T.XLS"}</definedName>
    <definedName name="sero" localSheetId="9"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0">[12]BANPRO99!#REF!</definedName>
    <definedName name="SF" localSheetId="1">[12]BANPRO99!#REF!</definedName>
    <definedName name="SF" localSheetId="3">[12]BANPRO99!#REF!</definedName>
    <definedName name="SF" localSheetId="4">[12]BANPRO99!#REF!</definedName>
    <definedName name="SF" localSheetId="6">[12]BANPRO99!#REF!</definedName>
    <definedName name="SF" localSheetId="8">[12]BANPRO99!#REF!</definedName>
    <definedName name="SF" localSheetId="9">[12]BANPRO99!#REF!</definedName>
    <definedName name="SF">[12]BANPRO99!#REF!</definedName>
    <definedName name="SHCP" localSheetId="0" hidden="1">#REF!</definedName>
    <definedName name="SHCP" localSheetId="1" hidden="1">#REF!</definedName>
    <definedName name="SHCP" localSheetId="3" hidden="1">#REF!</definedName>
    <definedName name="SHCP" localSheetId="4" hidden="1">#REF!</definedName>
    <definedName name="SHCP" localSheetId="6" hidden="1">#REF!</definedName>
    <definedName name="SHCP" localSheetId="7" hidden="1">#REF!</definedName>
    <definedName name="SHCP" localSheetId="8" hidden="1">#REF!</definedName>
    <definedName name="SHCP" localSheetId="9" hidden="1">#REF!</definedName>
    <definedName name="SHCP" hidden="1">#REF!</definedName>
    <definedName name="sinpec" localSheetId="0">#REF!</definedName>
    <definedName name="sinpec" localSheetId="1">#REF!</definedName>
    <definedName name="sinpec" localSheetId="3">#REF!</definedName>
    <definedName name="sinpec" localSheetId="4">#REF!</definedName>
    <definedName name="sinpec" localSheetId="6">#REF!</definedName>
    <definedName name="sinpec" localSheetId="8">#REF!</definedName>
    <definedName name="sinpec" localSheetId="9">#REF!</definedName>
    <definedName name="sinpec">#REF!</definedName>
    <definedName name="smdf97">'[9]Premisa macro'!$C$4</definedName>
    <definedName name="SPEM96" localSheetId="0">#REF!</definedName>
    <definedName name="SPEM96" localSheetId="1">#REF!</definedName>
    <definedName name="SPEM96" localSheetId="3">#REF!</definedName>
    <definedName name="SPEM96" localSheetId="4">#REF!</definedName>
    <definedName name="SPEM96" localSheetId="6">#REF!</definedName>
    <definedName name="SPEM96" localSheetId="8">#REF!</definedName>
    <definedName name="SPEM96" localSheetId="9">#REF!</definedName>
    <definedName name="SPEM96">#REF!</definedName>
    <definedName name="sta" localSheetId="0">#REF!</definedName>
    <definedName name="sta" localSheetId="1">#REF!</definedName>
    <definedName name="sta" localSheetId="3">#REF!</definedName>
    <definedName name="sta" localSheetId="4">#REF!</definedName>
    <definedName name="sta" localSheetId="6">#REF!</definedName>
    <definedName name="sta" localSheetId="8">#REF!</definedName>
    <definedName name="sta" localSheetId="9">#REF!</definedName>
    <definedName name="sta">#REF!</definedName>
    <definedName name="stb" localSheetId="0">#REF!</definedName>
    <definedName name="stb" localSheetId="1">#REF!</definedName>
    <definedName name="stb" localSheetId="3">#REF!</definedName>
    <definedName name="stb" localSheetId="4">#REF!</definedName>
    <definedName name="stb" localSheetId="6">#REF!</definedName>
    <definedName name="stb" localSheetId="8">#REF!</definedName>
    <definedName name="stb" localSheetId="9">#REF!</definedName>
    <definedName name="stb">#REF!</definedName>
    <definedName name="stc" localSheetId="0">#REF!</definedName>
    <definedName name="stc" localSheetId="1">#REF!</definedName>
    <definedName name="stc" localSheetId="3">#REF!</definedName>
    <definedName name="stc" localSheetId="4">#REF!</definedName>
    <definedName name="stc" localSheetId="6">#REF!</definedName>
    <definedName name="stc" localSheetId="8">#REF!</definedName>
    <definedName name="stc" localSheetId="9">#REF!</definedName>
    <definedName name="stc">#REF!</definedName>
    <definedName name="std" localSheetId="0">#REF!</definedName>
    <definedName name="std" localSheetId="1">#REF!</definedName>
    <definedName name="std" localSheetId="3">#REF!</definedName>
    <definedName name="std" localSheetId="4">#REF!</definedName>
    <definedName name="std" localSheetId="6">#REF!</definedName>
    <definedName name="std" localSheetId="8">#REF!</definedName>
    <definedName name="std" localSheetId="9">#REF!</definedName>
    <definedName name="std">#REF!</definedName>
    <definedName name="ste" localSheetId="0">#REF!</definedName>
    <definedName name="ste" localSheetId="1">#REF!</definedName>
    <definedName name="ste" localSheetId="3">#REF!</definedName>
    <definedName name="ste" localSheetId="4">#REF!</definedName>
    <definedName name="ste" localSheetId="6">#REF!</definedName>
    <definedName name="ste" localSheetId="8">#REF!</definedName>
    <definedName name="ste" localSheetId="9">#REF!</definedName>
    <definedName name="ste">#REF!</definedName>
    <definedName name="subfunción" localSheetId="0">#REF!</definedName>
    <definedName name="subfunción" localSheetId="1">#REF!</definedName>
    <definedName name="subfunción" localSheetId="3">#REF!</definedName>
    <definedName name="subfunción" localSheetId="4">#REF!</definedName>
    <definedName name="subfunción" localSheetId="6">#REF!</definedName>
    <definedName name="subfunción" localSheetId="8">#REF!</definedName>
    <definedName name="subfunción" localSheetId="9">#REF!</definedName>
    <definedName name="subfunción">#REF!</definedName>
    <definedName name="syt" localSheetId="0">#REF!</definedName>
    <definedName name="syt" localSheetId="1">#REF!</definedName>
    <definedName name="syt" localSheetId="3">#REF!</definedName>
    <definedName name="syt" localSheetId="4">#REF!</definedName>
    <definedName name="syt" localSheetId="6">#REF!</definedName>
    <definedName name="syt" localSheetId="8">#REF!</definedName>
    <definedName name="syt" localSheetId="9">#REF!</definedName>
    <definedName name="syt">#REF!</definedName>
    <definedName name="sytc03" localSheetId="0">#REF!</definedName>
    <definedName name="sytc03" localSheetId="1">#REF!</definedName>
    <definedName name="sytc03" localSheetId="3">#REF!</definedName>
    <definedName name="sytc03" localSheetId="4">#REF!</definedName>
    <definedName name="sytc03" localSheetId="6">#REF!</definedName>
    <definedName name="sytc03" localSheetId="8">#REF!</definedName>
    <definedName name="sytc03" localSheetId="9">#REF!</definedName>
    <definedName name="sytc03">#REF!</definedName>
    <definedName name="sytppef" localSheetId="0">#REF!</definedName>
    <definedName name="sytppef" localSheetId="1">#REF!</definedName>
    <definedName name="sytppef" localSheetId="3">#REF!</definedName>
    <definedName name="sytppef" localSheetId="4">#REF!</definedName>
    <definedName name="sytppef" localSheetId="6">#REF!</definedName>
    <definedName name="sytppef" localSheetId="8">#REF!</definedName>
    <definedName name="sytppef" localSheetId="9">#REF!</definedName>
    <definedName name="sytppef">#REF!</definedName>
    <definedName name="SZZXCZXC" localSheetId="0" hidden="1">{"Bruto",#N/A,FALSE,"CONV3T.XLS";"Neto",#N/A,FALSE,"CONV3T.XLS";"UnoB",#N/A,FALSE,"CONV3T.XLS";"Bruto",#N/A,FALSE,"CONV4T.XLS";"Neto",#N/A,FALSE,"CONV4T.XLS";"UnoB",#N/A,FALSE,"CONV4T.XLS"}</definedName>
    <definedName name="SZZXCZXC" localSheetId="1" hidden="1">{"Bruto",#N/A,FALSE,"CONV3T.XLS";"Neto",#N/A,FALSE,"CONV3T.XLS";"UnoB",#N/A,FALSE,"CONV3T.XLS";"Bruto",#N/A,FALSE,"CONV4T.XLS";"Neto",#N/A,FALSE,"CONV4T.XLS";"UnoB",#N/A,FALSE,"CONV4T.XLS"}</definedName>
    <definedName name="SZZXCZXC" localSheetId="3" hidden="1">{"Bruto",#N/A,FALSE,"CONV3T.XLS";"Neto",#N/A,FALSE,"CONV3T.XLS";"UnoB",#N/A,FALSE,"CONV3T.XLS";"Bruto",#N/A,FALSE,"CONV4T.XLS";"Neto",#N/A,FALSE,"CONV4T.XLS";"UnoB",#N/A,FALSE,"CONV4T.XLS"}</definedName>
    <definedName name="SZZXCZXC" localSheetId="6" hidden="1">{"Bruto",#N/A,FALSE,"CONV3T.XLS";"Neto",#N/A,FALSE,"CONV3T.XLS";"UnoB",#N/A,FALSE,"CONV3T.XLS";"Bruto",#N/A,FALSE,"CONV4T.XLS";"Neto",#N/A,FALSE,"CONV4T.XLS";"UnoB",#N/A,FALSE,"CONV4T.XLS"}</definedName>
    <definedName name="SZZXCZXC" localSheetId="7" hidden="1">{"Bruto",#N/A,FALSE,"CONV3T.XLS";"Neto",#N/A,FALSE,"CONV3T.XLS";"UnoB",#N/A,FALSE,"CONV3T.XLS";"Bruto",#N/A,FALSE,"CONV4T.XLS";"Neto",#N/A,FALSE,"CONV4T.XLS";"UnoB",#N/A,FALSE,"CONV4T.XLS"}</definedName>
    <definedName name="SZZXCZXC" localSheetId="9"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'[40]16'!$D$1:$E$15</definedName>
    <definedName name="TABLA01D">'[40]1'!$D$2:$E$14</definedName>
    <definedName name="TABLA04D">'[40]4'!$D$2:$E$34</definedName>
    <definedName name="TABLA06D">'[40]6'!$D$1:$G$15</definedName>
    <definedName name="TABLA1">'[40]1'!$A$1:$B$58</definedName>
    <definedName name="TABLA10">'[40]10'!$A$1:$B$133</definedName>
    <definedName name="TABLA10D">'[40]10'!$D$1:$E$19</definedName>
    <definedName name="TABLA11">'[40]11'!$A$1:$B$57</definedName>
    <definedName name="TABLA12">'[40]12'!$A$1:$B$130</definedName>
    <definedName name="TABLA13">'[40]13'!$A$1:$B$170</definedName>
    <definedName name="TABLA14">'[40]14'!$A$1:$B$100</definedName>
    <definedName name="TABLA14D">'[40]14'!$D$1:$E$21</definedName>
    <definedName name="TABLA15">'[40]15'!$A$1:$B$69</definedName>
    <definedName name="TABLA17">'[40]17'!$A$2:$B$134</definedName>
    <definedName name="TABLA18">'[40]18'!$A$1:$B$100</definedName>
    <definedName name="TABLA19">'[40]19'!$A$1:$B$100</definedName>
    <definedName name="TABLA2">'[40]2'!$A$3:$B$187</definedName>
    <definedName name="TABLA20">'[40]20'!$A$1:$B$100</definedName>
    <definedName name="tabla2002" localSheetId="0">#REF!</definedName>
    <definedName name="tabla2002" localSheetId="1">#REF!</definedName>
    <definedName name="tabla2002" localSheetId="3">#REF!</definedName>
    <definedName name="tabla2002" localSheetId="4">#REF!</definedName>
    <definedName name="tabla2002" localSheetId="6">#REF!</definedName>
    <definedName name="tabla2002" localSheetId="8">#REF!</definedName>
    <definedName name="tabla2002" localSheetId="9">#REF!</definedName>
    <definedName name="tabla2002">#REF!</definedName>
    <definedName name="TABLA21">'[40]21'!$A$1:$B$67</definedName>
    <definedName name="TABLA22">'[40]22'!$A$1:$B$14</definedName>
    <definedName name="TABLA3">'[40]3'!$A$2:$B$43</definedName>
    <definedName name="TABLA4">'[40]4'!$A$2:$B$31</definedName>
    <definedName name="TABLA5">'[40]5'!$A$1:$B$31</definedName>
    <definedName name="TABLA6">'[40]6'!$A$1:$B$28</definedName>
    <definedName name="TABLA7">'[40]7'!$A$2:$B$23</definedName>
    <definedName name="TABLA8">'[40]8'!$A$1:$B$49</definedName>
    <definedName name="TABLA9">'[40]9'!$A$1:$B$332</definedName>
    <definedName name="TAJJJJ" localSheetId="0" hidden="1">{#N/A,#N/A,FALSE,"TOT";#N/A,#N/A,FALSE,"PEP";#N/A,#N/A,FALSE,"REF";#N/A,#N/A,FALSE,"GAS";#N/A,#N/A,FALSE,"PET";#N/A,#N/A,FALSE,"COR"}</definedName>
    <definedName name="TAJJJJ" localSheetId="1" hidden="1">{#N/A,#N/A,FALSE,"TOT";#N/A,#N/A,FALSE,"PEP";#N/A,#N/A,FALSE,"REF";#N/A,#N/A,FALSE,"GAS";#N/A,#N/A,FALSE,"PET";#N/A,#N/A,FALSE,"COR"}</definedName>
    <definedName name="TAJJJJ" localSheetId="3" hidden="1">{#N/A,#N/A,FALSE,"TOT";#N/A,#N/A,FALSE,"PEP";#N/A,#N/A,FALSE,"REF";#N/A,#N/A,FALSE,"GAS";#N/A,#N/A,FALSE,"PET";#N/A,#N/A,FALSE,"COR"}</definedName>
    <definedName name="TAJJJJ" localSheetId="6" hidden="1">{#N/A,#N/A,FALSE,"TOT";#N/A,#N/A,FALSE,"PEP";#N/A,#N/A,FALSE,"REF";#N/A,#N/A,FALSE,"GAS";#N/A,#N/A,FALSE,"PET";#N/A,#N/A,FALSE,"COR"}</definedName>
    <definedName name="TAJJJJ" localSheetId="7" hidden="1">{#N/A,#N/A,FALSE,"TOT";#N/A,#N/A,FALSE,"PEP";#N/A,#N/A,FALSE,"REF";#N/A,#N/A,FALSE,"GAS";#N/A,#N/A,FALSE,"PET";#N/A,#N/A,FALSE,"COR"}</definedName>
    <definedName name="TAJJJJ" localSheetId="9" hidden="1">{#N/A,#N/A,FALSE,"TOT";#N/A,#N/A,FALSE,"PEP";#N/A,#N/A,FALSE,"REF";#N/A,#N/A,FALSE,"GAS";#N/A,#N/A,FALSE,"PET";#N/A,#N/A,FALSE,"COR"}</definedName>
    <definedName name="TAJJJJ" hidden="1">{#N/A,#N/A,FALSE,"TOT";#N/A,#N/A,FALSE,"PEP";#N/A,#N/A,FALSE,"REF";#N/A,#N/A,FALSE,"GAS";#N/A,#N/A,FALSE,"PET";#N/A,#N/A,FALSE,"COR"}</definedName>
    <definedName name="TENER" localSheetId="0" hidden="1">{"Bruto",#N/A,FALSE,"CONV3T.XLS";"Neto",#N/A,FALSE,"CONV3T.XLS";"UnoB",#N/A,FALSE,"CONV3T.XLS";"Bruto",#N/A,FALSE,"CONV4T.XLS";"Neto",#N/A,FALSE,"CONV4T.XLS";"UnoB",#N/A,FALSE,"CONV4T.XLS"}</definedName>
    <definedName name="TENER" localSheetId="1" hidden="1">{"Bruto",#N/A,FALSE,"CONV3T.XLS";"Neto",#N/A,FALSE,"CONV3T.XLS";"UnoB",#N/A,FALSE,"CONV3T.XLS";"Bruto",#N/A,FALSE,"CONV4T.XLS";"Neto",#N/A,FALSE,"CONV4T.XLS";"UnoB",#N/A,FALSE,"CONV4T.XLS"}</definedName>
    <definedName name="TENER" localSheetId="3" hidden="1">{"Bruto",#N/A,FALSE,"CONV3T.XLS";"Neto",#N/A,FALSE,"CONV3T.XLS";"UnoB",#N/A,FALSE,"CONV3T.XLS";"Bruto",#N/A,FALSE,"CONV4T.XLS";"Neto",#N/A,FALSE,"CONV4T.XLS";"UnoB",#N/A,FALSE,"CONV4T.XLS"}</definedName>
    <definedName name="TENER" localSheetId="6" hidden="1">{"Bruto",#N/A,FALSE,"CONV3T.XLS";"Neto",#N/A,FALSE,"CONV3T.XLS";"UnoB",#N/A,FALSE,"CONV3T.XLS";"Bruto",#N/A,FALSE,"CONV4T.XLS";"Neto",#N/A,FALSE,"CONV4T.XLS";"UnoB",#N/A,FALSE,"CONV4T.XLS"}</definedName>
    <definedName name="TENER" localSheetId="7" hidden="1">{"Bruto",#N/A,FALSE,"CONV3T.XLS";"Neto",#N/A,FALSE,"CONV3T.XLS";"UnoB",#N/A,FALSE,"CONV3T.XLS";"Bruto",#N/A,FALSE,"CONV4T.XLS";"Neto",#N/A,FALSE,"CONV4T.XLS";"UnoB",#N/A,FALSE,"CONV4T.XLS"}</definedName>
    <definedName name="TENER" localSheetId="9"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0">#REF!</definedName>
    <definedName name="TIT" localSheetId="1">#REF!</definedName>
    <definedName name="TIT" localSheetId="3">#REF!</definedName>
    <definedName name="TIT" localSheetId="4">#REF!</definedName>
    <definedName name="TIT" localSheetId="6">#REF!</definedName>
    <definedName name="TIT" localSheetId="8">#REF!</definedName>
    <definedName name="TIT" localSheetId="9">#REF!</definedName>
    <definedName name="TIT">#REF!</definedName>
    <definedName name="TITULO" localSheetId="1">[41]PPQ!$B$3</definedName>
    <definedName name="TITULO">[41]PPQ!$B$3</definedName>
    <definedName name="_xlnm.Print_Titles" localSheetId="0">'Anexo 10'!$4:$7</definedName>
    <definedName name="_xlnm.Print_Titles" localSheetId="1">'Anexo 11'!$4:$7</definedName>
    <definedName name="_xlnm.Print_Titles" localSheetId="3">'Anexo 13'!$4:$7</definedName>
    <definedName name="_xlnm.Print_Titles" localSheetId="4">'Anexo 14'!$4:$7</definedName>
    <definedName name="_xlnm.Print_Titles" localSheetId="6">'Anexo 16 '!$4:$7</definedName>
    <definedName name="_xlnm.Print_Titles" localSheetId="8">'Anexo 18'!$4:$7</definedName>
    <definedName name="_xlnm.Print_Titles" localSheetId="9">'Anexo 19'!$1:$7</definedName>
    <definedName name="TODO96" localSheetId="0">#REF!</definedName>
    <definedName name="TODO96" localSheetId="1">#REF!</definedName>
    <definedName name="TODO96" localSheetId="3">#REF!</definedName>
    <definedName name="TODO96" localSheetId="4">#REF!</definedName>
    <definedName name="TODO96" localSheetId="6">#REF!</definedName>
    <definedName name="TODO96" localSheetId="8">#REF!</definedName>
    <definedName name="TODO96" localSheetId="9">#REF!</definedName>
    <definedName name="TODO96">#REF!</definedName>
    <definedName name="TOTAL">#N/A</definedName>
    <definedName name="total_real" localSheetId="0">#REF!</definedName>
    <definedName name="total_real" localSheetId="1">#REF!</definedName>
    <definedName name="total_real" localSheetId="3">#REF!</definedName>
    <definedName name="total_real" localSheetId="4">#REF!</definedName>
    <definedName name="total_real" localSheetId="6">#REF!</definedName>
    <definedName name="total_real" localSheetId="8">#REF!</definedName>
    <definedName name="total_real" localSheetId="9">#REF!</definedName>
    <definedName name="total_real">#REF!</definedName>
    <definedName name="TOTAL01" localSheetId="0">#REF!</definedName>
    <definedName name="TOTAL01" localSheetId="1">#REF!</definedName>
    <definedName name="TOTAL01" localSheetId="3">#REF!</definedName>
    <definedName name="TOTAL01" localSheetId="4">#REF!</definedName>
    <definedName name="TOTAL01" localSheetId="6">#REF!</definedName>
    <definedName name="TOTAL01" localSheetId="8">#REF!</definedName>
    <definedName name="TOTAL01" localSheetId="9">#REF!</definedName>
    <definedName name="TOTAL01">#REF!</definedName>
    <definedName name="total1">'[32]1'!$I$2:$J$42</definedName>
    <definedName name="TOTAL10">'[32]10'!$J$2:$K$39</definedName>
    <definedName name="TOTAL2">'[32]2'!$J$2:$K$39</definedName>
    <definedName name="TOTAL3">'[32]3'!$J$2:$K$39</definedName>
    <definedName name="TOTAL4">'[32]4'!$J$2:$K$39</definedName>
    <definedName name="TOTAL5">'[32]5'!$J$2:$K$39</definedName>
    <definedName name="TOTAL6">'[32]6'!$J$2:$K$39</definedName>
    <definedName name="TOTAL7">'[32]7'!$J$2:$K$39</definedName>
    <definedName name="TOTAL8">'[32]8'!$J$2:$K$39</definedName>
    <definedName name="TOTAL9">'[32]9'!$J$2:$K$39</definedName>
    <definedName name="TTL">[42]AcumMens!$3:$191</definedName>
    <definedName name="tul" localSheetId="0" hidden="1">{"Bruto",#N/A,FALSE,"CONV3T.XLS";"Neto",#N/A,FALSE,"CONV3T.XLS";"UnoB",#N/A,FALSE,"CONV3T.XLS";"Bruto",#N/A,FALSE,"CONV4T.XLS";"Neto",#N/A,FALSE,"CONV4T.XLS";"UnoB",#N/A,FALSE,"CONV4T.XLS"}</definedName>
    <definedName name="tul" localSheetId="1" hidden="1">{"Bruto",#N/A,FALSE,"CONV3T.XLS";"Neto",#N/A,FALSE,"CONV3T.XLS";"UnoB",#N/A,FALSE,"CONV3T.XLS";"Bruto",#N/A,FALSE,"CONV4T.XLS";"Neto",#N/A,FALSE,"CONV4T.XLS";"UnoB",#N/A,FALSE,"CONV4T.XLS"}</definedName>
    <definedName name="tul" localSheetId="3" hidden="1">{"Bruto",#N/A,FALSE,"CONV3T.XLS";"Neto",#N/A,FALSE,"CONV3T.XLS";"UnoB",#N/A,FALSE,"CONV3T.XLS";"Bruto",#N/A,FALSE,"CONV4T.XLS";"Neto",#N/A,FALSE,"CONV4T.XLS";"UnoB",#N/A,FALSE,"CONV4T.XLS"}</definedName>
    <definedName name="tul" localSheetId="6" hidden="1">{"Bruto",#N/A,FALSE,"CONV3T.XLS";"Neto",#N/A,FALSE,"CONV3T.XLS";"UnoB",#N/A,FALSE,"CONV3T.XLS";"Bruto",#N/A,FALSE,"CONV4T.XLS";"Neto",#N/A,FALSE,"CONV4T.XLS";"UnoB",#N/A,FALSE,"CONV4T.XLS"}</definedName>
    <definedName name="tul" localSheetId="7" hidden="1">{"Bruto",#N/A,FALSE,"CONV3T.XLS";"Neto",#N/A,FALSE,"CONV3T.XLS";"UnoB",#N/A,FALSE,"CONV3T.XLS";"Bruto",#N/A,FALSE,"CONV4T.XLS";"Neto",#N/A,FALSE,"CONV4T.XLS";"UnoB",#N/A,FALSE,"CONV4T.XLS"}</definedName>
    <definedName name="tul" localSheetId="9"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 localSheetId="0">[1]!AGO&amp;[1]!SEP&amp;[1]!OCT&amp;[1]!NOV&amp;[1]!DIC</definedName>
    <definedName name="u" localSheetId="1">[2]!AGO&amp;[2]!SEP&amp;[2]!OCT&amp;[2]!NOV&amp;[2]!DIC</definedName>
    <definedName name="u" localSheetId="3">[3]!AGO&amp;[3]!SEP&amp;[3]!OCT&amp;[3]!NOV&amp;[3]!DIC</definedName>
    <definedName name="u" localSheetId="4">[1]!AGO&amp;[1]!SEP&amp;[1]!OCT&amp;[1]!NOV&amp;[1]!DIC</definedName>
    <definedName name="u" localSheetId="6">[2]!AGO&amp;[2]!SEP&amp;[2]!OCT&amp;[2]!NOV&amp;[2]!DIC</definedName>
    <definedName name="u" localSheetId="8">[1]!AGO&amp;[1]!SEP&amp;[1]!OCT&amp;[1]!NOV&amp;[1]!DIC</definedName>
    <definedName name="u" localSheetId="9">[4]!AGO&amp;[4]!SEP&amp;[4]!OCT&amp;[4]!NOV&amp;[4]!DIC</definedName>
    <definedName name="u">[1]!AGO&amp;[1]!SEP&amp;[1]!OCT&amp;[1]!NOV&amp;[1]!DIC</definedName>
    <definedName name="UPCPICF_VMD50020" localSheetId="0">#REF!</definedName>
    <definedName name="UPCPICF_VMD50020" localSheetId="1">#REF!</definedName>
    <definedName name="UPCPICF_VMD50020" localSheetId="3">#REF!</definedName>
    <definedName name="UPCPICF_VMD50020" localSheetId="4">#REF!</definedName>
    <definedName name="UPCPICF_VMD50020" localSheetId="6">#REF!</definedName>
    <definedName name="UPCPICF_VMD50020" localSheetId="8">#REF!</definedName>
    <definedName name="UPCPICF_VMD50020" localSheetId="9">#REF!</definedName>
    <definedName name="UPCPICF_VMD50020">#REF!</definedName>
    <definedName name="UR">[35]urs!$C$10:$D$1332</definedName>
    <definedName name="V_Bife" localSheetId="1">'[38]ADEC II'!$A$1:$Z$1016</definedName>
    <definedName name="V_Bife">'[38]ADEC II'!$A$1:$Z$1016</definedName>
    <definedName name="VARIABLES">#N/A</definedName>
    <definedName name="vcorta" localSheetId="0">#REF!</definedName>
    <definedName name="vcorta" localSheetId="1">#REF!</definedName>
    <definedName name="vcorta" localSheetId="3">#REF!</definedName>
    <definedName name="vcorta" localSheetId="4">#REF!</definedName>
    <definedName name="vcorta" localSheetId="6">#REF!</definedName>
    <definedName name="vcorta" localSheetId="8">#REF!</definedName>
    <definedName name="vcorta" localSheetId="9">#REF!</definedName>
    <definedName name="vcorta">#REF!</definedName>
    <definedName name="Vertientes" localSheetId="0">#REF!</definedName>
    <definedName name="Vertientes" localSheetId="1">#REF!</definedName>
    <definedName name="Vertientes" localSheetId="3">#REF!</definedName>
    <definedName name="Vertientes" localSheetId="4">#REF!</definedName>
    <definedName name="Vertientes" localSheetId="6">#REF!</definedName>
    <definedName name="Vertientes" localSheetId="8">#REF!</definedName>
    <definedName name="Vertientes" localSheetId="9">#REF!</definedName>
    <definedName name="Vertientes">#REF!</definedName>
    <definedName name="wrn.econv2s." localSheetId="0" hidden="1">{"Bruto",#N/A,FALSE,"CONV3T.XLS";"Neto",#N/A,FALSE,"CONV3T.XLS";"UnoB",#N/A,FALSE,"CONV3T.XLS";"Bruto",#N/A,FALSE,"CONV4T.XLS";"Neto",#N/A,FALSE,"CONV4T.XLS";"UnoB",#N/A,FALSE,"CONV4T.XLS"}</definedName>
    <definedName name="wrn.econv2s." localSheetId="1" hidden="1">{"Bruto",#N/A,FALSE,"CONV3T.XLS";"Neto",#N/A,FALSE,"CONV3T.XLS";"UnoB",#N/A,FALSE,"CONV3T.XLS";"Bruto",#N/A,FALSE,"CONV4T.XLS";"Neto",#N/A,FALSE,"CONV4T.XLS";"UnoB",#N/A,FALSE,"CONV4T.XLS"}</definedName>
    <definedName name="wrn.econv2s." localSheetId="3" hidden="1">{"Bruto",#N/A,FALSE,"CONV3T.XLS";"Neto",#N/A,FALSE,"CONV3T.XLS";"UnoB",#N/A,FALSE,"CONV3T.XLS";"Bruto",#N/A,FALSE,"CONV4T.XLS";"Neto",#N/A,FALSE,"CONV4T.XLS";"UnoB",#N/A,FALSE,"CONV4T.XLS"}</definedName>
    <definedName name="wrn.econv2s." localSheetId="6" hidden="1">{"Bruto",#N/A,FALSE,"CONV3T.XLS";"Neto",#N/A,FALSE,"CONV3T.XLS";"UnoB",#N/A,FALSE,"CONV3T.XLS";"Bruto",#N/A,FALSE,"CONV4T.XLS";"Neto",#N/A,FALSE,"CONV4T.XLS";"UnoB",#N/A,FALSE,"CONV4T.XLS"}</definedName>
    <definedName name="wrn.econv2s." localSheetId="7" hidden="1">{"Bruto",#N/A,FALSE,"CONV3T.XLS";"Neto",#N/A,FALSE,"CONV3T.XLS";"UnoB",#N/A,FALSE,"CONV3T.XLS";"Bruto",#N/A,FALSE,"CONV4T.XLS";"Neto",#N/A,FALSE,"CONV4T.XLS";"UnoB",#N/A,FALSE,"CONV4T.XLS"}</definedName>
    <definedName name="wrn.econv2s." localSheetId="9"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0" hidden="1">{#N/A,#N/A,FALSE,"TOT";#N/A,#N/A,FALSE,"PEP";#N/A,#N/A,FALSE,"REF";#N/A,#N/A,FALSE,"GAS";#N/A,#N/A,FALSE,"PET";#N/A,#N/A,FALSE,"COR"}</definedName>
    <definedName name="wrn.gst1tajuorg." localSheetId="1" hidden="1">{#N/A,#N/A,FALSE,"TOT";#N/A,#N/A,FALSE,"PEP";#N/A,#N/A,FALSE,"REF";#N/A,#N/A,FALSE,"GAS";#N/A,#N/A,FALSE,"PET";#N/A,#N/A,FALSE,"COR"}</definedName>
    <definedName name="wrn.gst1tajuorg." localSheetId="3" hidden="1">{#N/A,#N/A,FALSE,"TOT";#N/A,#N/A,FALSE,"PEP";#N/A,#N/A,FALSE,"REF";#N/A,#N/A,FALSE,"GAS";#N/A,#N/A,FALSE,"PET";#N/A,#N/A,FALSE,"COR"}</definedName>
    <definedName name="wrn.gst1tajuorg." localSheetId="6" hidden="1">{#N/A,#N/A,FALSE,"TOT";#N/A,#N/A,FALSE,"PEP";#N/A,#N/A,FALSE,"REF";#N/A,#N/A,FALSE,"GAS";#N/A,#N/A,FALSE,"PET";#N/A,#N/A,FALSE,"COR"}</definedName>
    <definedName name="wrn.gst1tajuorg." localSheetId="7" hidden="1">{#N/A,#N/A,FALSE,"TOT";#N/A,#N/A,FALSE,"PEP";#N/A,#N/A,FALSE,"REF";#N/A,#N/A,FALSE,"GAS";#N/A,#N/A,FALSE,"PET";#N/A,#N/A,FALSE,"COR"}</definedName>
    <definedName name="wrn.gst1tajuorg." localSheetId="9" hidden="1">{#N/A,#N/A,FALSE,"TOT";#N/A,#N/A,FALSE,"PEP";#N/A,#N/A,FALSE,"REF";#N/A,#N/A,FALSE,"GAS";#N/A,#N/A,FALSE,"PET";#N/A,#N/A,FALSE,"COR"}</definedName>
    <definedName name="wrn.gst1tajuorg." hidden="1">{#N/A,#N/A,FALSE,"TOT";#N/A,#N/A,FALSE,"PEP";#N/A,#N/A,FALSE,"REF";#N/A,#N/A,FALSE,"GAS";#N/A,#N/A,FALSE,"PET";#N/A,#N/A,FALSE,"COR"}</definedName>
    <definedName name="x" localSheetId="0">#REF!</definedName>
    <definedName name="x" localSheetId="1">#REF!</definedName>
    <definedName name="x" localSheetId="3">#REF!</definedName>
    <definedName name="x" localSheetId="4">#REF!</definedName>
    <definedName name="x" localSheetId="6">#REF!</definedName>
    <definedName name="x" localSheetId="8">#REF!</definedName>
    <definedName name="x" localSheetId="9">#REF!</definedName>
    <definedName name="x">#REF!</definedName>
    <definedName name="XX" localSheetId="0" hidden="1">{"Bruto",#N/A,FALSE,"CONV3T.XLS";"Neto",#N/A,FALSE,"CONV3T.XLS";"UnoB",#N/A,FALSE,"CONV3T.XLS";"Bruto",#N/A,FALSE,"CONV4T.XLS";"Neto",#N/A,FALSE,"CONV4T.XLS";"UnoB",#N/A,FALSE,"CONV4T.XLS"}</definedName>
    <definedName name="XX" localSheetId="1" hidden="1">{"Bruto",#N/A,FALSE,"CONV3T.XLS";"Neto",#N/A,FALSE,"CONV3T.XLS";"UnoB",#N/A,FALSE,"CONV3T.XLS";"Bruto",#N/A,FALSE,"CONV4T.XLS";"Neto",#N/A,FALSE,"CONV4T.XLS";"UnoB",#N/A,FALSE,"CONV4T.XLS"}</definedName>
    <definedName name="XX" localSheetId="3" hidden="1">{"Bruto",#N/A,FALSE,"CONV3T.XLS";"Neto",#N/A,FALSE,"CONV3T.XLS";"UnoB",#N/A,FALSE,"CONV3T.XLS";"Bruto",#N/A,FALSE,"CONV4T.XLS";"Neto",#N/A,FALSE,"CONV4T.XLS";"UnoB",#N/A,FALSE,"CONV4T.XLS"}</definedName>
    <definedName name="XX" localSheetId="6" hidden="1">{"Bruto",#N/A,FALSE,"CONV3T.XLS";"Neto",#N/A,FALSE,"CONV3T.XLS";"UnoB",#N/A,FALSE,"CONV3T.XLS";"Bruto",#N/A,FALSE,"CONV4T.XLS";"Neto",#N/A,FALSE,"CONV4T.XLS";"UnoB",#N/A,FALSE,"CONV4T.XLS"}</definedName>
    <definedName name="XX" localSheetId="7" hidden="1">{"Bruto",#N/A,FALSE,"CONV3T.XLS";"Neto",#N/A,FALSE,"CONV3T.XLS";"UnoB",#N/A,FALSE,"CONV3T.XLS";"Bruto",#N/A,FALSE,"CONV4T.XLS";"Neto",#N/A,FALSE,"CONV4T.XLS";"UnoB",#N/A,FALSE,"CONV4T.XLS"}</definedName>
    <definedName name="XX" localSheetId="9"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0">#REF!</definedName>
    <definedName name="xxx" localSheetId="1">#REF!</definedName>
    <definedName name="xxx" localSheetId="3">#REF!</definedName>
    <definedName name="xxx" localSheetId="4">#REF!</definedName>
    <definedName name="xxx" localSheetId="6">#REF!</definedName>
    <definedName name="xxx" localSheetId="8">#REF!</definedName>
    <definedName name="xxx" localSheetId="9">#REF!</definedName>
    <definedName name="xxx">#REF!</definedName>
    <definedName name="yyy" localSheetId="0">#REF!</definedName>
    <definedName name="yyy" localSheetId="1">#REF!</definedName>
    <definedName name="yyy" localSheetId="3">#REF!</definedName>
    <definedName name="yyy" localSheetId="4">#REF!</definedName>
    <definedName name="yyy" localSheetId="6">#REF!</definedName>
    <definedName name="yyy" localSheetId="8">#REF!</definedName>
    <definedName name="yyy" localSheetId="9">#REF!</definedName>
    <definedName name="yyy">#REF!</definedName>
    <definedName name="zz" localSheetId="0">#REF!</definedName>
    <definedName name="zz" localSheetId="1">#REF!</definedName>
    <definedName name="zz" localSheetId="3">#REF!</definedName>
    <definedName name="zz" localSheetId="4">#REF!</definedName>
    <definedName name="zz" localSheetId="6">#REF!</definedName>
    <definedName name="zz" localSheetId="8">#REF!</definedName>
    <definedName name="zz" localSheetId="9">#REF!</definedName>
    <definedName name="zz">#REF!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15" i="15" l="1"/>
  <c r="E115" i="15"/>
  <c r="F115" i="15"/>
  <c r="C115" i="15"/>
  <c r="C9" i="20" l="1"/>
  <c r="D9" i="20"/>
  <c r="E9" i="20"/>
  <c r="I9" i="20" s="1"/>
  <c r="F9" i="20"/>
  <c r="H10" i="20"/>
  <c r="I10" i="20"/>
  <c r="H11" i="20"/>
  <c r="I11" i="20"/>
  <c r="H12" i="20"/>
  <c r="I12" i="20"/>
  <c r="H13" i="20"/>
  <c r="I13" i="20"/>
  <c r="H14" i="20"/>
  <c r="I14" i="20"/>
  <c r="H15" i="20"/>
  <c r="I15" i="20"/>
  <c r="H16" i="20"/>
  <c r="I16" i="20"/>
  <c r="H17" i="20"/>
  <c r="I17" i="20"/>
  <c r="H18" i="20"/>
  <c r="I18" i="20"/>
  <c r="H19" i="20"/>
  <c r="I19" i="20"/>
  <c r="H20" i="20"/>
  <c r="I20" i="20"/>
  <c r="H21" i="20"/>
  <c r="I21" i="20"/>
  <c r="H22" i="20"/>
  <c r="I22" i="20"/>
  <c r="C23" i="20"/>
  <c r="D23" i="20"/>
  <c r="E23" i="20"/>
  <c r="F23" i="20"/>
  <c r="I23" i="20" s="1"/>
  <c r="H24" i="20"/>
  <c r="I24" i="20"/>
  <c r="C25" i="20"/>
  <c r="D25" i="20"/>
  <c r="E25" i="20"/>
  <c r="I25" i="20" s="1"/>
  <c r="F25" i="20"/>
  <c r="H26" i="20"/>
  <c r="I26" i="20"/>
  <c r="H27" i="20"/>
  <c r="I27" i="20"/>
  <c r="H28" i="20"/>
  <c r="I28" i="20"/>
  <c r="H29" i="20"/>
  <c r="I29" i="20"/>
  <c r="C30" i="20"/>
  <c r="D30" i="20"/>
  <c r="E30" i="20"/>
  <c r="F30" i="20"/>
  <c r="H31" i="20"/>
  <c r="I31" i="20"/>
  <c r="C32" i="20"/>
  <c r="D32" i="20"/>
  <c r="E32" i="20"/>
  <c r="F32" i="20"/>
  <c r="H33" i="20"/>
  <c r="I33" i="20"/>
  <c r="H34" i="20"/>
  <c r="I34" i="20"/>
  <c r="C35" i="20"/>
  <c r="D35" i="20"/>
  <c r="E35" i="20"/>
  <c r="F35" i="20"/>
  <c r="I35" i="20"/>
  <c r="H36" i="20"/>
  <c r="I36" i="20"/>
  <c r="H37" i="20"/>
  <c r="I37" i="20"/>
  <c r="H38" i="20"/>
  <c r="I38" i="20"/>
  <c r="H39" i="20"/>
  <c r="I39" i="20"/>
  <c r="H40" i="20"/>
  <c r="I40" i="20"/>
  <c r="H41" i="20"/>
  <c r="I41" i="20"/>
  <c r="H42" i="20"/>
  <c r="I42" i="20"/>
  <c r="H43" i="20"/>
  <c r="I43" i="20"/>
  <c r="H44" i="20"/>
  <c r="I44" i="20"/>
  <c r="H45" i="20"/>
  <c r="I45" i="20"/>
  <c r="H46" i="20"/>
  <c r="I46" i="20"/>
  <c r="H47" i="20"/>
  <c r="I47" i="20"/>
  <c r="H48" i="20"/>
  <c r="I48" i="20"/>
  <c r="H49" i="20"/>
  <c r="I49" i="20"/>
  <c r="H50" i="20"/>
  <c r="I50" i="20"/>
  <c r="H51" i="20"/>
  <c r="I51" i="20"/>
  <c r="C52" i="20"/>
  <c r="D52" i="20"/>
  <c r="E52" i="20"/>
  <c r="F52" i="20"/>
  <c r="H53" i="20"/>
  <c r="I53" i="20"/>
  <c r="H54" i="20"/>
  <c r="I54" i="20"/>
  <c r="H55" i="20"/>
  <c r="I55" i="20"/>
  <c r="H56" i="20"/>
  <c r="I56" i="20"/>
  <c r="C57" i="20"/>
  <c r="D57" i="20"/>
  <c r="E57" i="20"/>
  <c r="F57" i="20"/>
  <c r="I57" i="20"/>
  <c r="H58" i="20"/>
  <c r="I58" i="20"/>
  <c r="C59" i="20"/>
  <c r="D59" i="20"/>
  <c r="E59" i="20"/>
  <c r="F59" i="20"/>
  <c r="I59" i="20"/>
  <c r="H60" i="20"/>
  <c r="I60" i="20"/>
  <c r="H61" i="20"/>
  <c r="I61" i="20"/>
  <c r="H62" i="20"/>
  <c r="I62" i="20"/>
  <c r="C63" i="20"/>
  <c r="D63" i="20"/>
  <c r="E63" i="20"/>
  <c r="F63" i="20"/>
  <c r="I63" i="20" s="1"/>
  <c r="H64" i="20"/>
  <c r="I64" i="20"/>
  <c r="H65" i="20"/>
  <c r="I65" i="20"/>
  <c r="C66" i="20"/>
  <c r="D66" i="20"/>
  <c r="E66" i="20"/>
  <c r="F66" i="20"/>
  <c r="H67" i="20"/>
  <c r="I67" i="20"/>
  <c r="H68" i="20"/>
  <c r="I68" i="20"/>
  <c r="C69" i="20"/>
  <c r="D69" i="20"/>
  <c r="E69" i="20"/>
  <c r="F69" i="20"/>
  <c r="H70" i="20"/>
  <c r="I70" i="20"/>
  <c r="H71" i="20"/>
  <c r="I71" i="20"/>
  <c r="H72" i="20"/>
  <c r="I72" i="20"/>
  <c r="H73" i="20"/>
  <c r="I73" i="20"/>
  <c r="H74" i="20"/>
  <c r="I74" i="20"/>
  <c r="H75" i="20"/>
  <c r="I75" i="20"/>
  <c r="H76" i="20"/>
  <c r="I76" i="20"/>
  <c r="H77" i="20"/>
  <c r="I77" i="20"/>
  <c r="H78" i="20"/>
  <c r="I78" i="20"/>
  <c r="H79" i="20"/>
  <c r="I79" i="20"/>
  <c r="H80" i="20"/>
  <c r="I80" i="20"/>
  <c r="H81" i="20"/>
  <c r="I81" i="20"/>
  <c r="C82" i="20"/>
  <c r="D82" i="20"/>
  <c r="E82" i="20"/>
  <c r="F82" i="20"/>
  <c r="I82" i="20" s="1"/>
  <c r="H83" i="20"/>
  <c r="I83" i="20"/>
  <c r="H57" i="20" l="1"/>
  <c r="I69" i="20"/>
  <c r="H32" i="20"/>
  <c r="I32" i="20"/>
  <c r="E8" i="20"/>
  <c r="H25" i="20"/>
  <c r="H35" i="20"/>
  <c r="H63" i="20"/>
  <c r="H30" i="20"/>
  <c r="I30" i="20"/>
  <c r="H82" i="20"/>
  <c r="C8" i="20"/>
  <c r="H23" i="20"/>
  <c r="H66" i="20"/>
  <c r="I66" i="20"/>
  <c r="H59" i="20"/>
  <c r="H52" i="20"/>
  <c r="I52" i="20"/>
  <c r="D8" i="20"/>
  <c r="H9" i="20"/>
  <c r="H69" i="20"/>
  <c r="F8" i="20"/>
  <c r="L8" i="19"/>
  <c r="M8" i="19"/>
  <c r="L9" i="19"/>
  <c r="M9" i="19"/>
  <c r="L10" i="19"/>
  <c r="M10" i="19"/>
  <c r="L11" i="19"/>
  <c r="M11" i="19"/>
  <c r="L12" i="19"/>
  <c r="M12" i="19"/>
  <c r="L13" i="19"/>
  <c r="M13" i="19"/>
  <c r="L14" i="19"/>
  <c r="M14" i="19"/>
  <c r="L15" i="19"/>
  <c r="M15" i="19"/>
  <c r="L16" i="19"/>
  <c r="M16" i="19"/>
  <c r="L17" i="19"/>
  <c r="M17" i="19"/>
  <c r="L18" i="19"/>
  <c r="M18" i="19"/>
  <c r="L19" i="19"/>
  <c r="M19" i="19"/>
  <c r="L20" i="19"/>
  <c r="M20" i="19"/>
  <c r="L21" i="19"/>
  <c r="M21" i="19"/>
  <c r="L22" i="19"/>
  <c r="M22" i="19"/>
  <c r="L23" i="19"/>
  <c r="M23" i="19"/>
  <c r="L24" i="19"/>
  <c r="M24" i="19"/>
  <c r="L25" i="19"/>
  <c r="M25" i="19"/>
  <c r="L26" i="19"/>
  <c r="M26" i="19"/>
  <c r="L27" i="19"/>
  <c r="M27" i="19"/>
  <c r="L28" i="19"/>
  <c r="M28" i="19"/>
  <c r="L29" i="19"/>
  <c r="M29" i="19"/>
  <c r="L30" i="19"/>
  <c r="M30" i="19"/>
  <c r="L31" i="19"/>
  <c r="M31" i="19"/>
  <c r="L32" i="19"/>
  <c r="M32" i="19"/>
  <c r="L33" i="19"/>
  <c r="M33" i="19"/>
  <c r="L34" i="19"/>
  <c r="M34" i="19"/>
  <c r="L35" i="19"/>
  <c r="M35" i="19"/>
  <c r="L36" i="19"/>
  <c r="M36" i="19"/>
  <c r="L37" i="19"/>
  <c r="M37" i="19"/>
  <c r="L38" i="19"/>
  <c r="M38" i="19"/>
  <c r="L39" i="19"/>
  <c r="M39" i="19"/>
  <c r="L40" i="19"/>
  <c r="M40" i="19"/>
  <c r="L41" i="19"/>
  <c r="M41" i="19"/>
  <c r="L42" i="19"/>
  <c r="M42" i="19"/>
  <c r="L43" i="19"/>
  <c r="M43" i="19"/>
  <c r="L44" i="19"/>
  <c r="M44" i="19"/>
  <c r="L45" i="19"/>
  <c r="M45" i="19"/>
  <c r="L46" i="19"/>
  <c r="M46" i="19"/>
  <c r="L47" i="19"/>
  <c r="M47" i="19"/>
  <c r="L48" i="19"/>
  <c r="M48" i="19"/>
  <c r="L49" i="19"/>
  <c r="M49" i="19"/>
  <c r="L50" i="19"/>
  <c r="M50" i="19"/>
  <c r="L51" i="19"/>
  <c r="M51" i="19"/>
  <c r="L52" i="19"/>
  <c r="M52" i="19"/>
  <c r="L53" i="19"/>
  <c r="M53" i="19"/>
  <c r="L54" i="19"/>
  <c r="M54" i="19"/>
  <c r="L55" i="19"/>
  <c r="M55" i="19"/>
  <c r="L56" i="19"/>
  <c r="M56" i="19"/>
  <c r="L57" i="19"/>
  <c r="M57" i="19"/>
  <c r="L58" i="19"/>
  <c r="M58" i="19"/>
  <c r="L59" i="19"/>
  <c r="M59" i="19"/>
  <c r="L60" i="19"/>
  <c r="M60" i="19"/>
  <c r="L61" i="19"/>
  <c r="M61" i="19"/>
  <c r="L62" i="19"/>
  <c r="M62" i="19"/>
  <c r="L63" i="19"/>
  <c r="M63" i="19"/>
  <c r="L64" i="19"/>
  <c r="M64" i="19"/>
  <c r="L65" i="19"/>
  <c r="M65" i="19"/>
  <c r="L66" i="19"/>
  <c r="M66" i="19"/>
  <c r="L67" i="19"/>
  <c r="M67" i="19"/>
  <c r="L68" i="19"/>
  <c r="M68" i="19"/>
  <c r="L69" i="19"/>
  <c r="M69" i="19"/>
  <c r="L70" i="19"/>
  <c r="M70" i="19"/>
  <c r="L71" i="19"/>
  <c r="M71" i="19"/>
  <c r="L72" i="19"/>
  <c r="M72" i="19"/>
  <c r="L73" i="19"/>
  <c r="M73" i="19"/>
  <c r="L74" i="19"/>
  <c r="M74" i="19"/>
  <c r="L75" i="19"/>
  <c r="M75" i="19"/>
  <c r="L76" i="19"/>
  <c r="M76" i="19"/>
  <c r="L77" i="19"/>
  <c r="M77" i="19"/>
  <c r="L78" i="19"/>
  <c r="M78" i="19"/>
  <c r="L79" i="19"/>
  <c r="M79" i="19"/>
  <c r="L80" i="19"/>
  <c r="M80" i="19"/>
  <c r="L81" i="19"/>
  <c r="M81" i="19"/>
  <c r="L82" i="19"/>
  <c r="M82" i="19"/>
  <c r="L83" i="19"/>
  <c r="M83" i="19"/>
  <c r="L84" i="19"/>
  <c r="M84" i="19"/>
  <c r="L85" i="19"/>
  <c r="M85" i="19"/>
  <c r="L86" i="19"/>
  <c r="M86" i="19"/>
  <c r="L87" i="19"/>
  <c r="M87" i="19"/>
  <c r="L88" i="19"/>
  <c r="M88" i="19"/>
  <c r="L89" i="19"/>
  <c r="M89" i="19"/>
  <c r="L90" i="19"/>
  <c r="M90" i="19"/>
  <c r="L91" i="19"/>
  <c r="M91" i="19"/>
  <c r="L92" i="19"/>
  <c r="M92" i="19"/>
  <c r="L93" i="19"/>
  <c r="M93" i="19"/>
  <c r="L94" i="19"/>
  <c r="M94" i="19"/>
  <c r="L95" i="19"/>
  <c r="M95" i="19"/>
  <c r="L96" i="19"/>
  <c r="M96" i="19"/>
  <c r="L97" i="19"/>
  <c r="M97" i="19"/>
  <c r="L98" i="19"/>
  <c r="M98" i="19"/>
  <c r="L99" i="19"/>
  <c r="M99" i="19"/>
  <c r="L100" i="19"/>
  <c r="M100" i="19"/>
  <c r="L101" i="19"/>
  <c r="M101" i="19"/>
  <c r="L102" i="19"/>
  <c r="M102" i="19"/>
  <c r="L103" i="19"/>
  <c r="M103" i="19"/>
  <c r="L104" i="19"/>
  <c r="M104" i="19"/>
  <c r="L105" i="19"/>
  <c r="M105" i="19"/>
  <c r="L106" i="19"/>
  <c r="M106" i="19"/>
  <c r="L107" i="19"/>
  <c r="M107" i="19"/>
  <c r="L108" i="19"/>
  <c r="M108" i="19"/>
  <c r="L109" i="19"/>
  <c r="M109" i="19"/>
  <c r="L110" i="19"/>
  <c r="M110" i="19"/>
  <c r="L111" i="19"/>
  <c r="M111" i="19"/>
  <c r="L112" i="19"/>
  <c r="M112" i="19"/>
  <c r="L113" i="19"/>
  <c r="M113" i="19"/>
  <c r="L114" i="19"/>
  <c r="M114" i="19"/>
  <c r="L115" i="19"/>
  <c r="M115" i="19"/>
  <c r="L116" i="19"/>
  <c r="M116" i="19"/>
  <c r="L117" i="19"/>
  <c r="M117" i="19"/>
  <c r="L118" i="19"/>
  <c r="M118" i="19"/>
  <c r="L119" i="19"/>
  <c r="M119" i="19"/>
  <c r="L120" i="19"/>
  <c r="M120" i="19"/>
  <c r="L121" i="19"/>
  <c r="M121" i="19"/>
  <c r="L122" i="19"/>
  <c r="M122" i="19"/>
  <c r="L123" i="19"/>
  <c r="M123" i="19"/>
  <c r="L124" i="19"/>
  <c r="M124" i="19"/>
  <c r="L125" i="19"/>
  <c r="M125" i="19"/>
  <c r="L126" i="19"/>
  <c r="M126" i="19"/>
  <c r="L127" i="19"/>
  <c r="M127" i="19"/>
  <c r="L128" i="19"/>
  <c r="M128" i="19"/>
  <c r="L129" i="19"/>
  <c r="M129" i="19"/>
  <c r="L130" i="19"/>
  <c r="M130" i="19"/>
  <c r="L131" i="19"/>
  <c r="M131" i="19"/>
  <c r="L132" i="19"/>
  <c r="M132" i="19"/>
  <c r="L133" i="19"/>
  <c r="M133" i="19"/>
  <c r="L134" i="19"/>
  <c r="M134" i="19"/>
  <c r="L135" i="19"/>
  <c r="M135" i="19"/>
  <c r="L136" i="19"/>
  <c r="M136" i="19"/>
  <c r="L137" i="19"/>
  <c r="M137" i="19"/>
  <c r="L138" i="19"/>
  <c r="M138" i="19"/>
  <c r="L139" i="19"/>
  <c r="M139" i="19"/>
  <c r="L140" i="19"/>
  <c r="M140" i="19"/>
  <c r="L141" i="19"/>
  <c r="M141" i="19"/>
  <c r="L142" i="19"/>
  <c r="M142" i="19"/>
  <c r="L143" i="19"/>
  <c r="M143" i="19"/>
  <c r="L144" i="19"/>
  <c r="M144" i="19"/>
  <c r="L145" i="19"/>
  <c r="M145" i="19"/>
  <c r="L146" i="19"/>
  <c r="M146" i="19"/>
  <c r="L147" i="19"/>
  <c r="M147" i="19"/>
  <c r="L148" i="19"/>
  <c r="M148" i="19"/>
  <c r="L149" i="19"/>
  <c r="M149" i="19"/>
  <c r="L150" i="19"/>
  <c r="M150" i="19"/>
  <c r="L151" i="19"/>
  <c r="M151" i="19"/>
  <c r="L152" i="19"/>
  <c r="M152" i="19"/>
  <c r="L153" i="19"/>
  <c r="M153" i="19"/>
  <c r="L154" i="19"/>
  <c r="M154" i="19"/>
  <c r="L155" i="19"/>
  <c r="M155" i="19"/>
  <c r="L156" i="19"/>
  <c r="M156" i="19"/>
  <c r="L157" i="19"/>
  <c r="M157" i="19"/>
  <c r="L158" i="19"/>
  <c r="M158" i="19"/>
  <c r="L159" i="19"/>
  <c r="M159" i="19"/>
  <c r="L160" i="19"/>
  <c r="M160" i="19"/>
  <c r="L161" i="19"/>
  <c r="M161" i="19"/>
  <c r="L162" i="19"/>
  <c r="M162" i="19"/>
  <c r="L163" i="19"/>
  <c r="M163" i="19"/>
  <c r="L164" i="19"/>
  <c r="M164" i="19"/>
  <c r="L165" i="19"/>
  <c r="M165" i="19"/>
  <c r="L166" i="19"/>
  <c r="M166" i="19"/>
  <c r="L167" i="19"/>
  <c r="M167" i="19"/>
  <c r="L168" i="19"/>
  <c r="M168" i="19"/>
  <c r="L169" i="19"/>
  <c r="M169" i="19"/>
  <c r="L170" i="19"/>
  <c r="M170" i="19"/>
  <c r="L171" i="19"/>
  <c r="M171" i="19"/>
  <c r="L172" i="19"/>
  <c r="M172" i="19"/>
  <c r="L173" i="19"/>
  <c r="M173" i="19"/>
  <c r="L174" i="19"/>
  <c r="M174" i="19"/>
  <c r="L175" i="19"/>
  <c r="M175" i="19"/>
  <c r="L176" i="19"/>
  <c r="M176" i="19"/>
  <c r="L177" i="19"/>
  <c r="M177" i="19"/>
  <c r="L178" i="19"/>
  <c r="M178" i="19"/>
  <c r="L179" i="19"/>
  <c r="M179" i="19"/>
  <c r="L180" i="19"/>
  <c r="M180" i="19"/>
  <c r="L181" i="19"/>
  <c r="M181" i="19"/>
  <c r="L182" i="19"/>
  <c r="M182" i="19"/>
  <c r="L183" i="19"/>
  <c r="M183" i="19"/>
  <c r="L184" i="19"/>
  <c r="M184" i="19"/>
  <c r="L185" i="19"/>
  <c r="M185" i="19"/>
  <c r="L186" i="19"/>
  <c r="M186" i="19"/>
  <c r="L187" i="19"/>
  <c r="M187" i="19"/>
  <c r="L188" i="19"/>
  <c r="M188" i="19"/>
  <c r="L189" i="19"/>
  <c r="M189" i="19"/>
  <c r="L190" i="19"/>
  <c r="M190" i="19"/>
  <c r="L191" i="19"/>
  <c r="M191" i="19"/>
  <c r="L192" i="19"/>
  <c r="M192" i="19"/>
  <c r="L193" i="19"/>
  <c r="M193" i="19"/>
  <c r="L194" i="19"/>
  <c r="M194" i="19"/>
  <c r="L195" i="19"/>
  <c r="M195" i="19"/>
  <c r="L196" i="19"/>
  <c r="M196" i="19"/>
  <c r="L197" i="19"/>
  <c r="M197" i="19"/>
  <c r="H8" i="20" l="1"/>
  <c r="I8" i="20"/>
  <c r="C10" i="18"/>
  <c r="C9" i="18" s="1"/>
  <c r="D10" i="18"/>
  <c r="D9" i="18" s="1"/>
  <c r="E10" i="18"/>
  <c r="E9" i="18" s="1"/>
  <c r="F10" i="18"/>
  <c r="H11" i="18"/>
  <c r="I11" i="18"/>
  <c r="H12" i="18"/>
  <c r="I12" i="18"/>
  <c r="C13" i="18"/>
  <c r="D13" i="18"/>
  <c r="E13" i="18"/>
  <c r="F13" i="18"/>
  <c r="I13" i="18"/>
  <c r="H14" i="18"/>
  <c r="I14" i="18"/>
  <c r="H15" i="18"/>
  <c r="I15" i="18"/>
  <c r="H16" i="18"/>
  <c r="I16" i="18"/>
  <c r="H17" i="18"/>
  <c r="I17" i="18"/>
  <c r="H18" i="18"/>
  <c r="I18" i="18"/>
  <c r="H19" i="18"/>
  <c r="I19" i="18"/>
  <c r="C20" i="18"/>
  <c r="D20" i="18"/>
  <c r="E20" i="18"/>
  <c r="F20" i="18"/>
  <c r="H20" i="18" s="1"/>
  <c r="H21" i="18"/>
  <c r="I21" i="18"/>
  <c r="H22" i="18"/>
  <c r="I22" i="18"/>
  <c r="H23" i="18"/>
  <c r="I23" i="18"/>
  <c r="C24" i="18"/>
  <c r="D24" i="18"/>
  <c r="E24" i="18"/>
  <c r="F24" i="18"/>
  <c r="H25" i="18"/>
  <c r="I25" i="18"/>
  <c r="C26" i="18"/>
  <c r="D26" i="18"/>
  <c r="E26" i="18"/>
  <c r="F26" i="18"/>
  <c r="H27" i="18"/>
  <c r="I27" i="18"/>
  <c r="H28" i="18"/>
  <c r="I28" i="18"/>
  <c r="C29" i="18"/>
  <c r="D29" i="18"/>
  <c r="E29" i="18"/>
  <c r="F29" i="18"/>
  <c r="I29" i="18" s="1"/>
  <c r="H30" i="18"/>
  <c r="I30" i="18"/>
  <c r="H31" i="18"/>
  <c r="I31" i="18"/>
  <c r="H32" i="18"/>
  <c r="I32" i="18"/>
  <c r="C33" i="18"/>
  <c r="D33" i="18"/>
  <c r="E33" i="18"/>
  <c r="F33" i="18"/>
  <c r="H34" i="18"/>
  <c r="I34" i="18"/>
  <c r="C35" i="18"/>
  <c r="D35" i="18"/>
  <c r="E35" i="18"/>
  <c r="F35" i="18"/>
  <c r="H36" i="18"/>
  <c r="I36" i="18"/>
  <c r="H37" i="18"/>
  <c r="I37" i="18"/>
  <c r="H38" i="18"/>
  <c r="I38" i="18"/>
  <c r="C39" i="18"/>
  <c r="D39" i="18"/>
  <c r="E39" i="18"/>
  <c r="F39" i="18"/>
  <c r="H40" i="18"/>
  <c r="I40" i="18"/>
  <c r="H41" i="18"/>
  <c r="I41" i="18"/>
  <c r="H42" i="18"/>
  <c r="I42" i="18"/>
  <c r="H43" i="18"/>
  <c r="I43" i="18"/>
  <c r="H44" i="18"/>
  <c r="I44" i="18"/>
  <c r="H45" i="18"/>
  <c r="I45" i="18"/>
  <c r="H46" i="18"/>
  <c r="I46" i="18"/>
  <c r="H47" i="18"/>
  <c r="I47" i="18"/>
  <c r="C48" i="18"/>
  <c r="D48" i="18"/>
  <c r="E48" i="18"/>
  <c r="F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C63" i="18"/>
  <c r="D63" i="18"/>
  <c r="E63" i="18"/>
  <c r="F63" i="18"/>
  <c r="I63" i="18" s="1"/>
  <c r="H64" i="18"/>
  <c r="I64" i="18"/>
  <c r="H65" i="18"/>
  <c r="I65" i="18"/>
  <c r="H66" i="18"/>
  <c r="I66" i="18"/>
  <c r="C67" i="18"/>
  <c r="D67" i="18"/>
  <c r="E67" i="18"/>
  <c r="F67" i="18"/>
  <c r="H68" i="18"/>
  <c r="I68" i="18"/>
  <c r="H69" i="18"/>
  <c r="I69" i="18"/>
  <c r="H70" i="18"/>
  <c r="I70" i="18"/>
  <c r="C71" i="18"/>
  <c r="D71" i="18"/>
  <c r="E71" i="18"/>
  <c r="F71" i="18"/>
  <c r="H72" i="18"/>
  <c r="I72" i="18"/>
  <c r="H73" i="18"/>
  <c r="I73" i="18"/>
  <c r="H74" i="18"/>
  <c r="I74" i="18"/>
  <c r="H75" i="18"/>
  <c r="I75" i="18"/>
  <c r="C76" i="18"/>
  <c r="D76" i="18"/>
  <c r="E76" i="18"/>
  <c r="F76" i="18"/>
  <c r="H77" i="18"/>
  <c r="I77" i="18"/>
  <c r="H78" i="18"/>
  <c r="I78" i="18"/>
  <c r="H79" i="18"/>
  <c r="I79" i="18"/>
  <c r="H80" i="18"/>
  <c r="I80" i="18"/>
  <c r="H81" i="18"/>
  <c r="I81" i="18"/>
  <c r="C82" i="18"/>
  <c r="D82" i="18"/>
  <c r="E82" i="18"/>
  <c r="F82" i="18"/>
  <c r="H83" i="18"/>
  <c r="I83" i="18"/>
  <c r="H84" i="18"/>
  <c r="I84" i="18"/>
  <c r="H85" i="18"/>
  <c r="I85" i="18"/>
  <c r="H86" i="18"/>
  <c r="I86" i="18"/>
  <c r="H87" i="18"/>
  <c r="I87" i="18"/>
  <c r="C88" i="18"/>
  <c r="D88" i="18"/>
  <c r="E88" i="18"/>
  <c r="F88" i="18"/>
  <c r="H89" i="18"/>
  <c r="I89" i="18"/>
  <c r="H90" i="18"/>
  <c r="I90" i="18"/>
  <c r="H91" i="18"/>
  <c r="I91" i="18"/>
  <c r="H92" i="18"/>
  <c r="I92" i="18"/>
  <c r="H93" i="18"/>
  <c r="I93" i="18"/>
  <c r="C94" i="18"/>
  <c r="D94" i="18"/>
  <c r="E94" i="18"/>
  <c r="F94" i="18"/>
  <c r="H95" i="18"/>
  <c r="I95" i="18"/>
  <c r="C96" i="18"/>
  <c r="D96" i="18"/>
  <c r="E96" i="18"/>
  <c r="F96" i="18"/>
  <c r="H97" i="18"/>
  <c r="I97" i="18"/>
  <c r="H98" i="18"/>
  <c r="I98" i="18"/>
  <c r="H99" i="18"/>
  <c r="I99" i="18"/>
  <c r="H100" i="18"/>
  <c r="I100" i="18"/>
  <c r="H101" i="18"/>
  <c r="I101" i="18"/>
  <c r="H102" i="18"/>
  <c r="I102" i="18"/>
  <c r="C103" i="18"/>
  <c r="D103" i="18"/>
  <c r="E103" i="18"/>
  <c r="F103" i="18"/>
  <c r="H104" i="18"/>
  <c r="I104" i="18"/>
  <c r="C105" i="18"/>
  <c r="D105" i="18"/>
  <c r="E105" i="18"/>
  <c r="F105" i="18"/>
  <c r="I105" i="18"/>
  <c r="H106" i="18"/>
  <c r="I106" i="18"/>
  <c r="H107" i="18"/>
  <c r="I107" i="18"/>
  <c r="H108" i="18"/>
  <c r="I108" i="18"/>
  <c r="C109" i="18"/>
  <c r="D109" i="18"/>
  <c r="E109" i="18"/>
  <c r="F109" i="18"/>
  <c r="H110" i="18"/>
  <c r="I110" i="18"/>
  <c r="H111" i="18"/>
  <c r="I111" i="18"/>
  <c r="C112" i="18"/>
  <c r="D112" i="18"/>
  <c r="E112" i="18"/>
  <c r="F112" i="18"/>
  <c r="H113" i="18"/>
  <c r="I113" i="18"/>
  <c r="C114" i="18"/>
  <c r="D114" i="18"/>
  <c r="E114" i="18"/>
  <c r="F114" i="18"/>
  <c r="H115" i="18"/>
  <c r="I115" i="18"/>
  <c r="C116" i="18"/>
  <c r="D116" i="18"/>
  <c r="E116" i="18"/>
  <c r="F116" i="18"/>
  <c r="H117" i="18"/>
  <c r="I117" i="18"/>
  <c r="H118" i="18"/>
  <c r="I118" i="18"/>
  <c r="C119" i="18"/>
  <c r="D119" i="18"/>
  <c r="E119" i="18"/>
  <c r="F119" i="18"/>
  <c r="I119" i="18" s="1"/>
  <c r="H120" i="18"/>
  <c r="I120" i="18"/>
  <c r="H121" i="18"/>
  <c r="I121" i="18"/>
  <c r="H122" i="18"/>
  <c r="I122" i="18"/>
  <c r="H123" i="18"/>
  <c r="I123" i="18"/>
  <c r="H124" i="18"/>
  <c r="I124" i="18"/>
  <c r="H125" i="18"/>
  <c r="I125" i="18"/>
  <c r="H126" i="18"/>
  <c r="I126" i="18"/>
  <c r="C127" i="18"/>
  <c r="D127" i="18"/>
  <c r="E127" i="18"/>
  <c r="F127" i="18"/>
  <c r="H128" i="18"/>
  <c r="I128" i="18"/>
  <c r="H129" i="18"/>
  <c r="I129" i="18"/>
  <c r="H130" i="18"/>
  <c r="I130" i="18"/>
  <c r="C131" i="18"/>
  <c r="D131" i="18"/>
  <c r="E131" i="18"/>
  <c r="F131" i="18"/>
  <c r="H132" i="18"/>
  <c r="I132" i="18"/>
  <c r="H133" i="18"/>
  <c r="I133" i="18"/>
  <c r="C134" i="18"/>
  <c r="D134" i="18"/>
  <c r="E134" i="18"/>
  <c r="F134" i="18"/>
  <c r="H135" i="18"/>
  <c r="I135" i="18"/>
  <c r="H136" i="18"/>
  <c r="I136" i="18"/>
  <c r="H137" i="18"/>
  <c r="I137" i="18"/>
  <c r="H138" i="18"/>
  <c r="I138" i="18"/>
  <c r="H139" i="18"/>
  <c r="I139" i="18"/>
  <c r="H140" i="18"/>
  <c r="I140" i="18"/>
  <c r="H141" i="18"/>
  <c r="I141" i="18"/>
  <c r="H142" i="18"/>
  <c r="I142" i="18"/>
  <c r="H143" i="18"/>
  <c r="I143" i="18"/>
  <c r="H144" i="18"/>
  <c r="I144" i="18"/>
  <c r="I33" i="18" l="1"/>
  <c r="H39" i="18"/>
  <c r="H33" i="18"/>
  <c r="H96" i="18"/>
  <c r="H67" i="18"/>
  <c r="H127" i="18"/>
  <c r="H82" i="18"/>
  <c r="H10" i="18"/>
  <c r="I127" i="18"/>
  <c r="H109" i="18"/>
  <c r="I20" i="18"/>
  <c r="H116" i="18"/>
  <c r="H88" i="18"/>
  <c r="I71" i="18"/>
  <c r="H24" i="18"/>
  <c r="I67" i="18"/>
  <c r="I109" i="18"/>
  <c r="H76" i="18"/>
  <c r="H26" i="18"/>
  <c r="H114" i="18"/>
  <c r="H48" i="18"/>
  <c r="H134" i="18"/>
  <c r="I39" i="18"/>
  <c r="H103" i="18"/>
  <c r="H105" i="18"/>
  <c r="H35" i="18"/>
  <c r="I134" i="18"/>
  <c r="I131" i="18"/>
  <c r="H119" i="18"/>
  <c r="H63" i="18"/>
  <c r="H29" i="18"/>
  <c r="I35" i="18"/>
  <c r="E8" i="18"/>
  <c r="H112" i="18"/>
  <c r="H94" i="18"/>
  <c r="H13" i="18"/>
  <c r="D8" i="18"/>
  <c r="H131" i="18"/>
  <c r="I103" i="18"/>
  <c r="H71" i="18"/>
  <c r="C8" i="18"/>
  <c r="I116" i="18"/>
  <c r="I114" i="18"/>
  <c r="I112" i="18"/>
  <c r="I96" i="18"/>
  <c r="I94" i="18"/>
  <c r="I88" i="18"/>
  <c r="I82" i="18"/>
  <c r="I76" i="18"/>
  <c r="I48" i="18"/>
  <c r="I26" i="18"/>
  <c r="I24" i="18"/>
  <c r="I10" i="18"/>
  <c r="F9" i="18"/>
  <c r="H9" i="18" l="1"/>
  <c r="F8" i="18"/>
  <c r="I9" i="18"/>
  <c r="H8" i="18" l="1"/>
  <c r="I8" i="18"/>
  <c r="D8" i="17" l="1"/>
  <c r="E8" i="17"/>
  <c r="F8" i="17"/>
  <c r="I8" i="17" s="1"/>
  <c r="H8" i="17"/>
  <c r="H9" i="17"/>
  <c r="I9" i="17"/>
  <c r="H10" i="17"/>
  <c r="I10" i="17"/>
  <c r="H11" i="17"/>
  <c r="I11" i="17"/>
  <c r="H12" i="17"/>
  <c r="I12" i="17"/>
  <c r="H13" i="17"/>
  <c r="I13" i="17"/>
  <c r="H14" i="17"/>
  <c r="I14" i="17"/>
  <c r="H15" i="17"/>
  <c r="I15" i="17"/>
  <c r="H16" i="17"/>
  <c r="I16" i="17"/>
  <c r="H17" i="17"/>
  <c r="I17" i="17"/>
  <c r="H18" i="17"/>
  <c r="I18" i="17"/>
  <c r="H19" i="17"/>
  <c r="I19" i="17"/>
  <c r="H20" i="17"/>
  <c r="I20" i="17"/>
  <c r="H21" i="17"/>
  <c r="I21" i="17"/>
  <c r="H22" i="17"/>
  <c r="I22" i="17"/>
  <c r="H23" i="17"/>
  <c r="I23" i="17"/>
  <c r="H24" i="17"/>
  <c r="I24" i="17"/>
  <c r="H25" i="17"/>
  <c r="I25" i="17"/>
  <c r="H26" i="17"/>
  <c r="I26" i="17"/>
  <c r="H27" i="17"/>
  <c r="I27" i="17"/>
  <c r="H28" i="17"/>
  <c r="I28" i="17"/>
  <c r="H29" i="17"/>
  <c r="I29" i="17"/>
  <c r="H30" i="17"/>
  <c r="I30" i="17"/>
  <c r="H31" i="17"/>
  <c r="I31" i="17"/>
  <c r="H32" i="17"/>
  <c r="I32" i="17"/>
  <c r="H33" i="17"/>
  <c r="I33" i="17"/>
  <c r="H34" i="17"/>
  <c r="I34" i="17"/>
  <c r="H35" i="17"/>
  <c r="I35" i="17"/>
  <c r="H36" i="17"/>
  <c r="I36" i="17"/>
  <c r="H37" i="17"/>
  <c r="I37" i="17"/>
  <c r="H38" i="17"/>
  <c r="I38" i="17"/>
  <c r="H39" i="17"/>
  <c r="I39" i="17"/>
  <c r="H40" i="17"/>
  <c r="I40" i="17"/>
  <c r="H41" i="17"/>
  <c r="I41" i="17"/>
  <c r="H42" i="17"/>
  <c r="I42" i="17"/>
  <c r="H43" i="17"/>
  <c r="I43" i="17"/>
  <c r="H44" i="17"/>
  <c r="I44" i="17"/>
  <c r="H45" i="17"/>
  <c r="I45" i="17"/>
  <c r="H46" i="17"/>
  <c r="I46" i="17"/>
  <c r="H47" i="17"/>
  <c r="I47" i="17"/>
  <c r="H48" i="17"/>
  <c r="I48" i="17"/>
  <c r="H49" i="17"/>
  <c r="I49" i="17"/>
  <c r="H50" i="17"/>
  <c r="I50" i="17"/>
  <c r="H51" i="17"/>
  <c r="I51" i="17"/>
  <c r="H52" i="17"/>
  <c r="I52" i="17"/>
  <c r="H53" i="17"/>
  <c r="I53" i="17"/>
  <c r="H54" i="17"/>
  <c r="I54" i="17"/>
  <c r="H55" i="17"/>
  <c r="I55" i="17"/>
  <c r="H56" i="17"/>
  <c r="I56" i="17"/>
  <c r="H57" i="17"/>
  <c r="I57" i="17"/>
  <c r="H58" i="17"/>
  <c r="I58" i="17"/>
  <c r="H59" i="17"/>
  <c r="I59" i="17"/>
  <c r="H60" i="17"/>
  <c r="I60" i="17"/>
  <c r="H61" i="17"/>
  <c r="I61" i="17"/>
  <c r="H62" i="17"/>
  <c r="I62" i="17"/>
  <c r="H63" i="17"/>
  <c r="I63" i="17"/>
  <c r="H64" i="17"/>
  <c r="I64" i="17"/>
  <c r="H65" i="17"/>
  <c r="I65" i="17"/>
  <c r="H66" i="17"/>
  <c r="I66" i="17"/>
  <c r="H67" i="17"/>
  <c r="I67" i="17"/>
  <c r="H68" i="17"/>
  <c r="I68" i="17"/>
  <c r="H69" i="17"/>
  <c r="I69" i="17"/>
  <c r="H70" i="17"/>
  <c r="I70" i="17"/>
  <c r="H71" i="17"/>
  <c r="I71" i="17"/>
  <c r="H72" i="17"/>
  <c r="I72" i="17"/>
  <c r="H73" i="17"/>
  <c r="I73" i="17"/>
  <c r="H74" i="17"/>
  <c r="I74" i="17"/>
  <c r="H75" i="17"/>
  <c r="I75" i="17"/>
  <c r="H76" i="17"/>
  <c r="I76" i="17"/>
  <c r="H77" i="17"/>
  <c r="I77" i="17"/>
  <c r="H78" i="17"/>
  <c r="I78" i="17"/>
  <c r="H79" i="17"/>
  <c r="I79" i="17"/>
  <c r="H80" i="17"/>
  <c r="I80" i="17"/>
  <c r="H81" i="17"/>
  <c r="I81" i="17"/>
  <c r="H82" i="17"/>
  <c r="I82" i="17"/>
  <c r="H83" i="17"/>
  <c r="I83" i="17"/>
  <c r="H84" i="17"/>
  <c r="I84" i="17"/>
  <c r="H85" i="17"/>
  <c r="I85" i="17"/>
  <c r="H86" i="17"/>
  <c r="I86" i="17"/>
  <c r="H87" i="17"/>
  <c r="I87" i="17"/>
  <c r="H88" i="17"/>
  <c r="I88" i="17"/>
  <c r="H89" i="17"/>
  <c r="I89" i="17"/>
  <c r="H90" i="17"/>
  <c r="I90" i="17"/>
  <c r="H91" i="17"/>
  <c r="I91" i="17"/>
  <c r="H92" i="17"/>
  <c r="I92" i="17"/>
  <c r="H93" i="17"/>
  <c r="I93" i="17"/>
  <c r="H94" i="17"/>
  <c r="I94" i="17"/>
  <c r="H95" i="17"/>
  <c r="I95" i="17"/>
  <c r="H96" i="17"/>
  <c r="I96" i="17"/>
  <c r="H97" i="17"/>
  <c r="I97" i="17"/>
  <c r="H98" i="17"/>
  <c r="I98" i="17"/>
  <c r="H99" i="17"/>
  <c r="I99" i="17"/>
  <c r="H100" i="17"/>
  <c r="I100" i="17"/>
  <c r="H101" i="17"/>
  <c r="I101" i="17"/>
  <c r="H102" i="17"/>
  <c r="I102" i="17"/>
  <c r="H103" i="17"/>
  <c r="I103" i="17"/>
  <c r="H104" i="17"/>
  <c r="I104" i="17"/>
  <c r="H105" i="17"/>
  <c r="I105" i="17"/>
  <c r="H106" i="17"/>
  <c r="I106" i="17"/>
  <c r="H107" i="17"/>
  <c r="I107" i="17"/>
  <c r="H108" i="17"/>
  <c r="I108" i="17"/>
  <c r="H109" i="17"/>
  <c r="I109" i="17"/>
  <c r="H110" i="17"/>
  <c r="I110" i="17"/>
  <c r="H111" i="17"/>
  <c r="I111" i="17"/>
  <c r="H112" i="17"/>
  <c r="I112" i="17"/>
  <c r="H113" i="17"/>
  <c r="I113" i="17"/>
  <c r="H114" i="17"/>
  <c r="I114" i="17"/>
  <c r="H115" i="17"/>
  <c r="I115" i="17"/>
  <c r="H116" i="17"/>
  <c r="I116" i="17"/>
  <c r="H117" i="17"/>
  <c r="I117" i="17"/>
  <c r="H118" i="17"/>
  <c r="I118" i="17"/>
  <c r="H119" i="17"/>
  <c r="I119" i="17"/>
  <c r="H120" i="17"/>
  <c r="I120" i="17"/>
  <c r="H121" i="17"/>
  <c r="I121" i="17"/>
  <c r="H122" i="17"/>
  <c r="I122" i="17"/>
  <c r="H123" i="17"/>
  <c r="I123" i="17"/>
  <c r="H124" i="17"/>
  <c r="I124" i="17"/>
  <c r="C125" i="17"/>
  <c r="C8" i="17" s="1"/>
  <c r="H125" i="17"/>
  <c r="I125" i="17"/>
  <c r="H126" i="17"/>
  <c r="I126" i="17"/>
  <c r="H127" i="17"/>
  <c r="I127" i="17"/>
  <c r="H128" i="17"/>
  <c r="I128" i="17"/>
  <c r="C9" i="16" l="1"/>
  <c r="D9" i="16"/>
  <c r="E9" i="16"/>
  <c r="F9" i="16"/>
  <c r="H9" i="16" s="1"/>
  <c r="G9" i="16"/>
  <c r="G8" i="16" s="1"/>
  <c r="H10" i="16"/>
  <c r="I10" i="16"/>
  <c r="C11" i="16"/>
  <c r="D11" i="16"/>
  <c r="E11" i="16"/>
  <c r="F11" i="16"/>
  <c r="H11" i="16"/>
  <c r="H12" i="16"/>
  <c r="I12" i="16"/>
  <c r="C13" i="16"/>
  <c r="D13" i="16"/>
  <c r="E13" i="16"/>
  <c r="F13" i="16"/>
  <c r="H14" i="16"/>
  <c r="I14" i="16"/>
  <c r="C15" i="16"/>
  <c r="D15" i="16"/>
  <c r="E15" i="16"/>
  <c r="I15" i="16" s="1"/>
  <c r="F15" i="16"/>
  <c r="H16" i="16"/>
  <c r="I16" i="16"/>
  <c r="C17" i="16"/>
  <c r="D17" i="16"/>
  <c r="E17" i="16"/>
  <c r="F17" i="16"/>
  <c r="H17" i="16" s="1"/>
  <c r="H18" i="16"/>
  <c r="I18" i="16"/>
  <c r="H19" i="16"/>
  <c r="I19" i="16"/>
  <c r="H20" i="16"/>
  <c r="I20" i="16"/>
  <c r="C21" i="16"/>
  <c r="D21" i="16"/>
  <c r="E21" i="16"/>
  <c r="F21" i="16"/>
  <c r="H22" i="16"/>
  <c r="I22" i="16"/>
  <c r="H23" i="16"/>
  <c r="I23" i="16"/>
  <c r="C24" i="16"/>
  <c r="D24" i="16"/>
  <c r="E24" i="16"/>
  <c r="F24" i="16"/>
  <c r="I24" i="16"/>
  <c r="H25" i="16"/>
  <c r="I25" i="16"/>
  <c r="I17" i="16" l="1"/>
  <c r="H13" i="16"/>
  <c r="H15" i="16"/>
  <c r="I11" i="16"/>
  <c r="H24" i="16"/>
  <c r="I13" i="16"/>
  <c r="I9" i="16"/>
  <c r="F8" i="16"/>
  <c r="E8" i="16"/>
  <c r="D8" i="16"/>
  <c r="H21" i="16"/>
  <c r="C8" i="16"/>
  <c r="I21" i="16"/>
  <c r="H8" i="16" l="1"/>
  <c r="I8" i="16"/>
  <c r="C9" i="15"/>
  <c r="D9" i="15"/>
  <c r="E9" i="15"/>
  <c r="F9" i="15"/>
  <c r="H9" i="15" s="1"/>
  <c r="H10" i="15"/>
  <c r="I10" i="15"/>
  <c r="H11" i="15"/>
  <c r="I11" i="15"/>
  <c r="H12" i="15"/>
  <c r="I12" i="15"/>
  <c r="H13" i="15"/>
  <c r="I13" i="15"/>
  <c r="H14" i="15"/>
  <c r="I14" i="15"/>
  <c r="C15" i="15"/>
  <c r="C8" i="15" s="1"/>
  <c r="D15" i="15"/>
  <c r="D8" i="15" s="1"/>
  <c r="E15" i="15"/>
  <c r="F15" i="15"/>
  <c r="H16" i="15"/>
  <c r="I16" i="15"/>
  <c r="C17" i="15"/>
  <c r="D17" i="15"/>
  <c r="E17" i="15"/>
  <c r="F17" i="15"/>
  <c r="H18" i="15"/>
  <c r="I18" i="15"/>
  <c r="C19" i="15"/>
  <c r="D19" i="15"/>
  <c r="E19" i="15"/>
  <c r="F19" i="15"/>
  <c r="H20" i="15"/>
  <c r="I20" i="15"/>
  <c r="H21" i="15"/>
  <c r="I21" i="15"/>
  <c r="H22" i="15"/>
  <c r="I22" i="15"/>
  <c r="H23" i="15"/>
  <c r="I23" i="15"/>
  <c r="H24" i="15"/>
  <c r="I24" i="15"/>
  <c r="H25" i="15"/>
  <c r="I25" i="15"/>
  <c r="H26" i="15"/>
  <c r="I26" i="15"/>
  <c r="H27" i="15"/>
  <c r="I27" i="15"/>
  <c r="H28" i="15"/>
  <c r="I28" i="15"/>
  <c r="H29" i="15"/>
  <c r="I29" i="15"/>
  <c r="H30" i="15"/>
  <c r="I30" i="15"/>
  <c r="H31" i="15"/>
  <c r="I31" i="15"/>
  <c r="H32" i="15"/>
  <c r="I32" i="15"/>
  <c r="H33" i="15"/>
  <c r="I33" i="15"/>
  <c r="H34" i="15"/>
  <c r="I34" i="15"/>
  <c r="H35" i="15"/>
  <c r="I35" i="15"/>
  <c r="H36" i="15"/>
  <c r="I36" i="15"/>
  <c r="H37" i="15"/>
  <c r="I37" i="15"/>
  <c r="H38" i="15"/>
  <c r="I38" i="15"/>
  <c r="H39" i="15"/>
  <c r="I39" i="15"/>
  <c r="H40" i="15"/>
  <c r="I40" i="15"/>
  <c r="H41" i="15"/>
  <c r="I41" i="15"/>
  <c r="H42" i="15"/>
  <c r="I42" i="15"/>
  <c r="H43" i="15"/>
  <c r="I43" i="15"/>
  <c r="H44" i="15"/>
  <c r="I44" i="15"/>
  <c r="H45" i="15"/>
  <c r="I45" i="15"/>
  <c r="H46" i="15"/>
  <c r="I46" i="15"/>
  <c r="H47" i="15"/>
  <c r="I47" i="15"/>
  <c r="C48" i="15"/>
  <c r="D48" i="15"/>
  <c r="E48" i="15"/>
  <c r="F48" i="15"/>
  <c r="H48" i="15"/>
  <c r="I48" i="15"/>
  <c r="H49" i="15"/>
  <c r="I49" i="15"/>
  <c r="H50" i="15"/>
  <c r="I50" i="15"/>
  <c r="H51" i="15"/>
  <c r="I51" i="15"/>
  <c r="H52" i="15"/>
  <c r="I52" i="15"/>
  <c r="H53" i="15"/>
  <c r="I53" i="15"/>
  <c r="H54" i="15"/>
  <c r="I54" i="15"/>
  <c r="H55" i="15"/>
  <c r="I55" i="15"/>
  <c r="H56" i="15"/>
  <c r="I56" i="15"/>
  <c r="H57" i="15"/>
  <c r="I57" i="15"/>
  <c r="H58" i="15"/>
  <c r="I58" i="15"/>
  <c r="H59" i="15"/>
  <c r="I59" i="15"/>
  <c r="H60" i="15"/>
  <c r="I60" i="15"/>
  <c r="H61" i="15"/>
  <c r="I61" i="15"/>
  <c r="H62" i="15"/>
  <c r="I62" i="15"/>
  <c r="H63" i="15"/>
  <c r="I63" i="15"/>
  <c r="H64" i="15"/>
  <c r="I64" i="15"/>
  <c r="H65" i="15"/>
  <c r="I65" i="15"/>
  <c r="C66" i="15"/>
  <c r="D66" i="15"/>
  <c r="E66" i="15"/>
  <c r="F66" i="15"/>
  <c r="H66" i="15"/>
  <c r="I66" i="15"/>
  <c r="H67" i="15"/>
  <c r="I67" i="15"/>
  <c r="C68" i="15"/>
  <c r="D68" i="15"/>
  <c r="E68" i="15"/>
  <c r="F68" i="15"/>
  <c r="H68" i="15"/>
  <c r="I68" i="15"/>
  <c r="H69" i="15"/>
  <c r="I69" i="15"/>
  <c r="H70" i="15"/>
  <c r="I70" i="15"/>
  <c r="H71" i="15"/>
  <c r="I71" i="15"/>
  <c r="H72" i="15"/>
  <c r="I72" i="15"/>
  <c r="C73" i="15"/>
  <c r="D73" i="15"/>
  <c r="E73" i="15"/>
  <c r="F73" i="15"/>
  <c r="H73" i="15" s="1"/>
  <c r="H74" i="15"/>
  <c r="I74" i="15"/>
  <c r="C75" i="15"/>
  <c r="D75" i="15"/>
  <c r="E75" i="15"/>
  <c r="F75" i="15"/>
  <c r="H75" i="15" s="1"/>
  <c r="H76" i="15"/>
  <c r="I76" i="15"/>
  <c r="H77" i="15"/>
  <c r="I77" i="15"/>
  <c r="H78" i="15"/>
  <c r="I78" i="15"/>
  <c r="H79" i="15"/>
  <c r="I79" i="15"/>
  <c r="H80" i="15"/>
  <c r="I80" i="15"/>
  <c r="H81" i="15"/>
  <c r="I81" i="15"/>
  <c r="H82" i="15"/>
  <c r="I82" i="15"/>
  <c r="H83" i="15"/>
  <c r="I83" i="15"/>
  <c r="H84" i="15"/>
  <c r="I84" i="15"/>
  <c r="C85" i="15"/>
  <c r="D85" i="15"/>
  <c r="E85" i="15"/>
  <c r="F85" i="15"/>
  <c r="H85" i="15" s="1"/>
  <c r="H86" i="15"/>
  <c r="I86" i="15"/>
  <c r="C87" i="15"/>
  <c r="D87" i="15"/>
  <c r="E87" i="15"/>
  <c r="F87" i="15"/>
  <c r="H87" i="15" s="1"/>
  <c r="H88" i="15"/>
  <c r="I88" i="15"/>
  <c r="H89" i="15"/>
  <c r="I89" i="15"/>
  <c r="H90" i="15"/>
  <c r="I90" i="15"/>
  <c r="H91" i="15"/>
  <c r="I91" i="15"/>
  <c r="H92" i="15"/>
  <c r="I92" i="15"/>
  <c r="H93" i="15"/>
  <c r="I93" i="15"/>
  <c r="H94" i="15"/>
  <c r="I94" i="15"/>
  <c r="H95" i="15"/>
  <c r="I95" i="15"/>
  <c r="H96" i="15"/>
  <c r="I96" i="15"/>
  <c r="C97" i="15"/>
  <c r="D97" i="15"/>
  <c r="E97" i="15"/>
  <c r="F97" i="15"/>
  <c r="H97" i="15" s="1"/>
  <c r="H98" i="15"/>
  <c r="I98" i="15"/>
  <c r="H99" i="15"/>
  <c r="I99" i="15"/>
  <c r="H100" i="15"/>
  <c r="I100" i="15"/>
  <c r="H101" i="15"/>
  <c r="I101" i="15"/>
  <c r="H102" i="15"/>
  <c r="I102" i="15"/>
  <c r="H103" i="15"/>
  <c r="I103" i="15"/>
  <c r="H104" i="15"/>
  <c r="I104" i="15"/>
  <c r="H105" i="15"/>
  <c r="I105" i="15"/>
  <c r="H106" i="15"/>
  <c r="I106" i="15"/>
  <c r="H107" i="15"/>
  <c r="I107" i="15"/>
  <c r="C108" i="15"/>
  <c r="D108" i="15"/>
  <c r="E108" i="15"/>
  <c r="F108" i="15"/>
  <c r="H108" i="15"/>
  <c r="I108" i="15"/>
  <c r="H109" i="15"/>
  <c r="I109" i="15"/>
  <c r="C110" i="15"/>
  <c r="D110" i="15"/>
  <c r="E110" i="15"/>
  <c r="F110" i="15"/>
  <c r="H110" i="15"/>
  <c r="I110" i="15"/>
  <c r="H111" i="15"/>
  <c r="I111" i="15"/>
  <c r="C112" i="15"/>
  <c r="D112" i="15"/>
  <c r="E112" i="15"/>
  <c r="F112" i="15"/>
  <c r="H112" i="15"/>
  <c r="I112" i="15"/>
  <c r="H113" i="15"/>
  <c r="I113" i="15"/>
  <c r="H114" i="15"/>
  <c r="I114" i="15"/>
  <c r="H115" i="15"/>
  <c r="H116" i="15"/>
  <c r="I116" i="15"/>
  <c r="H117" i="15"/>
  <c r="I117" i="15"/>
  <c r="H118" i="15"/>
  <c r="I118" i="15"/>
  <c r="H119" i="15"/>
  <c r="I119" i="15"/>
  <c r="D120" i="15"/>
  <c r="E120" i="15"/>
  <c r="F120" i="15"/>
  <c r="I120" i="15" s="1"/>
  <c r="H120" i="15"/>
  <c r="H121" i="15"/>
  <c r="I121" i="15"/>
  <c r="H122" i="15"/>
  <c r="I122" i="15"/>
  <c r="H123" i="15"/>
  <c r="I123" i="15"/>
  <c r="C8" i="14"/>
  <c r="D9" i="14"/>
  <c r="E9" i="14"/>
  <c r="F9" i="14"/>
  <c r="H10" i="14"/>
  <c r="I10" i="14"/>
  <c r="D11" i="14"/>
  <c r="E11" i="14"/>
  <c r="F11" i="14"/>
  <c r="H11" i="14" s="1"/>
  <c r="H12" i="14"/>
  <c r="I12" i="14"/>
  <c r="D13" i="14"/>
  <c r="E13" i="14"/>
  <c r="F13" i="14"/>
  <c r="I13" i="14" s="1"/>
  <c r="H14" i="14"/>
  <c r="I14" i="14"/>
  <c r="H15" i="14"/>
  <c r="I15" i="14"/>
  <c r="H16" i="14"/>
  <c r="I16" i="14"/>
  <c r="H17" i="14"/>
  <c r="I17" i="14"/>
  <c r="D18" i="14"/>
  <c r="E18" i="14"/>
  <c r="F18" i="14"/>
  <c r="H18" i="14"/>
  <c r="H19" i="14"/>
  <c r="I19" i="14"/>
  <c r="H20" i="14"/>
  <c r="I20" i="14"/>
  <c r="H21" i="14"/>
  <c r="I21" i="14"/>
  <c r="H22" i="14"/>
  <c r="I22" i="14"/>
  <c r="H23" i="14"/>
  <c r="I23" i="14"/>
  <c r="H24" i="14"/>
  <c r="I24" i="14"/>
  <c r="H25" i="14"/>
  <c r="I25" i="14"/>
  <c r="H26" i="14"/>
  <c r="I26" i="14"/>
  <c r="H27" i="14"/>
  <c r="I27" i="14"/>
  <c r="H28" i="14"/>
  <c r="I28" i="14"/>
  <c r="H29" i="14"/>
  <c r="I29" i="14"/>
  <c r="H30" i="14"/>
  <c r="I30" i="14"/>
  <c r="D31" i="14"/>
  <c r="E31" i="14"/>
  <c r="F31" i="14"/>
  <c r="H32" i="14"/>
  <c r="I32" i="14"/>
  <c r="D33" i="14"/>
  <c r="E33" i="14"/>
  <c r="F33" i="14"/>
  <c r="H33" i="14" s="1"/>
  <c r="H34" i="14"/>
  <c r="I34" i="14"/>
  <c r="D35" i="14"/>
  <c r="E35" i="14"/>
  <c r="F35" i="14"/>
  <c r="H36" i="14"/>
  <c r="I36" i="14"/>
  <c r="H37" i="14"/>
  <c r="I37" i="14"/>
  <c r="H38" i="14"/>
  <c r="I38" i="14"/>
  <c r="H39" i="14"/>
  <c r="I39" i="14"/>
  <c r="H40" i="14"/>
  <c r="I40" i="14"/>
  <c r="H41" i="14"/>
  <c r="I41" i="14"/>
  <c r="H42" i="14"/>
  <c r="I42" i="14"/>
  <c r="H43" i="14"/>
  <c r="I43" i="14"/>
  <c r="H44" i="14"/>
  <c r="I44" i="14"/>
  <c r="D45" i="14"/>
  <c r="E45" i="14"/>
  <c r="F45" i="14"/>
  <c r="H46" i="14"/>
  <c r="I46" i="14"/>
  <c r="D47" i="14"/>
  <c r="E47" i="14"/>
  <c r="F47" i="14"/>
  <c r="H47" i="14" s="1"/>
  <c r="H48" i="14"/>
  <c r="I48" i="14"/>
  <c r="H49" i="14"/>
  <c r="I49" i="14"/>
  <c r="D50" i="14"/>
  <c r="E50" i="14"/>
  <c r="F50" i="14"/>
  <c r="H50" i="14"/>
  <c r="I50" i="14"/>
  <c r="H51" i="14"/>
  <c r="I51" i="14"/>
  <c r="E8" i="15" l="1"/>
  <c r="I97" i="15"/>
  <c r="I87" i="15"/>
  <c r="I85" i="15"/>
  <c r="I75" i="15"/>
  <c r="I73" i="15"/>
  <c r="H15" i="15"/>
  <c r="H19" i="15"/>
  <c r="H35" i="14"/>
  <c r="H45" i="14"/>
  <c r="H9" i="14"/>
  <c r="I9" i="14"/>
  <c r="I18" i="14"/>
  <c r="D8" i="14"/>
  <c r="I31" i="14"/>
  <c r="H31" i="14"/>
  <c r="I45" i="14"/>
  <c r="I35" i="14"/>
  <c r="H13" i="14"/>
  <c r="I115" i="15"/>
  <c r="I19" i="15"/>
  <c r="I17" i="15"/>
  <c r="I15" i="15"/>
  <c r="I9" i="15"/>
  <c r="F8" i="15"/>
  <c r="H17" i="15"/>
  <c r="I47" i="14"/>
  <c r="E8" i="14"/>
  <c r="I33" i="14"/>
  <c r="I11" i="14"/>
  <c r="F8" i="14"/>
  <c r="H8" i="15" l="1"/>
  <c r="I8" i="15"/>
  <c r="H8" i="14"/>
  <c r="I8" i="14"/>
  <c r="C9" i="13" l="1"/>
  <c r="D9" i="13"/>
  <c r="E9" i="13"/>
  <c r="F9" i="13"/>
  <c r="H10" i="13"/>
  <c r="I10" i="13"/>
  <c r="AZ10" i="13"/>
  <c r="AZ9" i="13" s="1"/>
  <c r="BF10" i="13"/>
  <c r="BF9" i="13" s="1"/>
  <c r="BO10" i="13"/>
  <c r="BO9" i="13" s="1"/>
  <c r="CL10" i="13"/>
  <c r="CL9" i="13" s="1"/>
  <c r="CM10" i="13"/>
  <c r="CM9" i="13" s="1"/>
  <c r="CN10" i="13"/>
  <c r="CN9" i="13" s="1"/>
  <c r="C11" i="13"/>
  <c r="D11" i="13"/>
  <c r="E11" i="13"/>
  <c r="F11" i="13"/>
  <c r="H11" i="13" s="1"/>
  <c r="H12" i="13"/>
  <c r="I12" i="13"/>
  <c r="AZ12" i="13"/>
  <c r="AZ11" i="13" s="1"/>
  <c r="BF12" i="13"/>
  <c r="BF11" i="13" s="1"/>
  <c r="BO12" i="13"/>
  <c r="BO11" i="13" s="1"/>
  <c r="CL12" i="13"/>
  <c r="CL11" i="13" s="1"/>
  <c r="CM12" i="13"/>
  <c r="CM11" i="13" s="1"/>
  <c r="CN12" i="13"/>
  <c r="CN11" i="13" s="1"/>
  <c r="H13" i="13"/>
  <c r="I13" i="13"/>
  <c r="AZ13" i="13"/>
  <c r="BF13" i="13"/>
  <c r="BO13" i="13"/>
  <c r="CL13" i="13"/>
  <c r="CM13" i="13"/>
  <c r="CN13" i="13"/>
  <c r="H14" i="13"/>
  <c r="I14" i="13"/>
  <c r="AZ14" i="13"/>
  <c r="BF14" i="13"/>
  <c r="BO14" i="13"/>
  <c r="CL14" i="13"/>
  <c r="CM14" i="13"/>
  <c r="CN14" i="13"/>
  <c r="H15" i="13"/>
  <c r="I15" i="13"/>
  <c r="AZ15" i="13"/>
  <c r="BF15" i="13"/>
  <c r="BO15" i="13"/>
  <c r="CL15" i="13"/>
  <c r="CM15" i="13"/>
  <c r="CN15" i="13"/>
  <c r="H16" i="13"/>
  <c r="I16" i="13"/>
  <c r="AZ16" i="13"/>
  <c r="BF16" i="13"/>
  <c r="BO16" i="13"/>
  <c r="CL16" i="13"/>
  <c r="CM16" i="13"/>
  <c r="CN16" i="13"/>
  <c r="C17" i="13"/>
  <c r="D17" i="13"/>
  <c r="E17" i="13"/>
  <c r="F17" i="13"/>
  <c r="H18" i="13"/>
  <c r="I18" i="13"/>
  <c r="AZ18" i="13"/>
  <c r="AZ17" i="13" s="1"/>
  <c r="BF18" i="13"/>
  <c r="BF17" i="13" s="1"/>
  <c r="BO18" i="13"/>
  <c r="BO17" i="13" s="1"/>
  <c r="CL18" i="13"/>
  <c r="CL17" i="13" s="1"/>
  <c r="CM18" i="13"/>
  <c r="CM17" i="13" s="1"/>
  <c r="CN18" i="13"/>
  <c r="CN17" i="13" s="1"/>
  <c r="C19" i="13"/>
  <c r="D19" i="13"/>
  <c r="E19" i="13"/>
  <c r="F19" i="13"/>
  <c r="H20" i="13"/>
  <c r="I20" i="13"/>
  <c r="AZ20" i="13"/>
  <c r="AZ19" i="13" s="1"/>
  <c r="BF20" i="13"/>
  <c r="BF19" i="13" s="1"/>
  <c r="BO20" i="13"/>
  <c r="BO19" i="13" s="1"/>
  <c r="CL20" i="13"/>
  <c r="CL19" i="13" s="1"/>
  <c r="CM20" i="13"/>
  <c r="CM19" i="13" s="1"/>
  <c r="CN20" i="13"/>
  <c r="CN19" i="13" s="1"/>
  <c r="C21" i="13"/>
  <c r="D21" i="13"/>
  <c r="E21" i="13"/>
  <c r="F21" i="13"/>
  <c r="H22" i="13"/>
  <c r="I22" i="13"/>
  <c r="AZ22" i="13"/>
  <c r="AZ21" i="13" s="1"/>
  <c r="BF22" i="13"/>
  <c r="BF21" i="13" s="1"/>
  <c r="BO22" i="13"/>
  <c r="BO21" i="13" s="1"/>
  <c r="CL22" i="13"/>
  <c r="CL21" i="13" s="1"/>
  <c r="CM22" i="13"/>
  <c r="CM21" i="13" s="1"/>
  <c r="CN22" i="13"/>
  <c r="CN21" i="13" s="1"/>
  <c r="H23" i="13"/>
  <c r="I23" i="13"/>
  <c r="AZ23" i="13"/>
  <c r="BF23" i="13"/>
  <c r="BO23" i="13"/>
  <c r="CL23" i="13"/>
  <c r="CM23" i="13"/>
  <c r="CN23" i="13"/>
  <c r="C24" i="13"/>
  <c r="D24" i="13"/>
  <c r="H24" i="13" s="1"/>
  <c r="E24" i="13"/>
  <c r="F24" i="13"/>
  <c r="I24" i="13"/>
  <c r="H25" i="13"/>
  <c r="I25" i="13"/>
  <c r="AZ25" i="13"/>
  <c r="AZ24" i="13" s="1"/>
  <c r="BF25" i="13"/>
  <c r="BF24" i="13" s="1"/>
  <c r="BO25" i="13"/>
  <c r="BO24" i="13" s="1"/>
  <c r="CL25" i="13"/>
  <c r="CL24" i="13" s="1"/>
  <c r="CM25" i="13"/>
  <c r="CM24" i="13" s="1"/>
  <c r="CN25" i="13"/>
  <c r="CN24" i="13" s="1"/>
  <c r="C26" i="13"/>
  <c r="D26" i="13"/>
  <c r="E26" i="13"/>
  <c r="F26" i="13"/>
  <c r="H27" i="13"/>
  <c r="I27" i="13"/>
  <c r="AZ27" i="13"/>
  <c r="AZ26" i="13" s="1"/>
  <c r="BF27" i="13"/>
  <c r="BF26" i="13" s="1"/>
  <c r="BO27" i="13"/>
  <c r="BO26" i="13" s="1"/>
  <c r="CL27" i="13"/>
  <c r="CL26" i="13" s="1"/>
  <c r="CM27" i="13"/>
  <c r="CM26" i="13" s="1"/>
  <c r="CN27" i="13"/>
  <c r="CN26" i="13" s="1"/>
  <c r="H28" i="13"/>
  <c r="I28" i="13"/>
  <c r="AZ28" i="13"/>
  <c r="BF28" i="13"/>
  <c r="BO28" i="13"/>
  <c r="CL28" i="13"/>
  <c r="CM28" i="13"/>
  <c r="CN28" i="13"/>
  <c r="C29" i="13"/>
  <c r="D29" i="13"/>
  <c r="E29" i="13"/>
  <c r="F29" i="13"/>
  <c r="H30" i="13"/>
  <c r="I30" i="13"/>
  <c r="AZ30" i="13"/>
  <c r="AZ29" i="13" s="1"/>
  <c r="BF30" i="13"/>
  <c r="BF29" i="13" s="1"/>
  <c r="BO30" i="13"/>
  <c r="BO29" i="13" s="1"/>
  <c r="CL30" i="13"/>
  <c r="CL29" i="13" s="1"/>
  <c r="CM30" i="13"/>
  <c r="CM29" i="13" s="1"/>
  <c r="CN30" i="13"/>
  <c r="CN29" i="13" s="1"/>
  <c r="H31" i="13"/>
  <c r="I31" i="13"/>
  <c r="AZ31" i="13"/>
  <c r="BF31" i="13"/>
  <c r="BO31" i="13"/>
  <c r="CL31" i="13"/>
  <c r="CM31" i="13"/>
  <c r="CN31" i="13"/>
  <c r="H32" i="13"/>
  <c r="I32" i="13"/>
  <c r="AZ32" i="13"/>
  <c r="BF32" i="13"/>
  <c r="BO32" i="13"/>
  <c r="CL32" i="13"/>
  <c r="CM32" i="13"/>
  <c r="CN32" i="13"/>
  <c r="H33" i="13"/>
  <c r="I33" i="13"/>
  <c r="AZ33" i="13"/>
  <c r="BF33" i="13"/>
  <c r="BO33" i="13"/>
  <c r="CL33" i="13"/>
  <c r="CM33" i="13"/>
  <c r="CN33" i="13"/>
  <c r="H34" i="13"/>
  <c r="I34" i="13"/>
  <c r="AZ34" i="13"/>
  <c r="BF34" i="13"/>
  <c r="BO34" i="13"/>
  <c r="CL34" i="13"/>
  <c r="CM34" i="13"/>
  <c r="CN34" i="13"/>
  <c r="H35" i="13"/>
  <c r="I35" i="13"/>
  <c r="AZ35" i="13"/>
  <c r="BF35" i="13"/>
  <c r="BO35" i="13"/>
  <c r="CL35" i="13"/>
  <c r="CM35" i="13"/>
  <c r="CN35" i="13"/>
  <c r="H36" i="13"/>
  <c r="I36" i="13"/>
  <c r="AZ36" i="13"/>
  <c r="BF36" i="13"/>
  <c r="BO36" i="13"/>
  <c r="CL36" i="13"/>
  <c r="CM36" i="13"/>
  <c r="CN36" i="13"/>
  <c r="H37" i="13"/>
  <c r="I37" i="13"/>
  <c r="AZ37" i="13"/>
  <c r="BF37" i="13"/>
  <c r="BO37" i="13"/>
  <c r="CL37" i="13"/>
  <c r="CM37" i="13"/>
  <c r="CN37" i="13"/>
  <c r="H38" i="13"/>
  <c r="I38" i="13"/>
  <c r="AZ38" i="13"/>
  <c r="BF38" i="13"/>
  <c r="BO38" i="13"/>
  <c r="CL38" i="13"/>
  <c r="CM38" i="13"/>
  <c r="CN38" i="13"/>
  <c r="H39" i="13"/>
  <c r="I39" i="13"/>
  <c r="AZ39" i="13"/>
  <c r="BF39" i="13"/>
  <c r="BO39" i="13"/>
  <c r="CL39" i="13"/>
  <c r="CM39" i="13"/>
  <c r="CN39" i="13"/>
  <c r="H40" i="13"/>
  <c r="I40" i="13"/>
  <c r="AZ40" i="13"/>
  <c r="BF40" i="13"/>
  <c r="BO40" i="13"/>
  <c r="CL40" i="13"/>
  <c r="CM40" i="13"/>
  <c r="CN40" i="13"/>
  <c r="H41" i="13"/>
  <c r="I41" i="13"/>
  <c r="AZ41" i="13"/>
  <c r="BF41" i="13"/>
  <c r="BO41" i="13"/>
  <c r="CL41" i="13"/>
  <c r="CM41" i="13"/>
  <c r="CN41" i="13"/>
  <c r="H42" i="13"/>
  <c r="I42" i="13"/>
  <c r="AZ42" i="13"/>
  <c r="BF42" i="13"/>
  <c r="BO42" i="13"/>
  <c r="CL42" i="13"/>
  <c r="CM42" i="13"/>
  <c r="CN42" i="13"/>
  <c r="H43" i="13"/>
  <c r="I43" i="13"/>
  <c r="AZ43" i="13"/>
  <c r="BF43" i="13"/>
  <c r="BO43" i="13"/>
  <c r="CL43" i="13"/>
  <c r="CM43" i="13"/>
  <c r="CN43" i="13"/>
  <c r="H44" i="13"/>
  <c r="I44" i="13"/>
  <c r="AZ44" i="13"/>
  <c r="BF44" i="13"/>
  <c r="BO44" i="13"/>
  <c r="CL44" i="13"/>
  <c r="CM44" i="13"/>
  <c r="CN44" i="13"/>
  <c r="H45" i="13"/>
  <c r="I45" i="13"/>
  <c r="AZ45" i="13"/>
  <c r="BF45" i="13"/>
  <c r="BO45" i="13"/>
  <c r="CL45" i="13"/>
  <c r="CM45" i="13"/>
  <c r="CN45" i="13"/>
  <c r="H46" i="13"/>
  <c r="I46" i="13"/>
  <c r="AZ46" i="13"/>
  <c r="BF46" i="13"/>
  <c r="BO46" i="13"/>
  <c r="CL46" i="13"/>
  <c r="CM46" i="13"/>
  <c r="CN46" i="13"/>
  <c r="H47" i="13"/>
  <c r="I47" i="13"/>
  <c r="AZ47" i="13"/>
  <c r="BF47" i="13"/>
  <c r="BO47" i="13"/>
  <c r="CL47" i="13"/>
  <c r="CM47" i="13"/>
  <c r="CN47" i="13"/>
  <c r="H48" i="13"/>
  <c r="I48" i="13"/>
  <c r="AZ48" i="13"/>
  <c r="BF48" i="13"/>
  <c r="BO48" i="13"/>
  <c r="CL48" i="13"/>
  <c r="CM48" i="13"/>
  <c r="CN48" i="13"/>
  <c r="H49" i="13"/>
  <c r="I49" i="13"/>
  <c r="AZ49" i="13"/>
  <c r="BF49" i="13"/>
  <c r="BO49" i="13"/>
  <c r="CL49" i="13"/>
  <c r="CM49" i="13"/>
  <c r="CN49" i="13"/>
  <c r="H50" i="13"/>
  <c r="I50" i="13"/>
  <c r="AZ50" i="13"/>
  <c r="BF50" i="13"/>
  <c r="BO50" i="13"/>
  <c r="CL50" i="13"/>
  <c r="CM50" i="13"/>
  <c r="CN50" i="13"/>
  <c r="H51" i="13"/>
  <c r="I51" i="13"/>
  <c r="AZ51" i="13"/>
  <c r="BF51" i="13"/>
  <c r="BO51" i="13"/>
  <c r="CL51" i="13"/>
  <c r="CM51" i="13"/>
  <c r="CN51" i="13"/>
  <c r="C52" i="13"/>
  <c r="D52" i="13"/>
  <c r="E52" i="13"/>
  <c r="F52" i="13"/>
  <c r="I52" i="13" s="1"/>
  <c r="H53" i="13"/>
  <c r="I53" i="13"/>
  <c r="AZ53" i="13"/>
  <c r="AZ52" i="13" s="1"/>
  <c r="BF53" i="13"/>
  <c r="BF52" i="13" s="1"/>
  <c r="BO53" i="13"/>
  <c r="BO52" i="13" s="1"/>
  <c r="CL53" i="13"/>
  <c r="CL52" i="13" s="1"/>
  <c r="CM53" i="13"/>
  <c r="CM52" i="13" s="1"/>
  <c r="CN53" i="13"/>
  <c r="CN52" i="13" s="1"/>
  <c r="H54" i="13"/>
  <c r="I54" i="13"/>
  <c r="AZ54" i="13"/>
  <c r="BF54" i="13"/>
  <c r="BO54" i="13"/>
  <c r="CL54" i="13"/>
  <c r="CM54" i="13"/>
  <c r="CN54" i="13"/>
  <c r="H55" i="13"/>
  <c r="I55" i="13"/>
  <c r="AZ55" i="13"/>
  <c r="BF55" i="13"/>
  <c r="BO55" i="13"/>
  <c r="CL55" i="13"/>
  <c r="CM55" i="13"/>
  <c r="CN55" i="13"/>
  <c r="H56" i="13"/>
  <c r="I56" i="13"/>
  <c r="AZ56" i="13"/>
  <c r="BF56" i="13"/>
  <c r="BO56" i="13"/>
  <c r="CL56" i="13"/>
  <c r="CM56" i="13"/>
  <c r="CN56" i="13"/>
  <c r="H57" i="13"/>
  <c r="I57" i="13"/>
  <c r="AZ57" i="13"/>
  <c r="BF57" i="13"/>
  <c r="BO57" i="13"/>
  <c r="CL57" i="13"/>
  <c r="CM57" i="13"/>
  <c r="CN57" i="13"/>
  <c r="H58" i="13"/>
  <c r="I58" i="13"/>
  <c r="AZ58" i="13"/>
  <c r="BF58" i="13"/>
  <c r="BO58" i="13"/>
  <c r="CL58" i="13"/>
  <c r="CM58" i="13"/>
  <c r="CN58" i="13"/>
  <c r="C59" i="13"/>
  <c r="D59" i="13"/>
  <c r="E59" i="13"/>
  <c r="F59" i="13"/>
  <c r="H60" i="13"/>
  <c r="I60" i="13"/>
  <c r="AZ60" i="13"/>
  <c r="AZ59" i="13" s="1"/>
  <c r="BF60" i="13"/>
  <c r="BF59" i="13" s="1"/>
  <c r="BO60" i="13"/>
  <c r="BO59" i="13" s="1"/>
  <c r="CL60" i="13"/>
  <c r="CL59" i="13" s="1"/>
  <c r="CM60" i="13"/>
  <c r="CM59" i="13" s="1"/>
  <c r="CN60" i="13"/>
  <c r="CN59" i="13" s="1"/>
  <c r="C61" i="13"/>
  <c r="D61" i="13"/>
  <c r="E61" i="13"/>
  <c r="F61" i="13"/>
  <c r="H61" i="13" s="1"/>
  <c r="H62" i="13"/>
  <c r="I62" i="13"/>
  <c r="AZ62" i="13"/>
  <c r="AZ61" i="13" s="1"/>
  <c r="BF62" i="13"/>
  <c r="BF61" i="13" s="1"/>
  <c r="BO62" i="13"/>
  <c r="BO61" i="13" s="1"/>
  <c r="CL62" i="13"/>
  <c r="CL61" i="13" s="1"/>
  <c r="CM62" i="13"/>
  <c r="CM61" i="13" s="1"/>
  <c r="CN62" i="13"/>
  <c r="CN61" i="13" s="1"/>
  <c r="H63" i="13"/>
  <c r="I63" i="13"/>
  <c r="AZ63" i="13"/>
  <c r="BF63" i="13"/>
  <c r="BO63" i="13"/>
  <c r="CL63" i="13"/>
  <c r="CM63" i="13"/>
  <c r="CN63" i="13"/>
  <c r="C64" i="13"/>
  <c r="D64" i="13"/>
  <c r="E64" i="13"/>
  <c r="F64" i="13"/>
  <c r="H65" i="13"/>
  <c r="I65" i="13"/>
  <c r="AZ65" i="13"/>
  <c r="AZ64" i="13" s="1"/>
  <c r="BF65" i="13"/>
  <c r="BF64" i="13" s="1"/>
  <c r="BO65" i="13"/>
  <c r="BO64" i="13" s="1"/>
  <c r="CL65" i="13"/>
  <c r="CL64" i="13" s="1"/>
  <c r="CM65" i="13"/>
  <c r="CM64" i="13" s="1"/>
  <c r="CN65" i="13"/>
  <c r="CN64" i="13" s="1"/>
  <c r="H66" i="13"/>
  <c r="I66" i="13"/>
  <c r="AZ66" i="13"/>
  <c r="BF66" i="13"/>
  <c r="BO66" i="13"/>
  <c r="CL66" i="13"/>
  <c r="CM66" i="13"/>
  <c r="CN66" i="13"/>
  <c r="H67" i="13"/>
  <c r="I67" i="13"/>
  <c r="AZ67" i="13"/>
  <c r="BF67" i="13"/>
  <c r="BO67" i="13"/>
  <c r="CL67" i="13"/>
  <c r="CM67" i="13"/>
  <c r="CN67" i="13"/>
  <c r="C68" i="13"/>
  <c r="D68" i="13"/>
  <c r="E68" i="13"/>
  <c r="F68" i="13"/>
  <c r="H69" i="13"/>
  <c r="I69" i="13"/>
  <c r="AZ69" i="13"/>
  <c r="AZ68" i="13" s="1"/>
  <c r="BF69" i="13"/>
  <c r="BF68" i="13" s="1"/>
  <c r="BO69" i="13"/>
  <c r="BO68" i="13" s="1"/>
  <c r="CL69" i="13"/>
  <c r="CL68" i="13" s="1"/>
  <c r="CM69" i="13"/>
  <c r="CM68" i="13" s="1"/>
  <c r="CN69" i="13"/>
  <c r="CN68" i="13" s="1"/>
  <c r="C70" i="13"/>
  <c r="D70" i="13"/>
  <c r="E70" i="13"/>
  <c r="F70" i="13"/>
  <c r="H71" i="13"/>
  <c r="I71" i="13"/>
  <c r="AZ71" i="13"/>
  <c r="BF71" i="13"/>
  <c r="BO71" i="13"/>
  <c r="CL71" i="13"/>
  <c r="CM71" i="13"/>
  <c r="CN71" i="13"/>
  <c r="H72" i="13"/>
  <c r="I72" i="13"/>
  <c r="AZ72" i="13"/>
  <c r="AZ70" i="13" s="1"/>
  <c r="BF72" i="13"/>
  <c r="BF70" i="13" s="1"/>
  <c r="BO72" i="13"/>
  <c r="BO70" i="13" s="1"/>
  <c r="CL72" i="13"/>
  <c r="CL70" i="13" s="1"/>
  <c r="CM72" i="13"/>
  <c r="CM70" i="13" s="1"/>
  <c r="CN72" i="13"/>
  <c r="CN70" i="13" s="1"/>
  <c r="C73" i="13"/>
  <c r="D73" i="13"/>
  <c r="E73" i="13"/>
  <c r="F73" i="13"/>
  <c r="I73" i="13" s="1"/>
  <c r="H74" i="13"/>
  <c r="I74" i="13"/>
  <c r="AZ74" i="13"/>
  <c r="AZ73" i="13" s="1"/>
  <c r="BF74" i="13"/>
  <c r="BF73" i="13" s="1"/>
  <c r="BO74" i="13"/>
  <c r="BO73" i="13" s="1"/>
  <c r="CL74" i="13"/>
  <c r="CL73" i="13" s="1"/>
  <c r="CM74" i="13"/>
  <c r="CM73" i="13" s="1"/>
  <c r="CN74" i="13"/>
  <c r="CN73" i="13" s="1"/>
  <c r="G75" i="13"/>
  <c r="H75" i="13"/>
  <c r="I75" i="13"/>
  <c r="AZ75" i="13"/>
  <c r="BF75" i="13"/>
  <c r="BO75" i="13"/>
  <c r="CL75" i="13"/>
  <c r="CM75" i="13"/>
  <c r="CN75" i="13"/>
  <c r="H76" i="13"/>
  <c r="I76" i="13"/>
  <c r="AZ76" i="13"/>
  <c r="BF76" i="13"/>
  <c r="BO76" i="13"/>
  <c r="CL76" i="13"/>
  <c r="CM76" i="13"/>
  <c r="CN76" i="13"/>
  <c r="I9" i="13" l="1"/>
  <c r="H26" i="13"/>
  <c r="I29" i="13"/>
  <c r="I26" i="13"/>
  <c r="H19" i="13"/>
  <c r="I68" i="13"/>
  <c r="H21" i="13"/>
  <c r="H70" i="13"/>
  <c r="H68" i="13"/>
  <c r="H73" i="13"/>
  <c r="H59" i="13"/>
  <c r="I11" i="13"/>
  <c r="H9" i="13"/>
  <c r="I64" i="13"/>
  <c r="H29" i="13"/>
  <c r="H17" i="13"/>
  <c r="I70" i="13"/>
  <c r="H64" i="13"/>
  <c r="H52" i="13"/>
  <c r="C8" i="13"/>
  <c r="I59" i="13"/>
  <c r="I19" i="13"/>
  <c r="E8" i="13"/>
  <c r="D8" i="13"/>
  <c r="I61" i="13"/>
  <c r="I21" i="13"/>
  <c r="I17" i="13"/>
  <c r="CN8" i="13"/>
  <c r="CL8" i="13"/>
  <c r="BO8" i="13"/>
  <c r="CM8" i="13"/>
  <c r="AZ8" i="13"/>
  <c r="BF8" i="13"/>
  <c r="F8" i="13"/>
  <c r="I8" i="13" l="1"/>
  <c r="H8" i="13"/>
  <c r="C9" i="11" l="1"/>
  <c r="D9" i="11"/>
  <c r="E9" i="11"/>
  <c r="F9" i="11"/>
  <c r="H10" i="11"/>
  <c r="I10" i="11"/>
  <c r="C11" i="11"/>
  <c r="D11" i="11"/>
  <c r="E11" i="11"/>
  <c r="F11" i="11"/>
  <c r="I11" i="11" s="1"/>
  <c r="H12" i="11"/>
  <c r="I12" i="11"/>
  <c r="H13" i="11"/>
  <c r="I13" i="11"/>
  <c r="H14" i="11"/>
  <c r="I14" i="11"/>
  <c r="C15" i="11"/>
  <c r="D15" i="11"/>
  <c r="E15" i="11"/>
  <c r="F15" i="11"/>
  <c r="H16" i="11"/>
  <c r="I16" i="11"/>
  <c r="H17" i="11"/>
  <c r="I17" i="11"/>
  <c r="H18" i="11"/>
  <c r="I18" i="11"/>
  <c r="H19" i="11"/>
  <c r="I19" i="11"/>
  <c r="C20" i="11"/>
  <c r="D20" i="11"/>
  <c r="E20" i="11"/>
  <c r="F20" i="11"/>
  <c r="H21" i="11"/>
  <c r="I21" i="11"/>
  <c r="C22" i="11"/>
  <c r="D22" i="11"/>
  <c r="E22" i="11"/>
  <c r="F22" i="11"/>
  <c r="H23" i="11"/>
  <c r="I23" i="11"/>
  <c r="H24" i="11"/>
  <c r="I24" i="11"/>
  <c r="H25" i="11"/>
  <c r="I25" i="11"/>
  <c r="H26" i="11"/>
  <c r="I26" i="11"/>
  <c r="H27" i="11"/>
  <c r="I27" i="11"/>
  <c r="H28" i="11"/>
  <c r="I28" i="11"/>
  <c r="H29" i="11"/>
  <c r="I29" i="11"/>
  <c r="H30" i="11"/>
  <c r="I30" i="11"/>
  <c r="H31" i="11"/>
  <c r="I31" i="11"/>
  <c r="C32" i="11"/>
  <c r="D32" i="11"/>
  <c r="E32" i="11"/>
  <c r="F32" i="11"/>
  <c r="I32" i="11" s="1"/>
  <c r="H33" i="11"/>
  <c r="I33" i="11"/>
  <c r="H34" i="11"/>
  <c r="I34" i="11"/>
  <c r="H35" i="11"/>
  <c r="I35" i="11"/>
  <c r="H36" i="11"/>
  <c r="I36" i="11"/>
  <c r="H37" i="11"/>
  <c r="I37" i="11"/>
  <c r="H38" i="11"/>
  <c r="I38" i="11"/>
  <c r="C39" i="11"/>
  <c r="D39" i="11"/>
  <c r="E39" i="11"/>
  <c r="F39" i="11"/>
  <c r="H40" i="11"/>
  <c r="I40" i="11"/>
  <c r="H41" i="11"/>
  <c r="I41" i="11"/>
  <c r="C42" i="11"/>
  <c r="D42" i="11"/>
  <c r="E42" i="11"/>
  <c r="F42" i="11"/>
  <c r="H43" i="11"/>
  <c r="I43" i="11"/>
  <c r="H44" i="11"/>
  <c r="I44" i="11"/>
  <c r="H45" i="11"/>
  <c r="I45" i="11"/>
  <c r="H46" i="11"/>
  <c r="I46" i="11"/>
  <c r="H47" i="11"/>
  <c r="I47" i="11"/>
  <c r="H48" i="11"/>
  <c r="I48" i="11"/>
  <c r="H49" i="11"/>
  <c r="I49" i="11"/>
  <c r="H50" i="11"/>
  <c r="I50" i="11"/>
  <c r="H51" i="11"/>
  <c r="I51" i="11"/>
  <c r="H52" i="11"/>
  <c r="I52" i="11"/>
  <c r="H53" i="11"/>
  <c r="I53" i="11"/>
  <c r="C54" i="11"/>
  <c r="D54" i="11"/>
  <c r="E54" i="11"/>
  <c r="F54" i="11"/>
  <c r="I54" i="11" s="1"/>
  <c r="H55" i="11"/>
  <c r="I55" i="11"/>
  <c r="C56" i="11"/>
  <c r="D56" i="11"/>
  <c r="E56" i="11"/>
  <c r="F56" i="11"/>
  <c r="H57" i="11"/>
  <c r="I57" i="11"/>
  <c r="H58" i="11"/>
  <c r="I58" i="11"/>
  <c r="H59" i="11"/>
  <c r="I59" i="11"/>
  <c r="H60" i="11"/>
  <c r="I60" i="11"/>
  <c r="H61" i="11"/>
  <c r="I61" i="11"/>
  <c r="H62" i="11"/>
  <c r="I62" i="11"/>
  <c r="H63" i="11"/>
  <c r="I63" i="11"/>
  <c r="H64" i="11"/>
  <c r="I64" i="11"/>
  <c r="H65" i="11"/>
  <c r="I65" i="11"/>
  <c r="H66" i="11"/>
  <c r="I66" i="11"/>
  <c r="C67" i="11"/>
  <c r="D67" i="11"/>
  <c r="E67" i="11"/>
  <c r="F67" i="11"/>
  <c r="H68" i="11"/>
  <c r="I68" i="11"/>
  <c r="C69" i="11"/>
  <c r="D69" i="11"/>
  <c r="E69" i="11"/>
  <c r="F69" i="11"/>
  <c r="H70" i="11"/>
  <c r="I70" i="11"/>
  <c r="H71" i="11"/>
  <c r="I71" i="11"/>
  <c r="C72" i="11"/>
  <c r="D72" i="11"/>
  <c r="E72" i="11"/>
  <c r="F72" i="11"/>
  <c r="H73" i="11"/>
  <c r="I73" i="11"/>
  <c r="H74" i="11"/>
  <c r="I74" i="11"/>
  <c r="C75" i="11"/>
  <c r="D75" i="11"/>
  <c r="E75" i="11"/>
  <c r="F75" i="11"/>
  <c r="H76" i="11"/>
  <c r="I76" i="11"/>
  <c r="C77" i="11"/>
  <c r="D77" i="11"/>
  <c r="E77" i="11"/>
  <c r="F77" i="11"/>
  <c r="H78" i="11"/>
  <c r="I78" i="11"/>
  <c r="H79" i="11"/>
  <c r="I79" i="11"/>
  <c r="H80" i="11"/>
  <c r="I80" i="11"/>
  <c r="H81" i="11"/>
  <c r="I81" i="11"/>
  <c r="H82" i="11"/>
  <c r="I82" i="11"/>
  <c r="H83" i="11"/>
  <c r="I83" i="11"/>
  <c r="H84" i="11"/>
  <c r="I84" i="11"/>
  <c r="H85" i="11"/>
  <c r="I85" i="11"/>
  <c r="I75" i="11" l="1"/>
  <c r="H20" i="11"/>
  <c r="I9" i="11"/>
  <c r="I69" i="11"/>
  <c r="H15" i="11"/>
  <c r="I77" i="11"/>
  <c r="H75" i="11"/>
  <c r="H69" i="11"/>
  <c r="H22" i="11"/>
  <c r="H56" i="11"/>
  <c r="I39" i="11"/>
  <c r="H39" i="11"/>
  <c r="H54" i="11"/>
  <c r="H77" i="11"/>
  <c r="I67" i="11"/>
  <c r="I56" i="11"/>
  <c r="F8" i="11"/>
  <c r="D8" i="11"/>
  <c r="E8" i="11"/>
  <c r="H72" i="11"/>
  <c r="H67" i="11"/>
  <c r="H42" i="11"/>
  <c r="H32" i="11"/>
  <c r="I22" i="11"/>
  <c r="H11" i="11"/>
  <c r="C8" i="11"/>
  <c r="I15" i="11"/>
  <c r="I20" i="11"/>
  <c r="H9" i="11"/>
  <c r="I72" i="11"/>
  <c r="I42" i="11"/>
  <c r="H8" i="11" l="1"/>
  <c r="I8" i="11"/>
  <c r="H78" i="10" l="1"/>
  <c r="H79" i="10"/>
  <c r="G45" i="10" l="1"/>
  <c r="I79" i="10" l="1"/>
  <c r="I78" i="10"/>
  <c r="F77" i="10"/>
  <c r="E77" i="10"/>
  <c r="D77" i="10"/>
  <c r="C77" i="10"/>
  <c r="G57" i="10"/>
  <c r="G52" i="10"/>
  <c r="G11" i="10"/>
  <c r="C73" i="10" l="1"/>
  <c r="F45" i="10"/>
  <c r="I77" i="10"/>
  <c r="C52" i="10"/>
  <c r="H77" i="10"/>
  <c r="C9" i="10"/>
  <c r="C11" i="10"/>
  <c r="C60" i="10"/>
  <c r="D75" i="10"/>
  <c r="C75" i="10"/>
  <c r="D45" i="10" l="1"/>
  <c r="E45" i="10"/>
  <c r="F18" i="10"/>
  <c r="F14" i="10"/>
  <c r="F31" i="10"/>
  <c r="E75" i="10"/>
  <c r="C63" i="10"/>
  <c r="I67" i="10"/>
  <c r="H67" i="10"/>
  <c r="E73" i="10"/>
  <c r="C70" i="10"/>
  <c r="F70" i="10"/>
  <c r="I71" i="10"/>
  <c r="H71" i="10"/>
  <c r="H74" i="10"/>
  <c r="F73" i="10"/>
  <c r="I74" i="10"/>
  <c r="D63" i="10"/>
  <c r="I69" i="10"/>
  <c r="H69" i="10"/>
  <c r="I66" i="10"/>
  <c r="H66" i="10"/>
  <c r="H68" i="10"/>
  <c r="I68" i="10"/>
  <c r="E63" i="10"/>
  <c r="I65" i="10"/>
  <c r="H65" i="10"/>
  <c r="D70" i="10"/>
  <c r="I72" i="10"/>
  <c r="H72" i="10"/>
  <c r="D73" i="10"/>
  <c r="H64" i="10"/>
  <c r="F63" i="10"/>
  <c r="I64" i="10"/>
  <c r="E70" i="10"/>
  <c r="C49" i="10"/>
  <c r="E14" i="10"/>
  <c r="H37" i="10"/>
  <c r="I37" i="10"/>
  <c r="H41" i="10"/>
  <c r="I41" i="10"/>
  <c r="H46" i="10"/>
  <c r="I46" i="10"/>
  <c r="I16" i="10"/>
  <c r="H16" i="10"/>
  <c r="I21" i="10"/>
  <c r="H21" i="10"/>
  <c r="I25" i="10"/>
  <c r="H25" i="10"/>
  <c r="I29" i="10"/>
  <c r="H29" i="10"/>
  <c r="I34" i="10"/>
  <c r="H34" i="10"/>
  <c r="D14" i="10"/>
  <c r="C57" i="10"/>
  <c r="I38" i="10"/>
  <c r="H38" i="10"/>
  <c r="I42" i="10"/>
  <c r="H42" i="10"/>
  <c r="I17" i="10"/>
  <c r="H17" i="10"/>
  <c r="H22" i="10"/>
  <c r="I22" i="10"/>
  <c r="H26" i="10"/>
  <c r="I26" i="10"/>
  <c r="H30" i="10"/>
  <c r="I30" i="10"/>
  <c r="I35" i="10"/>
  <c r="H35" i="10"/>
  <c r="I47" i="10"/>
  <c r="H47" i="10"/>
  <c r="I39" i="10"/>
  <c r="H39" i="10"/>
  <c r="I43" i="10"/>
  <c r="H43" i="10"/>
  <c r="H19" i="10"/>
  <c r="I19" i="10"/>
  <c r="H23" i="10"/>
  <c r="I23" i="10"/>
  <c r="H27" i="10"/>
  <c r="I27" i="10"/>
  <c r="C31" i="10"/>
  <c r="C45" i="10"/>
  <c r="C14" i="10"/>
  <c r="I32" i="10"/>
  <c r="H32" i="10"/>
  <c r="I48" i="10"/>
  <c r="H48" i="10"/>
  <c r="C18" i="10"/>
  <c r="E18" i="10"/>
  <c r="D31" i="10"/>
  <c r="I36" i="10"/>
  <c r="H36" i="10"/>
  <c r="I40" i="10"/>
  <c r="H40" i="10"/>
  <c r="I44" i="10"/>
  <c r="H44" i="10"/>
  <c r="H15" i="10"/>
  <c r="I15" i="10"/>
  <c r="H20" i="10"/>
  <c r="I20" i="10"/>
  <c r="H24" i="10"/>
  <c r="I24" i="10"/>
  <c r="H28" i="10"/>
  <c r="I28" i="10"/>
  <c r="H33" i="10"/>
  <c r="I33" i="10"/>
  <c r="D18" i="10"/>
  <c r="E31" i="10"/>
  <c r="D49" i="10"/>
  <c r="E11" i="10"/>
  <c r="H10" i="10"/>
  <c r="F9" i="10"/>
  <c r="I10" i="10"/>
  <c r="E54" i="10"/>
  <c r="D60" i="10"/>
  <c r="H12" i="10"/>
  <c r="I12" i="10"/>
  <c r="F11" i="10"/>
  <c r="E9" i="10"/>
  <c r="D52" i="10"/>
  <c r="F54" i="10"/>
  <c r="I55" i="10"/>
  <c r="H55" i="10"/>
  <c r="E49" i="10"/>
  <c r="E57" i="10"/>
  <c r="H76" i="10"/>
  <c r="F75" i="10"/>
  <c r="I76" i="10"/>
  <c r="E60" i="10"/>
  <c r="H50" i="10"/>
  <c r="F49" i="10"/>
  <c r="I50" i="10"/>
  <c r="E52" i="10"/>
  <c r="C54" i="10"/>
  <c r="D57" i="10"/>
  <c r="I58" i="10"/>
  <c r="F57" i="10"/>
  <c r="H58" i="10"/>
  <c r="I56" i="10"/>
  <c r="H56" i="10"/>
  <c r="F60" i="10"/>
  <c r="H61" i="10"/>
  <c r="I61" i="10"/>
  <c r="H59" i="10"/>
  <c r="I59" i="10"/>
  <c r="D11" i="10"/>
  <c r="D9" i="10"/>
  <c r="I53" i="10"/>
  <c r="F52" i="10"/>
  <c r="H53" i="10"/>
  <c r="I51" i="10"/>
  <c r="H51" i="10"/>
  <c r="D54" i="10"/>
  <c r="C62" i="10" l="1"/>
  <c r="I63" i="10"/>
  <c r="F62" i="10"/>
  <c r="H63" i="10"/>
  <c r="D62" i="10"/>
  <c r="I70" i="10"/>
  <c r="H70" i="10"/>
  <c r="E62" i="10"/>
  <c r="I73" i="10"/>
  <c r="H73" i="10"/>
  <c r="C13" i="10"/>
  <c r="H18" i="10"/>
  <c r="I18" i="10"/>
  <c r="F13" i="10"/>
  <c r="H14" i="10"/>
  <c r="I14" i="10"/>
  <c r="I45" i="10"/>
  <c r="H45" i="10"/>
  <c r="E13" i="10"/>
  <c r="H31" i="10"/>
  <c r="I31" i="10"/>
  <c r="D13" i="10"/>
  <c r="I52" i="10"/>
  <c r="H52" i="10"/>
  <c r="I11" i="10"/>
  <c r="H11" i="10"/>
  <c r="I9" i="10"/>
  <c r="H9" i="10"/>
  <c r="H60" i="10"/>
  <c r="I60" i="10"/>
  <c r="H57" i="10"/>
  <c r="I57" i="10"/>
  <c r="H54" i="10"/>
  <c r="I54" i="10"/>
  <c r="I49" i="10"/>
  <c r="H49" i="10"/>
  <c r="I75" i="10"/>
  <c r="H75" i="10"/>
  <c r="F8" i="10" l="1"/>
  <c r="C8" i="10"/>
  <c r="E8" i="10"/>
  <c r="H62" i="10"/>
  <c r="I62" i="10"/>
  <c r="D8" i="10"/>
  <c r="I13" i="10"/>
  <c r="H13" i="10"/>
  <c r="I8" i="10" l="1"/>
  <c r="H8" i="10"/>
</calcChain>
</file>

<file path=xl/sharedStrings.xml><?xml version="1.0" encoding="utf-8"?>
<sst xmlns="http://schemas.openxmlformats.org/spreadsheetml/2006/main" count="1168" uniqueCount="680">
  <si>
    <t>Informes Sobre la Situación Económica, las Finanzas Públicas y la Deuda Pública, Anexos</t>
  </si>
  <si>
    <t>Avance en el ejercicio del presupuesto</t>
  </si>
  <si>
    <t>Aprobado 
anual</t>
  </si>
  <si>
    <t>Autorizado al periodo</t>
  </si>
  <si>
    <t>Porcentaje de avance</t>
  </si>
  <si>
    <t>Ramo</t>
  </si>
  <si>
    <t>Autorizado  al periodo</t>
  </si>
  <si>
    <t>(a)</t>
  </si>
  <si>
    <t>(b)</t>
  </si>
  <si>
    <t>(c)</t>
  </si>
  <si>
    <t>(d)</t>
  </si>
  <si>
    <t>TOTAL</t>
  </si>
  <si>
    <t>10 Economía</t>
  </si>
  <si>
    <t>11 Educación Pública</t>
  </si>
  <si>
    <t>Programa Nacional de Becas</t>
  </si>
  <si>
    <t>12 Salud</t>
  </si>
  <si>
    <t>15 Desarrollo Agrario, Territorial y Urbano</t>
  </si>
  <si>
    <t>16 Medio Ambiente y Recursos Naturales</t>
  </si>
  <si>
    <t>Planeación, Dirección y Evaluación Ambiental</t>
  </si>
  <si>
    <t>20 Desarrollo Social</t>
  </si>
  <si>
    <t>33 Aportaciones Federales para Entidades Federativas y Municipios</t>
  </si>
  <si>
    <t>Programa Presupuestario</t>
  </si>
  <si>
    <r>
      <t xml:space="preserve">Gasto pagado </t>
    </r>
    <r>
      <rPr>
        <vertAlign val="superscript"/>
        <sz val="7"/>
        <color theme="1"/>
        <rFont val="Soberana Sans"/>
        <family val="3"/>
      </rPr>
      <t>1_/</t>
    </r>
  </si>
  <si>
    <t>PROSPERA Programa de Inclusión Social</t>
  </si>
  <si>
    <t>Programa de Apoyo a la Educación Indígena</t>
  </si>
  <si>
    <t>Programa para la Inclusión y la Equidad Educativa</t>
  </si>
  <si>
    <t>Fondo Nacional Emprendedor</t>
  </si>
  <si>
    <t>Programa para el Desarrollo Profesional Docente</t>
  </si>
  <si>
    <t>Prevención y atención contra las adicciones</t>
  </si>
  <si>
    <t>Prevención y atención de VIH/SIDA y otras ITS</t>
  </si>
  <si>
    <t>Apoyos a centros y organizaciones de educación</t>
  </si>
  <si>
    <t>Mantenimiento de infraestructura</t>
  </si>
  <si>
    <t>FONE Servicios Personales</t>
  </si>
  <si>
    <t>FONE Otros de Gasto Corriente</t>
  </si>
  <si>
    <t>FONE Gasto de Operación</t>
  </si>
  <si>
    <t>FONE Fondo de Compensación</t>
  </si>
  <si>
    <t>FAM Infraestructura Educativa Media Superior y Superior</t>
  </si>
  <si>
    <t>FAM Infraestructura Educativa Básica</t>
  </si>
  <si>
    <t>FAETA Educación Tecnológica</t>
  </si>
  <si>
    <t>FAETA Educación de Adultos</t>
  </si>
  <si>
    <t>Proyectos de infraestructura social del sector educativo</t>
  </si>
  <si>
    <t>Formación y certificación para el trabajo</t>
  </si>
  <si>
    <t>Educación Superior</t>
  </si>
  <si>
    <t>Educación Media Superior</t>
  </si>
  <si>
    <t>Educación Básica</t>
  </si>
  <si>
    <t>25 Previsiones y Aportaciones para los Sistemas de Educación Básica, Normal, Tecnológica y de Adultos</t>
  </si>
  <si>
    <t>Instituto Mexicano de la Juventud</t>
  </si>
  <si>
    <t>Posgrado</t>
  </si>
  <si>
    <t>Nota: Las sumas parciales pueden no coincidir con el total, así como los cálculos porcentuales, debido al redondeo de las cifras.</t>
  </si>
  <si>
    <r>
      <t xml:space="preserve">1_/ </t>
    </r>
    <r>
      <rPr>
        <sz val="6"/>
        <color theme="1"/>
        <rFont val="Soberana Sans"/>
        <family val="3"/>
      </rPr>
      <t>De acuerdo con la Ley General de Contabilidad Gubernamental, corresponde al momento contable del gasto, que refleja la cancelación total o parcial de las obligaciones de pago y que se concreta mediante el desembolso de efectivo o cualquier otro medio de pago.</t>
    </r>
  </si>
  <si>
    <t>n.a.: No aplica.</t>
  </si>
  <si>
    <t>Fuente: Dependencias y entidades de la Administración Pública Federal.</t>
  </si>
  <si>
    <t>Autorizado 
anual</t>
  </si>
  <si>
    <t>(d)/(b)*100</t>
  </si>
  <si>
    <t>(d)/(c)*100</t>
  </si>
  <si>
    <t>08 Agricultura, Ganadería, Desarrollo Rural, Pesca y Alimentación</t>
  </si>
  <si>
    <t>Programa de Apoyos a Pequeños Productores</t>
  </si>
  <si>
    <t>Servicios de Educación Media Superior</t>
  </si>
  <si>
    <t>Programa de Formación de Recursos Humanos basada en Competencias</t>
  </si>
  <si>
    <t>Investigación Científica y Desarrollo Tecnológico</t>
  </si>
  <si>
    <t>Programa de infraestructura física educativa</t>
  </si>
  <si>
    <t>Subsidios para organismos descentralizados estatales</t>
  </si>
  <si>
    <t>Expansión de la Educación Media Superior y Superior</t>
  </si>
  <si>
    <t>Servicios de Educación Superior y Posgrado</t>
  </si>
  <si>
    <t>Fortalecimiento de la Calidad Educativa</t>
  </si>
  <si>
    <t>Carrera Docente en UPES</t>
  </si>
  <si>
    <t>Programa de Apoyo a la Vivienda</t>
  </si>
  <si>
    <t>Programa hacia la igualdad y la sustentabilidad ambiental</t>
  </si>
  <si>
    <t>Programa de Fomento a la Economía Social</t>
  </si>
  <si>
    <t>Servicios de educación normal en el D.F.</t>
  </si>
  <si>
    <t>47 Entidades no Sectorizadas</t>
  </si>
  <si>
    <t>Prevención y control de enfermedades</t>
  </si>
  <si>
    <t>Atención a la Salud</t>
  </si>
  <si>
    <t>Apoyos para la atención a problemas estructurales de las UPES</t>
  </si>
  <si>
    <t>Educación Superior 3</t>
  </si>
  <si>
    <t xml:space="preserve">Programa Nacional de Becas </t>
  </si>
  <si>
    <t>Cuarto Trimestre de 2016</t>
  </si>
  <si>
    <t>Enero - diciembre</t>
  </si>
  <si>
    <t>ANEXO 17 DEL DPEF 2016
EVOLUCIÓN DE LAS EROGACIONES PARA EL DESARROLLO DE LOS JÓVENES
Enero-diciembre
(Pesos)</t>
  </si>
  <si>
    <t>Programa de Derechos Indígenas</t>
  </si>
  <si>
    <t>Programa para el Mejoramiento de la Producción y la Productividad Indígena</t>
  </si>
  <si>
    <t>Programa de Infraestructura Indígena</t>
  </si>
  <si>
    <t>Planeación y Articulación de la Acción Pública hacia los Pueblos Indígenas</t>
  </si>
  <si>
    <t>Actividades de apoyo a la función pública y buen gobierno</t>
  </si>
  <si>
    <t>Actividades de apoyo administrativo</t>
  </si>
  <si>
    <t>Proyectos de inmuebles (oficinas administrativas)</t>
  </si>
  <si>
    <t>Apoyos para actividades científicas, tecnológicas y de innovación</t>
  </si>
  <si>
    <t>38 Consejo Nacional de Ciencia y Tecnología</t>
  </si>
  <si>
    <t>Promover los Derechos Humanos de los pueblos y las comunidades indígenas</t>
  </si>
  <si>
    <t>Protección de los Derechos Humanos de Indígenas en Reclusión</t>
  </si>
  <si>
    <t>35 Comisión Nacional de los Derechos Humanos</t>
  </si>
  <si>
    <t xml:space="preserve">FAM Asistencia Social </t>
  </si>
  <si>
    <t>FAIS Municipal y de las Demarcaciones Territoriales del Distrito Federal</t>
  </si>
  <si>
    <t>Fondo de Apoyo a Migrantes</t>
  </si>
  <si>
    <r>
      <t xml:space="preserve">23 Provisiones Salariales y Económicas </t>
    </r>
    <r>
      <rPr>
        <b/>
        <vertAlign val="superscript"/>
        <sz val="6"/>
        <rFont val="Soberana Sans"/>
        <family val="3"/>
      </rPr>
      <t>2_/</t>
    </r>
  </si>
  <si>
    <t>Pensión para Adultos Mayores</t>
  </si>
  <si>
    <t>Programa de estancias infantiles para apoyar a madres trabajadoras</t>
  </si>
  <si>
    <t>Programa de Empleo Temporal (PET)</t>
  </si>
  <si>
    <t>Programa de Coinversión Social</t>
  </si>
  <si>
    <t>Programa 3 x 1 para Migrantes</t>
  </si>
  <si>
    <t>Programas del Fondo Nacional de Fomento a las Artesanías (FONART)</t>
  </si>
  <si>
    <t>Programa de Abasto Rural a cargo de Diconsa, S.A. de C.V. (DICONSA)</t>
  </si>
  <si>
    <t>Programa de Abasto Social de Leche a cargo de Liconsa, S.A. de C.V.</t>
  </si>
  <si>
    <t>Programa IMSS-PROSPERA</t>
  </si>
  <si>
    <t>19 Aportaciones a Seguridad Social</t>
  </si>
  <si>
    <t xml:space="preserve">Apoyos para el Desarrollo Forestal Sustentable </t>
  </si>
  <si>
    <t>Programa de Apoyo a la Infraestructura Hidroagrícola</t>
  </si>
  <si>
    <t>Programa de Agua potable, Alcantarillado y Saneamiento</t>
  </si>
  <si>
    <t>Programa de Conservación para el Desarrollo Sostenible</t>
  </si>
  <si>
    <t>Infraestructura para la modernización y rehabilitación de riego y temporal tecnificado</t>
  </si>
  <si>
    <t>Infraestructura para la Protección de Centros de Población y Áreas Productivas</t>
  </si>
  <si>
    <t>Rehabilitación y Modernización de Presas y Estructuras de Cabeza</t>
  </si>
  <si>
    <t>Estudios de preinversión</t>
  </si>
  <si>
    <t>Programa de Infraestructura</t>
  </si>
  <si>
    <t>Seguro Popular</t>
  </si>
  <si>
    <t xml:space="preserve">Fortalecimiento a la atención médica </t>
  </si>
  <si>
    <t>Salud materna, sexual y reproductiva</t>
  </si>
  <si>
    <t>Rectoría en Salud</t>
  </si>
  <si>
    <t>Educación y cultura indígena</t>
  </si>
  <si>
    <t xml:space="preserve">Diseño de la Política Educativa </t>
  </si>
  <si>
    <t>Normar los servicios educativos</t>
  </si>
  <si>
    <t xml:space="preserve">Educación Inicial y Básica Comunitaria </t>
  </si>
  <si>
    <t xml:space="preserve">Educación para Adultos (INEA) </t>
  </si>
  <si>
    <t xml:space="preserve">Programa nacional de financiamiento al microempresario y a la mujer rural </t>
  </si>
  <si>
    <t>Estudios y proyectos de construcción de caminos rurales y carreteras alimentadoras</t>
  </si>
  <si>
    <t>Conservación de infraestructura de caminos rurales y carreteras alimentadoras</t>
  </si>
  <si>
    <t xml:space="preserve">Proyectos de construcción de carreteras alimentadoras y caminos rurales </t>
  </si>
  <si>
    <t>09 Comunicaciones y Transportes</t>
  </si>
  <si>
    <t>Programa de Fomento a la Agricultura</t>
  </si>
  <si>
    <t xml:space="preserve">Programa de Productividad Rural </t>
  </si>
  <si>
    <t>08 Agricultura, Ganadería,  Desarrollo Rural, Pesca y Alimentación</t>
  </si>
  <si>
    <t>Conducción de la política interior</t>
  </si>
  <si>
    <t>04 Gobernación</t>
  </si>
  <si>
    <t xml:space="preserve">TOTAL </t>
  </si>
  <si>
    <t>Autorizado anual</t>
  </si>
  <si>
    <t>Autorizado al 
periodo</t>
  </si>
  <si>
    <t>ANEXO 10 DEL DPEF 2016
EVOLUCIÓN DE LAS EROGACIONES PARA EL DESARROLLO INTEGRAL DE LOS PUEBLOS Y COMUNIDADES INDÍGENAS
Enero-diciembre
(Pesos)</t>
  </si>
  <si>
    <t>Atención a Víctimas</t>
  </si>
  <si>
    <t>Entidades no Sectorizadas</t>
  </si>
  <si>
    <t>Subsidios a programas para jóvenes</t>
  </si>
  <si>
    <t>Seguro de vida para jefas de familia</t>
  </si>
  <si>
    <t>Programa de Apoyo a las Instancias de Mujeres en las Entidades Federativas (PAIMEF)</t>
  </si>
  <si>
    <t>Articulación de políticas públicas integrales de juventud</t>
  </si>
  <si>
    <t>Desarrollo Social</t>
  </si>
  <si>
    <t>Promoción del Desarrollo Humano y Planeación Institucional</t>
  </si>
  <si>
    <t>Promoción del respeto a los derechos humanos y atención a víctimas del delito</t>
  </si>
  <si>
    <t>Procuraduría General de la República</t>
  </si>
  <si>
    <t>Desarrollo Agrario, Territorial y Urbano</t>
  </si>
  <si>
    <t>Instrumentación de la política laboral</t>
  </si>
  <si>
    <t>Capacitación para Incrementar la Productividad</t>
  </si>
  <si>
    <t>Ejecución de los programas y acciones de la Política Laboral</t>
  </si>
  <si>
    <t>Trabajo y Previsión Social</t>
  </si>
  <si>
    <t>Emplear el Poder Naval de la Federación para salvaguardar la soberanía y seguridad nacionales</t>
  </si>
  <si>
    <t>Marina</t>
  </si>
  <si>
    <t>Prevención y Control de Sobrepeso, Obesidad y Diabetes</t>
  </si>
  <si>
    <t>Salud</t>
  </si>
  <si>
    <t>Programa de la Reforma Educativa</t>
  </si>
  <si>
    <t>Programa de Inclusión Digital</t>
  </si>
  <si>
    <t>Programa Nacional de Convivencia Escolar</t>
  </si>
  <si>
    <t>Programa de Cultura Física y Deporte</t>
  </si>
  <si>
    <t>Programa de Apoyos a la Cultura</t>
  </si>
  <si>
    <t>Escuelas de Tiempo Completo</t>
  </si>
  <si>
    <t>Atención al deporte</t>
  </si>
  <si>
    <t>Producción y distribución de libros y materiales culturales</t>
  </si>
  <si>
    <t>Producción y transmisión de materiales educativos</t>
  </si>
  <si>
    <t>Desarrollo Cultural</t>
  </si>
  <si>
    <t>Educación Pública</t>
  </si>
  <si>
    <t>Programa nacional de financiamiento al microempresario y a la mujer rural</t>
  </si>
  <si>
    <t>Economía</t>
  </si>
  <si>
    <t>Comunicaciopnes y Transportes</t>
  </si>
  <si>
    <t>09</t>
  </si>
  <si>
    <t>Programa de igualdad entre mujeres y hombres SDN</t>
  </si>
  <si>
    <t>Sistema educativo militar</t>
  </si>
  <si>
    <t>Derechos humanos</t>
  </si>
  <si>
    <t>Programa de Seguridad Pública de la Secretaría de la Defensa Nacional</t>
  </si>
  <si>
    <t>07</t>
  </si>
  <si>
    <t>Detección y prevención de ilícitos financieros</t>
  </si>
  <si>
    <t>06</t>
  </si>
  <si>
    <t>Subsidios en materia de seguridad pública</t>
  </si>
  <si>
    <t>Programa Nacional de Prevención del Delito</t>
  </si>
  <si>
    <t>Otorgamiento de subsidios para la implementación de la reforma al sistema de justicia penal</t>
  </si>
  <si>
    <t>Promover la Protección de los Derechos Humanos y Prevenir la Discriminación</t>
  </si>
  <si>
    <t>Fomento de la cultura de la participación ciudadana en la prevención del delito</t>
  </si>
  <si>
    <t>Programa de Derechos Humanos</t>
  </si>
  <si>
    <t>Coordinación con las instancias que integran el Sistema Nacional de Seguridad Pública</t>
  </si>
  <si>
    <t>Operativos para la prevención y disuasión del delito</t>
  </si>
  <si>
    <t>Servicios de protección, custodia, vigilancia y seguridad de personas, bienes e instalaciones</t>
  </si>
  <si>
    <t>Promover la atención y prevención de la violencia contra las mujeres</t>
  </si>
  <si>
    <t>Gobernación</t>
  </si>
  <si>
    <t>04</t>
  </si>
  <si>
    <t xml:space="preserve">n.a.: No aplica.
</t>
  </si>
  <si>
    <t xml:space="preserve"> Nota: Las sumas parciales pueden no coincidir con el total, así como los cálculos porcentuales, debido al redondeo de las cifras.
</t>
  </si>
  <si>
    <t>Proyectos de infraestructura económica de electricidad (Pidiregas)</t>
  </si>
  <si>
    <t>Proyectos de infraestructura económica de electricidad</t>
  </si>
  <si>
    <t>Promoción de medidas para el ahorro y uso eficiente de la energía eléctrica</t>
  </si>
  <si>
    <t>Proyectos de infraestructura económica de hidrocarburos</t>
  </si>
  <si>
    <t>47   Entidades no Sectorizadas</t>
  </si>
  <si>
    <t xml:space="preserve">Innovación tecnológica para incrementar la productividad de las empresas </t>
  </si>
  <si>
    <t xml:space="preserve">Becas de posgrado y apoyos a la calidad </t>
  </si>
  <si>
    <t xml:space="preserve">Apoyos para actividades científicas, tecnológicas y de innovación </t>
  </si>
  <si>
    <t>38   Consejo Nacional de Ciencia y Tecnología</t>
  </si>
  <si>
    <t>Fondo de Prevención de Desastres Naturales (FOPREDEN)</t>
  </si>
  <si>
    <t>Fondo de Desastres Naturales (FONDEN)</t>
  </si>
  <si>
    <t>23   Provisiones Salariales y Económicas</t>
  </si>
  <si>
    <t>Planeación y conducción de la política de turismo</t>
  </si>
  <si>
    <t>21   Turismo</t>
  </si>
  <si>
    <t xml:space="preserve">Gestión, promoción, supervisión y evaluación del aprovechamiento sustentable de la energía </t>
  </si>
  <si>
    <t>Fondos de Diversificación Energética</t>
  </si>
  <si>
    <t>Coordinación de la política energética en hidrocarburos</t>
  </si>
  <si>
    <t xml:space="preserve">Coordinación de la política energética en electricidad </t>
  </si>
  <si>
    <t>Conducción de la política energética</t>
  </si>
  <si>
    <t>18   Energía</t>
  </si>
  <si>
    <t xml:space="preserve">Tratamiento de Aguas Residuales </t>
  </si>
  <si>
    <t>Sistema Nacional de Áreas Naturales Protegidas</t>
  </si>
  <si>
    <t>Regulación Ambiental</t>
  </si>
  <si>
    <t xml:space="preserve">Protección Forestal </t>
  </si>
  <si>
    <t xml:space="preserve">Programas de Calidad del Aire y Verificación Vehicular </t>
  </si>
  <si>
    <t>Programa de Manejo de Áreas Naturales Protegidas</t>
  </si>
  <si>
    <t xml:space="preserve">Programa de Conservación para el Desarrollo Sostenible </t>
  </si>
  <si>
    <t>Prevención y gestión integral de residuos</t>
  </si>
  <si>
    <t xml:space="preserve">Normativa Ambiental e Instrumentos para el Desarrollo Sustentable </t>
  </si>
  <si>
    <t xml:space="preserve">Investigación en Cambio Climático, Sustentabilidad y Crecimiento Verde </t>
  </si>
  <si>
    <t>Investigación científica y tecnológica</t>
  </si>
  <si>
    <t xml:space="preserve">Inspección y Vigilancia del Medio Ambiente y Recursos Naturales </t>
  </si>
  <si>
    <t>Infraestructura de agua potable, alcantarillado y saneamiento</t>
  </si>
  <si>
    <t>Fideicomisos Ambientales</t>
  </si>
  <si>
    <t xml:space="preserve">Conservación y Aprovechamiento Sustentable de la Vida Silvestre </t>
  </si>
  <si>
    <t>Capacitación Ambiental y Desarrollo Sustentable</t>
  </si>
  <si>
    <t xml:space="preserve">16   Medio Ambiente y Recursos Naturales </t>
  </si>
  <si>
    <t>Programa de Prevención de Riesgos</t>
  </si>
  <si>
    <t xml:space="preserve"> 15   Desarrollo Agrario, Territorial y Urbano</t>
  </si>
  <si>
    <t>13   Marina</t>
  </si>
  <si>
    <t>Vigilancia epidemiológica</t>
  </si>
  <si>
    <t>Protección Contra Riesgos Sanitarios</t>
  </si>
  <si>
    <t>12   Salud</t>
  </si>
  <si>
    <t>Promoción del comercio exterior y atracción de inversión extranjera directa</t>
  </si>
  <si>
    <t>10   Economía</t>
  </si>
  <si>
    <t>Reconstrucción y Conservación de Carreteras</t>
  </si>
  <si>
    <t>09   Comunicaciones y Transportes</t>
  </si>
  <si>
    <t>Programa de Productividad y Competitividad Agroalimentaria</t>
  </si>
  <si>
    <t>Programa de Productividad Rural</t>
  </si>
  <si>
    <t>Programa de Fomento Ganadero</t>
  </si>
  <si>
    <t>Programa de Fomento a la Productividad Pesquera y Acuícola</t>
  </si>
  <si>
    <t>08   Agricultura, Ganadería, Desarrollo Rural, Pesca y Alimentación</t>
  </si>
  <si>
    <t xml:space="preserve">Coordinación del Sistema Nacional de Protección Civil </t>
  </si>
  <si>
    <t>04   Gobernación</t>
  </si>
  <si>
    <t xml:space="preserve">Aprobado 
anual
</t>
  </si>
  <si>
    <t>ANEXO 16 DEL DPEF 2016
EVOLUCIÓN DE LAS EROGACIONES PARA LA ADAPTACIÓN Y MITIGACIÓN DE LOS EFECTOS DEL CAMBIO CLIMÁTICO 
Enero-diciembre
(Pesos)</t>
  </si>
  <si>
    <t>Atención a Personas con Discapacidad</t>
  </si>
  <si>
    <t>Atender asuntos relativos a la aplicación del Mecanismo Nacional de Promoción, Protección y Supervisión de la Convención sobre los derechos de las Personas con Discapacidad.</t>
  </si>
  <si>
    <t>Atender asuntos relacionados con víctimas del delito</t>
  </si>
  <si>
    <t>Fondo para la Accesibilidad en el Transporte Público para las Personas con Discapacidad</t>
  </si>
  <si>
    <t>23 Provisiones Salariales y Económicas</t>
  </si>
  <si>
    <t>Servicios a grupos con necesidades especiales</t>
  </si>
  <si>
    <t>Programa de Atención a Jornaleros Agrícolas</t>
  </si>
  <si>
    <t>Desarrollo integral de las personas con discapacidad</t>
  </si>
  <si>
    <t xml:space="preserve">14 Trabajo y Previsión Social </t>
  </si>
  <si>
    <t>Servicios de asistencia social integral</t>
  </si>
  <si>
    <t>Seguro Médico Siglo XXI</t>
  </si>
  <si>
    <t>Programa de Desarrollo Comunitario "Comunidad DIFerente"</t>
  </si>
  <si>
    <t>Programa de Atención a Personas con Discapacidad</t>
  </si>
  <si>
    <t>Investigación y desarrollo tecnológico en salud</t>
  </si>
  <si>
    <t>Instituto Nacional de Rehabilitación Luis Guillermo Ibarra Ibarra</t>
  </si>
  <si>
    <t>Formación y capacitación de recursos humanos para la salud</t>
  </si>
  <si>
    <t>Asistencia social y protección del paciente</t>
  </si>
  <si>
    <t>Apoyos para la protección de las personas en estado de necesidad</t>
  </si>
  <si>
    <t xml:space="preserve">12 Salud </t>
  </si>
  <si>
    <t xml:space="preserve">11 Educación Pública </t>
  </si>
  <si>
    <t>Atención, protección, servicios y asistencia consulares</t>
  </si>
  <si>
    <t>05 Relaciones Exteriores</t>
  </si>
  <si>
    <t>Consejo Nacional para Prevenir la Discriminación</t>
  </si>
  <si>
    <r>
      <t xml:space="preserve">Autorizado 
anual </t>
    </r>
    <r>
      <rPr>
        <vertAlign val="superscript"/>
        <sz val="7"/>
        <color theme="1"/>
        <rFont val="Soberana Sans"/>
        <family val="3"/>
      </rPr>
      <t>2/</t>
    </r>
  </si>
  <si>
    <t>ANEXO 14 DEL DPEF 2016
EVOLUCIÓN DE LAS EROGACIONES CORRESPONDIENTES AL ANEXO RECURSOS PARA LA ATENCIÓN DE GRUPOS VULNERABLES
Enero-diciembre
(Pesos)</t>
  </si>
  <si>
    <t>Prestaciones sociales</t>
  </si>
  <si>
    <t>Atención a la Salud</t>
  </si>
  <si>
    <t>Servicios de guardería</t>
  </si>
  <si>
    <t xml:space="preserve">Prevención y control de enfermedades </t>
  </si>
  <si>
    <t>Fortalecimiento de la Igualdad Sustantiva entre Mujeres y Hombres</t>
  </si>
  <si>
    <t>Regulación y Supervisión de los sectores Telecomunicaciones y Radiodifusión</t>
  </si>
  <si>
    <t>43 Instituto Federal de Telecomunicaciones</t>
  </si>
  <si>
    <t>Atender asuntos de la niñez,  la familia, adolescentes y personas adultas mayores</t>
  </si>
  <si>
    <t>FASSA</t>
  </si>
  <si>
    <t>Programa para la Inclusión y la Equidad Educativa.</t>
  </si>
  <si>
    <t>Programa Nacional de Inglés.</t>
  </si>
  <si>
    <t>Servicios de educación básica en el D.F.</t>
  </si>
  <si>
    <t>Becas para la población atendida por el sector educativo</t>
  </si>
  <si>
    <t xml:space="preserve">25 Previsiones y Aportaciones para los Sistemas de Educación Básica, Normal, Tecnológica y de Adultos </t>
  </si>
  <si>
    <t>Capacitación y educación para el ejercicio democrático de la ciudadanía</t>
  </si>
  <si>
    <t xml:space="preserve">22 Instituto Nacional Electoral </t>
  </si>
  <si>
    <t>Adquisición de leche nacional</t>
  </si>
  <si>
    <t xml:space="preserve">20 Desarrollo Social </t>
  </si>
  <si>
    <t>Investigar y perseguir los delitos federales de carácter especial</t>
  </si>
  <si>
    <t>Investigar y perseguir los delitos del orden federal</t>
  </si>
  <si>
    <t>17 Procuraduría General de la República</t>
  </si>
  <si>
    <t>14 Trabajo y Previsión Social</t>
  </si>
  <si>
    <t>Proyectos de infraestructura social de salud</t>
  </si>
  <si>
    <t>Protección y restitución de los derechos de las niñas, niños y adolescentes</t>
  </si>
  <si>
    <t>Programa de vacunación</t>
  </si>
  <si>
    <t xml:space="preserve">Apoyos para la protección de las personas en estado de necesidad </t>
  </si>
  <si>
    <t xml:space="preserve">Proyectos de infraestructura social del sector educativo </t>
  </si>
  <si>
    <t xml:space="preserve">Programa Nacional de Inglés </t>
  </si>
  <si>
    <t>Producción y distribución de libros y materiales educativos</t>
  </si>
  <si>
    <t>Políticas de igualdad de género en el sector educativo</t>
  </si>
  <si>
    <t xml:space="preserve">Fortalecimiento de la Calidad Educativa </t>
  </si>
  <si>
    <t>Fortalecimiento a la educación temprana y el desarrollo infantil</t>
  </si>
  <si>
    <t>Evaluaciones de la calidad de la educación</t>
  </si>
  <si>
    <t xml:space="preserve">Escuelas de Tiempo Completo </t>
  </si>
  <si>
    <t>Educación para Adultos (INEA)</t>
  </si>
  <si>
    <t>Educación Inicial y Básica Comunitaria</t>
  </si>
  <si>
    <t>Diseño de la Política Educativa</t>
  </si>
  <si>
    <r>
      <t>Desarrollo y aplicación de programas educativos en materia agropecuaria</t>
    </r>
    <r>
      <rPr>
        <vertAlign val="superscript"/>
        <sz val="6"/>
        <color theme="1"/>
        <rFont val="Soberana Sans"/>
        <family val="3"/>
      </rPr>
      <t xml:space="preserve"> </t>
    </r>
  </si>
  <si>
    <t xml:space="preserve">08 Agricultura, Ganadería, Desarrollo Rural, Pesca y Alimentación </t>
  </si>
  <si>
    <t xml:space="preserve">Secretaría Ejecutiva del Sistema Nacional para la Protección Integral de Niñas, Niños y Adolescentes
</t>
  </si>
  <si>
    <t>Instituto Nacional de Migración</t>
  </si>
  <si>
    <t>Dirección General del Registro Nacional de Población e Identificación Personal</t>
  </si>
  <si>
    <t>Coordinación General de la Comisión Mexicana de Ayuda a Refugiados</t>
  </si>
  <si>
    <t>ANEXO 18 DEL DPEF 2016
EVOLUCIÓN DE LAS EROGACIONES CORRESPONDIENTES AL ANEXO RECURSOS PARA LA ATENCIÓN DE NIÑAS, NIÑOS Y ADOLESCENTES
Enero-diciembre
(Pesos)</t>
  </si>
  <si>
    <r>
      <t xml:space="preserve">Nota: Las sumas parciales pueden no coincidir con el total, así como los cálculos porcentuales, debido al redondeo de las cifras.
n.a.: No aplica.
</t>
    </r>
    <r>
      <rPr>
        <vertAlign val="superscript"/>
        <sz val="6"/>
        <color theme="1"/>
        <rFont val="Soberana Sans"/>
        <family val="3"/>
      </rPr>
      <t xml:space="preserve">1_/ </t>
    </r>
    <r>
      <rPr>
        <sz val="6"/>
        <color theme="1"/>
        <rFont val="Soberana Sans"/>
        <family val="3"/>
      </rPr>
      <t xml:space="preserve">De acuerdo con la Ley General de Contabilidad Gubernamental, corresponde al momento contable del gasto, que refleja la cancelación total o parcial de las obligaciones de pago y que se concreta mediante el desembolso de efectivo o cualquier otro medio de pago.
</t>
    </r>
    <r>
      <rPr>
        <vertAlign val="superscript"/>
        <sz val="6"/>
        <color theme="1"/>
        <rFont val="Soberana Sans"/>
        <family val="3"/>
      </rPr>
      <t xml:space="preserve">2_/ </t>
    </r>
    <r>
      <rPr>
        <sz val="6"/>
        <color theme="1"/>
        <rFont val="Soberana Sans"/>
        <family val="3"/>
      </rPr>
      <t>Incluye los Proyectos de Infraestructura Productiva de Largo Plazo.
Fuente: Dependencias y Entidades de la Administración Pública Federal.</t>
    </r>
  </si>
  <si>
    <t>Comisión Federal de Electricidad  2/</t>
  </si>
  <si>
    <t>Pemex Transformación Industrial</t>
  </si>
  <si>
    <t>Pemex-Exploración y Producción</t>
  </si>
  <si>
    <t>Instituto Nacional de Electricidad y Energías Limpias</t>
  </si>
  <si>
    <t>Comisión Nacional para el Uso Eficiente de la Energía</t>
  </si>
  <si>
    <t>Secretaría de Energía</t>
  </si>
  <si>
    <t>18 Energía</t>
  </si>
  <si>
    <t>Procuraduría Federal de Protección al Ambiente</t>
  </si>
  <si>
    <t>Dirección General de Desarrollo de la Infraestructura Física</t>
  </si>
  <si>
    <t>Dirección General de Logística y Alimentación</t>
  </si>
  <si>
    <t xml:space="preserve">Dirección General de Recursos Materiales y Servicios Generales </t>
  </si>
  <si>
    <t>Unidad Responsable</t>
  </si>
  <si>
    <t>ANEXO 15 DEL DPEF 2016
EVOLUCIÓN DE LAS EROGACIONES PARA LA ESTRATEGIA NACIONAL PARA LA TRANSICIÓN ENERGÉTICA Y EL APROVECHAMIENTO SUSTENTABLE DE LA ENERGÍA
Enero-diciembre
(Pesos)</t>
  </si>
  <si>
    <t>Fuente: Dependencias y Entidades de la Administración Pública Federal.</t>
  </si>
  <si>
    <t>Instituto de Seguridad y Servicios Sociales de los Trabajadores del Estado</t>
  </si>
  <si>
    <t>GYN Instituto de Seguridad y Servicios Sociales de los Trabajadores del Estado</t>
  </si>
  <si>
    <t>Instituto Mexicano del Seguro Social</t>
  </si>
  <si>
    <t>GYR Instituto Mexicano del Seguro Social</t>
  </si>
  <si>
    <t>Centro de Investigación en Alimentación y Desarrollo, A.C.</t>
  </si>
  <si>
    <t>Centro de Investigación Científica y de Educación Superior de Ensenada, B.C.</t>
  </si>
  <si>
    <t>Centro de Ingeniería y Desarrollo Industrial</t>
  </si>
  <si>
    <t>Instituto Potosino de Investigación Científica y Tecnológica, A.C.</t>
  </si>
  <si>
    <t>Instituto Nacional de Astrofísica, Optica y Electrónica</t>
  </si>
  <si>
    <t>Instituto de Investigaciones "Dr. José María Luis Mora"</t>
  </si>
  <si>
    <t>Instituto de Ecología, A.C.</t>
  </si>
  <si>
    <t>Fondo para el Desarrollo de Recursos Humanos</t>
  </si>
  <si>
    <t>INFOTEC Centro de Investigación e Innovación en Tecnologías de la Información y Comunicación</t>
  </si>
  <si>
    <t>El Colegio de San Luis, A.C.</t>
  </si>
  <si>
    <t>El Colegio de Michoacán, A.C.</t>
  </si>
  <si>
    <t>El Colegio de la Frontera Sur</t>
  </si>
  <si>
    <t>El Colegio de la Frontera Norte, A.C.</t>
  </si>
  <si>
    <t xml:space="preserve">Corporación Mexicana de Investigación en Materiales, S.A. de C.V. </t>
  </si>
  <si>
    <t>CIATEQ, A.C. Centro de Tecnología Avanzada</t>
  </si>
  <si>
    <t>Consejo Nacional de Ciencia y Tecnología</t>
  </si>
  <si>
    <t>Centro de Investigaciones y Estudios Superiores en Antropología Social</t>
  </si>
  <si>
    <t>Centro de Investigación en Química Aplicada</t>
  </si>
  <si>
    <t>Centro de Investigaciones en Optica, A.C.</t>
  </si>
  <si>
    <t>Centro de Investigación Científica de Yucatán, A.C.</t>
  </si>
  <si>
    <t>Centro de Investigaciones Biológicas del Noroeste, S.C.</t>
  </si>
  <si>
    <t>Centro de Investigación y Docencia Económicas, A.C.</t>
  </si>
  <si>
    <t>Centro de Investigación y Desarrollo Tecnológico en Electroquímica, S.C.</t>
  </si>
  <si>
    <t>Centro de Investigación y Asistencia en Tecnología y Diseño del Estado de Jalisco, A.C.</t>
  </si>
  <si>
    <t>CIATEC, A.C. "Centro de Innovación Aplicada en Tecnologías Competitivas"</t>
  </si>
  <si>
    <t>Centro de Investigación en Materiales Avanzados, S.C.</t>
  </si>
  <si>
    <t>Centro de Investigación en Matemáticas, A.C.</t>
  </si>
  <si>
    <t>Centro de Investigación en Geografía y Geomática, "Ing. Jorge L. Tamayo", A.C.</t>
  </si>
  <si>
    <t>Unidad de Política y Control Presupuestario</t>
  </si>
  <si>
    <t>Instituto de Competencia Turística</t>
  </si>
  <si>
    <t>21 Turismo</t>
  </si>
  <si>
    <t>Instituto Nacional de Investigaciones Nucleares</t>
  </si>
  <si>
    <t>Instituto Mexicano del Petróleo</t>
  </si>
  <si>
    <t>Instituto de Investigaciones Eléctricas</t>
  </si>
  <si>
    <t>Dirección General de Planeación e Información Energéticas</t>
  </si>
  <si>
    <t>Instituto Nacional de Ciencias Penales</t>
  </si>
  <si>
    <t>Instituto Nacional de Ecología y Cambio Climático</t>
  </si>
  <si>
    <t>Instituto Mexicano de Tecnología del Agua</t>
  </si>
  <si>
    <t>Comisión Nacional Forestal</t>
  </si>
  <si>
    <t>Comisión Nacional del Agua</t>
  </si>
  <si>
    <t>Dirección General de Investigación y Desarrollo</t>
  </si>
  <si>
    <t>13 Marina</t>
  </si>
  <si>
    <t>Sistema Nacional para el Desarrollo 
Integral de la Familia</t>
  </si>
  <si>
    <t>Laboratorio de Biológicos y Reactivos de México S.A. de C.V.</t>
  </si>
  <si>
    <t>Instituto Nacional de Salud Pública</t>
  </si>
  <si>
    <t>Instituto Nacional de Perinatología Isidro Espinosa de los Reyes</t>
  </si>
  <si>
    <t>Instituto Nacional de Pediatría</t>
  </si>
  <si>
    <t>Instituto Nacional de Neurología y Neurocirugía Manuel Velasco Suárez</t>
  </si>
  <si>
    <t>Instituto Nacional de Medicina Genómica</t>
  </si>
  <si>
    <t>Instituto Nacional de Ciencias Médicas y Nutrición Salvador Zubirán</t>
  </si>
  <si>
    <t>Instituto Nacional de Geriatría</t>
  </si>
  <si>
    <t>Instituto Nacional de Enfermedades Respiratorias Ismael Cosío Villegas</t>
  </si>
  <si>
    <t>Instituto Nacional de Cardiología Ignacio Chávez</t>
  </si>
  <si>
    <t>Instituto Nacional de Cancerología</t>
  </si>
  <si>
    <t>Hospital Regional de Alta Especialidad de Ciudad Victoria "Bicentenario 2010"</t>
  </si>
  <si>
    <t>Hospital Regional de Alta Especialidad de la Península de Yucatán</t>
  </si>
  <si>
    <t>Hospital Regional de Alta Especialidad de Oaxaca</t>
  </si>
  <si>
    <t>Hospital Regional de Alta Especialidad de Ixtapaluca</t>
  </si>
  <si>
    <t>Hospital Regional de Alta Especialidad del Bajío</t>
  </si>
  <si>
    <t>Hospital Infantil de México Federico Gómez</t>
  </si>
  <si>
    <t>Hospital General de México "Dr. Eduardo Liceaga"</t>
  </si>
  <si>
    <t>Hospital General "Dr. Manuel Gea González"</t>
  </si>
  <si>
    <t>Hospital Juárez de México</t>
  </si>
  <si>
    <t>Servicios de Atención Psiquiátrica</t>
  </si>
  <si>
    <t>Centros de Integración Juvenil, A.C.</t>
  </si>
  <si>
    <t>Instituto Nacional de Psiquiatría Ramón de la Fuente Muñiz</t>
  </si>
  <si>
    <t>Centro Regional de Alta Especialidad de Chiapas</t>
  </si>
  <si>
    <t>Dirección General de Calidad y Educación en Salud</t>
  </si>
  <si>
    <t>Comisión Coordinadora de Institutos Nacionales de Salud y Hospitales de Alta Especialidad</t>
  </si>
  <si>
    <t>Universidad Autónoma Agraria Antonio Narro</t>
  </si>
  <si>
    <t>Tecnológico Nacional de México</t>
  </si>
  <si>
    <t>El Colegio de México, A.C.</t>
  </si>
  <si>
    <t>Comisión de Operación y Fomento de Actividades Académicas del Instituto Politécnico Nacional</t>
  </si>
  <si>
    <t>Centro de Investigación y de Estudios Avanzados del Instituto Politécnico Nacional</t>
  </si>
  <si>
    <t>Centro de Enseñanza Técnica Industrial</t>
  </si>
  <si>
    <t>Instituto Nacional de Antropología e Historia</t>
  </si>
  <si>
    <t>Universidad Nacional Autónoma de México</t>
  </si>
  <si>
    <t>Universidad Autónoma Metropolitana</t>
  </si>
  <si>
    <t>Universidad Pedagógica Nacional</t>
  </si>
  <si>
    <t>Dirección General de Educación Tecnológica Industrial</t>
  </si>
  <si>
    <t>Subsecretaría de Educación Media Superior</t>
  </si>
  <si>
    <t>Dirección General de Educación Superior Universitaria</t>
  </si>
  <si>
    <t>Dirección General de Desarrollo de la Gestión e Innovación Educativa</t>
  </si>
  <si>
    <t>Servicio Geológico Mexicano</t>
  </si>
  <si>
    <t>Instituto Mexicano de la Propiedad Industrial</t>
  </si>
  <si>
    <t>Centro Nacional de Metrología</t>
  </si>
  <si>
    <t>Instituto Nacional del Emprendedor</t>
  </si>
  <si>
    <t>Dirección General de Innovación, Servicios y Comercio Interior</t>
  </si>
  <si>
    <t>Procuraduría Federal del Consumidor</t>
  </si>
  <si>
    <t>Agencia Espacial Mexicana</t>
  </si>
  <si>
    <t>Instituto Mexicano del Transporte</t>
  </si>
  <si>
    <t>Instituto Nacional de Pesca</t>
  </si>
  <si>
    <t>Instituto Nacional de Investigaciones Forestales, Agrícolas y Pecuarias</t>
  </si>
  <si>
    <t>Colegio de Postgraduados</t>
  </si>
  <si>
    <t>Fideicomiso de Riesgo Compartido</t>
  </si>
  <si>
    <t>Universidad Autónoma Chapingo</t>
  </si>
  <si>
    <t>Dirección General de Productividad y Desarrollo Tecnológico</t>
  </si>
  <si>
    <t>Dirección General de Fomento a la Agricultura</t>
  </si>
  <si>
    <t>Coordinación General de Ganadería</t>
  </si>
  <si>
    <t>Agencia Mexicana de Cooperación Internacional para el Desarrollo</t>
  </si>
  <si>
    <t>Centro Nacional de Prevención de Desastres</t>
  </si>
  <si>
    <t>Planeación y dirección de los procesos productivos</t>
  </si>
  <si>
    <t xml:space="preserve">Coordinación de las funciones y recursos para la infraestructura eléctrica </t>
  </si>
  <si>
    <t>Operación y mantenimiento de los procesos de distribución y de comercialización de energía eléctrica</t>
  </si>
  <si>
    <t xml:space="preserve">Operación y mantenimiento a líneas de transmisión, subestaciones de transformación y red fibra óptica </t>
  </si>
  <si>
    <t>Suministro de energéticos a las centrales generadoras de electricidad</t>
  </si>
  <si>
    <t>Operación y mantenimiento de las centrales generadoras de energía eléctrica</t>
  </si>
  <si>
    <t xml:space="preserve">Operación Red de Fibra Óptica  y apoyo tecnológico a los procesos productivos </t>
  </si>
  <si>
    <t xml:space="preserve">Atención a la salud   </t>
  </si>
  <si>
    <t>Equidad de Género</t>
  </si>
  <si>
    <r>
      <t xml:space="preserve">GYN Instituto de Seguridad y Servicios Sociales de los Trabajadores del Estado   </t>
    </r>
    <r>
      <rPr>
        <b/>
        <vertAlign val="superscript"/>
        <sz val="6"/>
        <rFont val="Soberana Sans"/>
        <family val="3"/>
      </rPr>
      <t>3_/</t>
    </r>
  </si>
  <si>
    <t xml:space="preserve">Atención a la salud  </t>
  </si>
  <si>
    <t xml:space="preserve">Prevención y control de enfermedades  </t>
  </si>
  <si>
    <r>
      <t xml:space="preserve">GYR Instituto Mexicano del Seguro Social   </t>
    </r>
    <r>
      <rPr>
        <b/>
        <vertAlign val="superscript"/>
        <sz val="6"/>
        <rFont val="Soberana Sans"/>
        <family val="3"/>
      </rPr>
      <t xml:space="preserve">3_/  </t>
    </r>
  </si>
  <si>
    <t>Fortalecimiento a la Transversalidad de la Perspectiva de Género</t>
  </si>
  <si>
    <t>Actividades de apoyo a la función pública y buen Gobierno</t>
  </si>
  <si>
    <t>Regulación y permisos de Hidrocarburos</t>
  </si>
  <si>
    <t xml:space="preserve">Regulación y permisos de electricidad  </t>
  </si>
  <si>
    <t xml:space="preserve">45 Comisión Reguladora de Energía  </t>
  </si>
  <si>
    <t>Producción y difusión de información estadística y geográfica</t>
  </si>
  <si>
    <t>40 Información Nacional Estadística y Geográfica</t>
  </si>
  <si>
    <t xml:space="preserve">Apoyos para actividades científicas, tecnológicas y de innovación  </t>
  </si>
  <si>
    <t>Promover, divulgar, dar seguimiento, evaluar y monitorear la política nacional en materia de Igualdad entre mujeres y hombres, y atender Asuntos de la mujer</t>
  </si>
  <si>
    <t xml:space="preserve">35 Comisión Nacional de los Derechos Humanos  </t>
  </si>
  <si>
    <t>Otorgamiento de prerrogativas a partidos políticos, fiscalización de sus recursos y administración de los tiempos del estado en radio y televisión</t>
  </si>
  <si>
    <t>Dirección, soporte jurídico electoral y apoyo logístico</t>
  </si>
  <si>
    <t xml:space="preserve">22 Instituto Nacional Electoral  </t>
  </si>
  <si>
    <t xml:space="preserve">21 Turismo </t>
  </si>
  <si>
    <t xml:space="preserve">Programa de Fomento a la Economía Social  </t>
  </si>
  <si>
    <t xml:space="preserve">Articulación de políticas públicas integrales de juventud </t>
  </si>
  <si>
    <t>20 Desarrollo social</t>
  </si>
  <si>
    <t>Apoyo Económico a Viudas de Veteranos de la Revolución Mexicana</t>
  </si>
  <si>
    <t xml:space="preserve">Gestión, promoción, supervisión y evaluación del aprovechamiento sustentable de la energía  </t>
  </si>
  <si>
    <t>Coordinación de la política energética en electricidad</t>
  </si>
  <si>
    <t>Regulación y supervisión de actividades nucleares y radiológicas</t>
  </si>
  <si>
    <t>Investigación, desarrollo tecnológico y prestación de servicios en materia nuclear y eléctrica</t>
  </si>
  <si>
    <t xml:space="preserve">18 Energía  </t>
  </si>
  <si>
    <t>Investigar y perseguir los delitos relativos a la Delincuencia Organizada</t>
  </si>
  <si>
    <t xml:space="preserve">Apoyos para el Desarrollo Forestal Sustentable  </t>
  </si>
  <si>
    <t xml:space="preserve">Programa de Infraestructura </t>
  </si>
  <si>
    <t xml:space="preserve">Programa de acceso al financiamiento para soluciones habitacionales  </t>
  </si>
  <si>
    <t>Programa de Apoyo al Empleo (PAE)</t>
  </si>
  <si>
    <t xml:space="preserve">Ejecución de los programas y acciones de la Política Laboral  </t>
  </si>
  <si>
    <t>Procuración de justicia laboral</t>
  </si>
  <si>
    <t>Proyectos de infraestructura social de asistencia y seguridad social</t>
  </si>
  <si>
    <t xml:space="preserve">Sistema Educativo Naval y programa de becas </t>
  </si>
  <si>
    <t xml:space="preserve">Apoyos para la protección de las personas en estado de necesidad  </t>
  </si>
  <si>
    <t xml:space="preserve">Salud materna, sexual y reproductiva  </t>
  </si>
  <si>
    <t xml:space="preserve">Programa de vacunación </t>
  </si>
  <si>
    <t xml:space="preserve">Atención a la Salud  </t>
  </si>
  <si>
    <t xml:space="preserve">Formación y capacitación de recursos humanos para la salud  </t>
  </si>
  <si>
    <t xml:space="preserve"> Fortalecimiento de la Calidad Educativa  </t>
  </si>
  <si>
    <t xml:space="preserve">Políticas de igualdad de género en el sector educativo </t>
  </si>
  <si>
    <t xml:space="preserve">Servicios de Educación Superior y Posgrado  </t>
  </si>
  <si>
    <t xml:space="preserve">11 Educación Pública  </t>
  </si>
  <si>
    <t xml:space="preserve">Programa nacional de financiamiento al microempresario y a la mujer rural  </t>
  </si>
  <si>
    <t xml:space="preserve">Definición, conducción y supervisión de la política de comunicaciones y transportes </t>
  </si>
  <si>
    <t xml:space="preserve">Programa de Productividad Rural  </t>
  </si>
  <si>
    <t>Diseño y Aplicación de la Política Agropecuaria</t>
  </si>
  <si>
    <t>08  Agricultura, Ganadería,  Desarrollo Rural, Pesca y Alimentación</t>
  </si>
  <si>
    <t>Otros proyectos de infraestructura social</t>
  </si>
  <si>
    <t>07 Defensa Nacional</t>
  </si>
  <si>
    <t xml:space="preserve">06 Hacienda y Crédito Público </t>
  </si>
  <si>
    <t xml:space="preserve">Promoción y defensa de los intereses de México en el ámbito multilateral </t>
  </si>
  <si>
    <t xml:space="preserve">Atención, protección, servicios y asistencia consulares   </t>
  </si>
  <si>
    <t xml:space="preserve">Programa de Derechos Humanos  </t>
  </si>
  <si>
    <t>Implementar las políticas, programas y acciones tendientes a garantizar la seguridad pública de la Nación y sus habitantes</t>
  </si>
  <si>
    <t>Planeación demográfica del país</t>
  </si>
  <si>
    <t xml:space="preserve">H. Cámara de Senadores </t>
  </si>
  <si>
    <r>
      <t xml:space="preserve">H. Cámara de Diputados </t>
    </r>
    <r>
      <rPr>
        <vertAlign val="superscript"/>
        <sz val="6"/>
        <rFont val="Soberana Sans"/>
        <family val="3"/>
      </rPr>
      <t>2_/</t>
    </r>
  </si>
  <si>
    <t xml:space="preserve">Actividades derivadas del trabajo legislativo   </t>
  </si>
  <si>
    <t>01 Poder Legislativo</t>
  </si>
  <si>
    <t>ANEXO 13 DEL DPEF 2016
EVOLUCIÓN DE LAS EROGACIONES PARA LA IGUALDAD ENTRE MUJERES Y HOMBRES
Enero-diciembre
(Pesos)</t>
  </si>
  <si>
    <t>Tribunales Agrarios</t>
  </si>
  <si>
    <t>Registro Agrario Nacional</t>
  </si>
  <si>
    <t>Procuraduría Agraria</t>
  </si>
  <si>
    <t>Dependencia SEDATU</t>
  </si>
  <si>
    <t>SNICS</t>
  </si>
  <si>
    <t>SIAP</t>
  </si>
  <si>
    <t>SENASICA (Incluye obra pública de inspección)</t>
  </si>
  <si>
    <t>INCA RURAL</t>
  </si>
  <si>
    <t>FIRCO</t>
  </si>
  <si>
    <t>FEESA</t>
  </si>
  <si>
    <t>Dependencia SAGARPA</t>
  </si>
  <si>
    <t>CONAZA</t>
  </si>
  <si>
    <t>CONAPESCA</t>
  </si>
  <si>
    <t>Comité Nacional para el Desarrollo Sustentable de la Caña de Azúcar</t>
  </si>
  <si>
    <t>ASERCA</t>
  </si>
  <si>
    <t>Agricultura, Ganadería, Desarrollo Rural, Pesca y Alimentación</t>
  </si>
  <si>
    <t>Gasto Administrativo</t>
  </si>
  <si>
    <t>Administrativa</t>
  </si>
  <si>
    <t>Regularización y Registro de Actos Jurídicos Agrarios</t>
  </si>
  <si>
    <t>Conflictos Agrarios y Obligaciones Jurídicas</t>
  </si>
  <si>
    <t>Archivo General Agrario</t>
  </si>
  <si>
    <t>Atención de aspectos agrarios</t>
  </si>
  <si>
    <t>Programa para la atención de aspectos agrarios</t>
  </si>
  <si>
    <t>Agraria</t>
  </si>
  <si>
    <t>Seguridad Social Cañeros</t>
  </si>
  <si>
    <t>IMSS-PROSPERA</t>
  </si>
  <si>
    <t>Aportaciones a Seguridad Social</t>
  </si>
  <si>
    <t>PROSPERA Salud</t>
  </si>
  <si>
    <t>Sistema de Protección Social en Salud (SPSS)</t>
  </si>
  <si>
    <t>Desarrollo de Capacidades Salud</t>
  </si>
  <si>
    <t>Salud en población rural</t>
  </si>
  <si>
    <t>Programa de atención a las condiciones de salud en el medio rural</t>
  </si>
  <si>
    <t>Aportaciones Federales para Entidades Federativas y Municipios</t>
  </si>
  <si>
    <t>Programas Hidráulicos</t>
  </si>
  <si>
    <t>Programa de perforación y equipamiento de pozos agrícolas en estados afectados con sequía</t>
  </si>
  <si>
    <t>IMTA</t>
  </si>
  <si>
    <t>Medio Ambiente y Recursos Naturales</t>
  </si>
  <si>
    <t>Mantenimiento de Caminos Rurales</t>
  </si>
  <si>
    <t>Construcción de Caminos Rurales</t>
  </si>
  <si>
    <t>Infraestructura</t>
  </si>
  <si>
    <t>Comunicaciones y Transportes</t>
  </si>
  <si>
    <t>Programa de infraestructura en el medio rural</t>
  </si>
  <si>
    <t>PROSPERA Alimentación</t>
  </si>
  <si>
    <t>Programa de Abasto Rural a cargo de DICONSA S.A. de C.V.</t>
  </si>
  <si>
    <t>Proyecto Estratégico de Seguridad Alimentaria (PESA)</t>
  </si>
  <si>
    <t>Fomento al Consumo</t>
  </si>
  <si>
    <t>Programa de Derecho a la Alimentación</t>
  </si>
  <si>
    <t>Coinversión Social</t>
  </si>
  <si>
    <t>PROSPERA Desarrollo Social</t>
  </si>
  <si>
    <t>Jornaleros Agrícolas</t>
  </si>
  <si>
    <t>Atención a la población agraria</t>
  </si>
  <si>
    <t>Vivienda Rural</t>
  </si>
  <si>
    <t>Atención a Indígenas (CDI)</t>
  </si>
  <si>
    <t>Atención a migrantes</t>
  </si>
  <si>
    <t>Relaciones Exteriores</t>
  </si>
  <si>
    <t>Programa de atención a la pobreza en el medio rural</t>
  </si>
  <si>
    <t>Social</t>
  </si>
  <si>
    <t>PET</t>
  </si>
  <si>
    <t>Trabajadores Agrícolas Temporales</t>
  </si>
  <si>
    <t>Programa de mejoramiento de condiciones laborales en el medio rural</t>
  </si>
  <si>
    <t>Laboral</t>
  </si>
  <si>
    <t>PROSPERA Educación</t>
  </si>
  <si>
    <t>Educación Agropecuaria</t>
  </si>
  <si>
    <t>Instituto Nacional de Pesca (INAPESCA)</t>
  </si>
  <si>
    <t>Instituto Nacional de Investigaciones Forestales, Agrícolas y Pecuarias (INIFAP)</t>
  </si>
  <si>
    <t>Colegio Superior Agropecuario del Estado de Guerrero (CSAEGRO)</t>
  </si>
  <si>
    <t>Programa de Educación e Investigación</t>
  </si>
  <si>
    <t>Educativa</t>
  </si>
  <si>
    <t>Vida Silvestre</t>
  </si>
  <si>
    <t>PROFEPA</t>
  </si>
  <si>
    <t>PET (Incendios Forestales)</t>
  </si>
  <si>
    <t>Desarrollo Regional Sustentable</t>
  </si>
  <si>
    <t>Protección al medio ambiente en el medio rural</t>
  </si>
  <si>
    <t>Forestal</t>
  </si>
  <si>
    <t>Infraestructura Productiva para el Aprovechamiento Sustentable de Suelo y Agua</t>
  </si>
  <si>
    <t>Sustentabilidad Pecuaria</t>
  </si>
  <si>
    <t>Repoblamiento y Recría Pecuaria</t>
  </si>
  <si>
    <t>PROGAN Productivo</t>
  </si>
  <si>
    <t>Ordenamiento Pesquero y Acuícola</t>
  </si>
  <si>
    <t>Desarrollo de la Acuacultura</t>
  </si>
  <si>
    <t>Programa de Sustentabilidad de los Recursos Naturales</t>
  </si>
  <si>
    <t>Medio Ambiente</t>
  </si>
  <si>
    <t>Ecoturismo y Turismo Rural</t>
  </si>
  <si>
    <t>Turismo</t>
  </si>
  <si>
    <t>Fondo Nacional de Fomento a las Artesanías (FONART)</t>
  </si>
  <si>
    <t>Programa de financiamiento al Microempresario, a la Mujer Rural y Fondo Nacional Emprendedor</t>
  </si>
  <si>
    <t>Fondo SAGARPA-CONACYT</t>
  </si>
  <si>
    <t>Sistema Nacional de Investigación Agrícola</t>
  </si>
  <si>
    <t>Sistema Integral para el Desarrollo Sustentable de la Caña de Azúcar (SIDESCA)</t>
  </si>
  <si>
    <t>Sistema Nacional de Información para el Desarrollo Rural Sustentable (SNIDRUS)</t>
  </si>
  <si>
    <t>Sistema Nacional de Información para el Desarrollo Rural Sustentable</t>
  </si>
  <si>
    <t>Extensionismo</t>
  </si>
  <si>
    <t>Programa de Incentivos para Productores de Maíz y Frijol (PIMAF)</t>
  </si>
  <si>
    <t>PROCAFE e Impulso Productivo al Café</t>
  </si>
  <si>
    <t>Incentivos Productivos</t>
  </si>
  <si>
    <t>Programa de Apoyo a la Productividad de la Mujer Emprendedora (PROMETE)</t>
  </si>
  <si>
    <t>Fondo para el Apoyo a Proyectos Productivos en Núcleos Agrarios (FAPPA)</t>
  </si>
  <si>
    <t>Arráigate (FORMAR y Jóvenes Emprendedores)</t>
  </si>
  <si>
    <t>Atención a Siniestros Agropecuarios</t>
  </si>
  <si>
    <t>Desarrollo Comercial de la Agricultura Familiar</t>
  </si>
  <si>
    <t>Fortalecimiento a Organizaciones Rurales</t>
  </si>
  <si>
    <t>Desarrollo de Zonas Áridas (PRODEZA)</t>
  </si>
  <si>
    <t>Programa de Acciones Complementarias para Mejorar las Sanidades</t>
  </si>
  <si>
    <t>Sanidades Federalizado</t>
  </si>
  <si>
    <t>Rastros TIF</t>
  </si>
  <si>
    <t>Programa de Sanidad e Inocuidad Agroalimentaria</t>
  </si>
  <si>
    <t>Sistema Nacional de Agroparques</t>
  </si>
  <si>
    <t>Productividad Agroalimentaria</t>
  </si>
  <si>
    <t>Fortalecimiento a la Cadena Productiva</t>
  </si>
  <si>
    <t>Desarrollo Productivo Sur Sureste</t>
  </si>
  <si>
    <t>Certificación para la Normalización Agroalimentaria</t>
  </si>
  <si>
    <t>Acceso al Financiamiento en Apoyo a la Pesca</t>
  </si>
  <si>
    <t>Acceso al Financiamiento en Apoyo a la Agricultura</t>
  </si>
  <si>
    <t>Acceso al Financiamiento en Apoyo Pecuario</t>
  </si>
  <si>
    <t>Infraestructura, Maquinaria y Equipo Post Productivo Pecuario</t>
  </si>
  <si>
    <t>Investigación y Transferencia de Tecnología Pecuaria</t>
  </si>
  <si>
    <t>Perforación de Pozos Pecuarios</t>
  </si>
  <si>
    <t>Innovación y Tecnología Pesquera</t>
  </si>
  <si>
    <t>Impulso a la Capitalización</t>
  </si>
  <si>
    <t>Modernización de Maquinaria y Equipo</t>
  </si>
  <si>
    <t>PROAGRO Cultivos Básicos y Estratégicos</t>
  </si>
  <si>
    <t>Innovación Agroalimentaria</t>
  </si>
  <si>
    <t>Producción Integral</t>
  </si>
  <si>
    <t>PROAGRO Insumos</t>
  </si>
  <si>
    <t>Agroproducción</t>
  </si>
  <si>
    <t>Tecnificación del Riego</t>
  </si>
  <si>
    <t>Concurrencia en Materia Pesquera</t>
  </si>
  <si>
    <t>Concurrencia en Materia Pecuaria</t>
  </si>
  <si>
    <t>Concurrencia en Materia Agrícola</t>
  </si>
  <si>
    <t>Programa de Concurrencia con las Entidades Federativas</t>
  </si>
  <si>
    <t>Programa de Fomento a la Inversión y Productividad</t>
  </si>
  <si>
    <t>Promoción Comercial y Fomento a las Exportaciones</t>
  </si>
  <si>
    <t>Incentivos a la Comercialización</t>
  </si>
  <si>
    <t>Programa de Comercialización y Desarrollo de Mercados</t>
  </si>
  <si>
    <t>Competitividad</t>
  </si>
  <si>
    <t>Fondo de Capitalización e Inversión del Sector Rural (FOCIR)</t>
  </si>
  <si>
    <t>Fideicomisos Instituidos en Relación con la Agricultura (FIRA)</t>
  </si>
  <si>
    <t>Financiera Nacional de Desarrollo Agropecuario, Rural, Forestal y Pesquero (FND)</t>
  </si>
  <si>
    <t>Banco del Ahorro Nacional y Servicios Financieros SNC (BANSEFI)</t>
  </si>
  <si>
    <t>AGROASEMEX</t>
  </si>
  <si>
    <t>Hacienda y Crédito Público</t>
  </si>
  <si>
    <t>Programa de financiamiento y aseguramiento al medio rural</t>
  </si>
  <si>
    <t>Financiera</t>
  </si>
  <si>
    <t>Programa PEC / Ramo / Componente / Subcomponente / Rama Productiva</t>
  </si>
  <si>
    <t>Vertiente</t>
  </si>
  <si>
    <t>ANEXO 11 DEL DPEF 2016
EVOLUCIÓN DE LAS EROGACIONES CORRESPONDIENTES AL PROGRAMA ESPECIAL CONCURRENTE PARA EL DESARROLLO RURAL SUSTENTABLE
Enero-diciembre
(Millones de pesos)</t>
  </si>
  <si>
    <t>Defensa Nacional</t>
  </si>
  <si>
    <t>ANEXO 19 DEL DPEF 2016
ACCIONES PARA LA PREVENCIÓN DEL DELITO, COMBATE A LAS ADICCIONES, RESCATE DE ESPACIOS PÚBLICOS Y PROMOCIÓN DE PROYECTOS PRODUCTIVOS
Enero-diciembre
(Pesos)</t>
  </si>
  <si>
    <t>ANEXO 12 DEL DPEF 2016
EVOLUCIÓN DE LAS EROGACIONES CORRESPONDIENTES AL PROGRAMA DE CIENCIA, TECNOLOGÍA E INNOVACIÓN
Enero-diciembre
(Pesos)</t>
  </si>
  <si>
    <r>
      <rPr>
        <vertAlign val="superscript"/>
        <sz val="6"/>
        <color theme="1"/>
        <rFont val="Soberana Sans"/>
        <family val="3"/>
      </rPr>
      <t>1_/</t>
    </r>
    <r>
      <rPr>
        <sz val="6"/>
        <color theme="1"/>
        <rFont val="Soberana Sans"/>
        <family val="3"/>
      </rPr>
      <t xml:space="preserve"> De acuerdo con la Ley General de Contabilidad Gubernamental, corresponde al momento contable del gasto que refleja la cancelación total o parcial de las obligaciones de pago, que se concreta mediante el desembolso de efectivo o cualquier otro medio de pago. </t>
    </r>
  </si>
  <si>
    <r>
      <rPr>
        <vertAlign val="superscript"/>
        <sz val="6"/>
        <color theme="1"/>
        <rFont val="Soberana Sans"/>
        <family val="3"/>
      </rPr>
      <t xml:space="preserve">2_/ </t>
    </r>
    <r>
      <rPr>
        <sz val="6"/>
        <color theme="1"/>
        <rFont val="Soberana Sans"/>
        <family val="3"/>
      </rPr>
      <t>No incluye 150 mdp correspondientes al Fondo de Apoyo a Migrantes del Ramo 23 Previsiones Salariales y Económicas.</t>
    </r>
  </si>
  <si>
    <r>
      <rPr>
        <vertAlign val="superscript"/>
        <sz val="6"/>
        <rFont val="Soberana Sans"/>
        <family val="3"/>
      </rPr>
      <t>1_/</t>
    </r>
    <r>
      <rPr>
        <sz val="6"/>
        <rFont val="Soberana Sans"/>
        <family val="3"/>
      </rPr>
      <t xml:space="preserve"> De acuerdo con la Ley General de Contablilidad Gubernamental, corresponde al momento contable del gasto que refleja la cancelación total o parcial de las obligaciones de pago, que se concreta mediante el desembolso de efectivo o cualquier otro medio de pago.</t>
    </r>
  </si>
  <si>
    <r>
      <rPr>
        <vertAlign val="superscript"/>
        <sz val="6"/>
        <rFont val="Soberana Sans"/>
        <family val="3"/>
      </rPr>
      <t xml:space="preserve">2_/ </t>
    </r>
    <r>
      <rPr>
        <sz val="6"/>
        <rFont val="Soberana Sans"/>
        <family val="3"/>
      </rPr>
      <t>El importe del calendario difiere del Anexo 11 del Decreto de Presupuesto de Egresos de la Federación 2016 publicado en el Diario Oficial de la Federación el 27 de Noviembre de 2015, como resultado de la aplicación de las reducciones a los Programas Presupuestarios indicadas por la Cámara de Diputados del H. Congreso de la Unión.</t>
    </r>
  </si>
  <si>
    <r>
      <t xml:space="preserve">Infraestructura Hidroagrícola </t>
    </r>
    <r>
      <rPr>
        <vertAlign val="superscript"/>
        <sz val="6"/>
        <rFont val="Soberana Sans"/>
        <family val="3"/>
      </rPr>
      <t>2_/</t>
    </r>
  </si>
  <si>
    <r>
      <t xml:space="preserve">Infraestructura Rural </t>
    </r>
    <r>
      <rPr>
        <vertAlign val="superscript"/>
        <sz val="6"/>
        <rFont val="Soberana Sans"/>
        <family val="3"/>
      </rPr>
      <t>2_/</t>
    </r>
  </si>
  <si>
    <r>
      <t xml:space="preserve">Universidad Autónoma Agraria Antonio Narro </t>
    </r>
    <r>
      <rPr>
        <vertAlign val="superscript"/>
        <sz val="6"/>
        <rFont val="Soberana Sans"/>
        <family val="3"/>
      </rPr>
      <t>2_/</t>
    </r>
  </si>
  <si>
    <r>
      <t xml:space="preserve">Desarrollo de Capacidades Educación </t>
    </r>
    <r>
      <rPr>
        <vertAlign val="superscript"/>
        <sz val="6"/>
        <rFont val="Soberana Sans"/>
        <family val="3"/>
      </rPr>
      <t>2_/</t>
    </r>
  </si>
  <si>
    <r>
      <t xml:space="preserve">Instituto Politécnico Nacional </t>
    </r>
    <r>
      <rPr>
        <vertAlign val="superscript"/>
        <sz val="6"/>
        <rFont val="Soberana Sans"/>
        <family val="3"/>
      </rPr>
      <t>2_/</t>
    </r>
  </si>
  <si>
    <r>
      <rPr>
        <vertAlign val="superscript"/>
        <sz val="6"/>
        <color theme="1"/>
        <rFont val="Soberana Sans"/>
        <family val="3"/>
      </rPr>
      <t>2_/</t>
    </r>
    <r>
      <rPr>
        <sz val="6"/>
        <color theme="1"/>
        <rFont val="Soberana Sans"/>
        <family val="3"/>
      </rPr>
      <t xml:space="preserve"> Se adicionan 250 millones de pesos para equipamiento del Instituto Politécnico Nacional.  </t>
    </r>
  </si>
  <si>
    <r>
      <rPr>
        <vertAlign val="superscript"/>
        <sz val="6"/>
        <color theme="1"/>
        <rFont val="Soberana Sans"/>
        <family val="3"/>
      </rPr>
      <t xml:space="preserve">2_/ </t>
    </r>
    <r>
      <rPr>
        <sz val="6"/>
        <color theme="1"/>
        <rFont val="Soberana Sans"/>
        <family val="3"/>
      </rPr>
      <t xml:space="preserve">Incluye recursos por 10 millones de pesos para el desarrollo de proyectos y actividades a cargo de la Comisión de Igualdad de Género y 4.0 millones de pesos para la operación de la Unidad de Igualdad de Género. </t>
    </r>
  </si>
  <si>
    <r>
      <rPr>
        <vertAlign val="superscript"/>
        <sz val="6"/>
        <color theme="1"/>
        <rFont val="Soberana Sans"/>
        <family val="3"/>
      </rPr>
      <t>3_/</t>
    </r>
    <r>
      <rPr>
        <sz val="6"/>
        <color theme="1"/>
        <rFont val="Soberana Sans"/>
        <family val="3"/>
      </rPr>
      <t xml:space="preserve"> El presupuesto no se suma en el total por ser recursos propios.</t>
    </r>
  </si>
  <si>
    <r>
      <rPr>
        <vertAlign val="superscript"/>
        <sz val="6"/>
        <rFont val="Soberana Sans"/>
        <family val="3"/>
      </rPr>
      <t>2_/</t>
    </r>
    <r>
      <rPr>
        <sz val="6"/>
        <rFont val="Soberana Sans"/>
        <family val="3"/>
      </rPr>
      <t xml:space="preserve">  La diferencia que se observa con referencia al presupuesto autorizado anual al tercer trimestre es el resultado de diversos ahorros y economias que se transfirieron al Ramo 23 Provisiones Salariales y Económicas; asi como al traspasos de recursos entre programas presupuestarios para la operación sustantiva de cada Ramo.
</t>
    </r>
  </si>
  <si>
    <r>
      <t xml:space="preserve">Nota : Las sumas parciales pueden no coincidir con el total, así como los cálculos porcentuales, debido al redondeo de las cifras.
n.a.: No aplica
</t>
    </r>
    <r>
      <rPr>
        <vertAlign val="superscript"/>
        <sz val="6"/>
        <rFont val="Soberana Sans"/>
        <family val="3"/>
      </rPr>
      <t xml:space="preserve">1_/ </t>
    </r>
    <r>
      <rPr>
        <sz val="6"/>
        <rFont val="Soberana Sans"/>
        <family val="3"/>
      </rPr>
      <t>De acuerdo con la Ley General de Contabilidad Gubernamental, corresponde al momento contable del gasto que refleja la cancelación total o parcial de las obligaciones de pago, que se concreta mediante el desembolso de efectivo o cualquier otro medio de pago.</t>
    </r>
  </si>
  <si>
    <r>
      <rPr>
        <vertAlign val="superscript"/>
        <sz val="6"/>
        <color theme="1"/>
        <rFont val="Soberana Sans"/>
        <family val="3"/>
      </rPr>
      <t>1_/</t>
    </r>
    <r>
      <rPr>
        <sz val="6"/>
        <color theme="1"/>
        <rFont val="Soberana Sans"/>
        <family val="3"/>
      </rPr>
      <t xml:space="preserve"> De acuerdo con la Ley General de Contabilidad Gubernamental, corresponde al momento contable del gasto, que refleja la cancelación total o parcial de las obligaciones de pago y que se concreta mediante el desembolso de efectivo o cualquier otro medio de pago.
</t>
    </r>
  </si>
  <si>
    <r>
      <t xml:space="preserve">Prestaciones sociales </t>
    </r>
    <r>
      <rPr>
        <vertAlign val="superscript"/>
        <sz val="6"/>
        <color theme="1"/>
        <rFont val="Soberana Sans"/>
        <family val="3"/>
      </rPr>
      <t>2_/</t>
    </r>
  </si>
  <si>
    <r>
      <t xml:space="preserve">Nota: Las sumas parciales pueden no coincidir con el total, así como los cálculos porcentuales, debido al redondeo de las cifras.
n.a.: No aplica.
</t>
    </r>
    <r>
      <rPr>
        <vertAlign val="superscript"/>
        <sz val="6"/>
        <rFont val="Soberana Sans"/>
        <family val="3"/>
      </rPr>
      <t xml:space="preserve">1_/ </t>
    </r>
    <r>
      <rPr>
        <sz val="6"/>
        <rFont val="Soberana Sans"/>
        <family val="3"/>
      </rPr>
      <t xml:space="preserve">De acuerdo con la Ley General de Contabilidad Gubernamental, corresponde al momento contable del gasto que refleja la cancelación total o parcial de las obligaciones de pago, que se concreta mediante el desembolso de efectivo o cualquier otro medio de pago.
</t>
    </r>
  </si>
  <si>
    <r>
      <rPr>
        <vertAlign val="superscript"/>
        <sz val="6"/>
        <rFont val="Soberana Sans"/>
        <family val="3"/>
      </rPr>
      <t>2_/</t>
    </r>
    <r>
      <rPr>
        <sz val="6"/>
        <rFont val="Soberana Sans"/>
        <family val="3"/>
      </rPr>
      <t xml:space="preserve">  El avance en el ejercicio de los recursos ubicado en el Programa Presupuestario E012 “Prestaciones Sociales” será subsanado en la Cuarta Evaluación al presupuesto del IMSS, que será presentada al Consejo Técnico el próximo 25 de enero del presente.
</t>
    </r>
  </si>
  <si>
    <r>
      <t xml:space="preserve">TVV Comisión Federal de Electricidad  </t>
    </r>
    <r>
      <rPr>
        <b/>
        <vertAlign val="superscript"/>
        <sz val="6"/>
        <rFont val="Soberana Sans"/>
        <family val="3"/>
      </rPr>
      <t>3_/</t>
    </r>
  </si>
  <si>
    <t>TYY Petróleos Mexicanos</t>
  </si>
  <si>
    <t>TVV Comisión Federal de Electricidad</t>
  </si>
  <si>
    <t xml:space="preserve">GYR Instituto Mexicano del Seguro Social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</si>
</sst>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 #,##0.00_-;_-* &quot;-&quot;??_-;_-@_-"/>
    <numFmt numFmtId="164" formatCode="#,##0.0"/>
    <numFmt numFmtId="165" formatCode="General_)"/>
    <numFmt numFmtId="166" formatCode="_-[$€-2]* #,##0.00_-;\-[$€-2]* #,##0.00_-;_-[$€-2]* &quot;-&quot;??_-"/>
    <numFmt numFmtId="167" formatCode="#,##0;[Red]#,##0"/>
    <numFmt numFmtId="168" formatCode="*-;*-;*-;*-"/>
    <numFmt numFmtId="169" formatCode="_-* #,##0.00\ _€_-;\-* #,##0.00\ _€_-;_-* &quot;-&quot;??\ _€_-;_-@_-"/>
    <numFmt numFmtId="170" formatCode="* @"/>
    <numFmt numFmtId="171" formatCode="_-* #,##0_-;\-* #,##0_-;_-* &quot;-&quot;??_-;_-@_-"/>
    <numFmt numFmtId="172" formatCode="#,##0.0_ ;\-#,##0.0\ "/>
    <numFmt numFmtId="173" formatCode="#,##0_ ;[Red]\-#,##0\ "/>
    <numFmt numFmtId="174" formatCode="0.0"/>
    <numFmt numFmtId="175" formatCode="#,##0.0_ ;[Red]\-#,##0.0\ "/>
    <numFmt numFmtId="176" formatCode="_-* #,##0.0_-;\-* #,##0.0_-;_-* &quot;-&quot;??_-;_-@_-"/>
    <numFmt numFmtId="177" formatCode="#,##0.000000"/>
    <numFmt numFmtId="178" formatCode="#,##0_ ;\-#,##0\ "/>
    <numFmt numFmtId="179" formatCode="#,##0.0000_ ;[Red]\-#,##0.0000\ "/>
  </numFmts>
  <fonts count="48">
    <font>
      <sz val="11"/>
      <color theme="1"/>
      <name val="Calibri"/>
      <family val="2"/>
      <scheme val="minor"/>
    </font>
    <font>
      <sz val="11"/>
      <color theme="1"/>
      <name val="Calibri"/>
      <family val="2"/>
      <scheme val="minor"/>
    </font>
    <font>
      <sz val="10"/>
      <name val="Arial Narrow"/>
      <family val="2"/>
    </font>
    <font>
      <sz val="9"/>
      <color theme="1"/>
      <name val="Soberana Sans"/>
      <family val="3"/>
    </font>
    <font>
      <b/>
      <sz val="6"/>
      <name val="Soberana Sans"/>
      <family val="3"/>
    </font>
    <font>
      <sz val="6"/>
      <name val="Soberana Sans"/>
      <family val="3"/>
    </font>
    <font>
      <sz val="6"/>
      <color theme="1"/>
      <name val="Soberana Sans"/>
      <family val="3"/>
    </font>
    <font>
      <sz val="10"/>
      <name val="Arial"/>
      <family val="2"/>
    </font>
    <font>
      <u/>
      <sz val="11"/>
      <color theme="10"/>
      <name val="Calibri"/>
      <family val="2"/>
    </font>
    <font>
      <sz val="10"/>
      <color theme="1"/>
      <name val="Adobe Caslon Pro"/>
      <family val="2"/>
    </font>
    <font>
      <sz val="7"/>
      <color theme="1"/>
      <name val="Soberana Sans"/>
      <family val="3"/>
    </font>
    <font>
      <sz val="10"/>
      <color theme="1"/>
      <name val="Calibri"/>
      <family val="2"/>
    </font>
    <font>
      <sz val="11"/>
      <color theme="1"/>
      <name val="Gill Sans"/>
      <family val="2"/>
    </font>
    <font>
      <vertAlign val="superscript"/>
      <sz val="7"/>
      <color theme="1"/>
      <name val="Soberana Sans"/>
      <family val="3"/>
    </font>
    <font>
      <sz val="10"/>
      <color theme="1"/>
      <name val="Soberana Sans"/>
      <family val="3"/>
    </font>
    <font>
      <b/>
      <sz val="10"/>
      <name val="Soberana Sans"/>
      <family val="3"/>
    </font>
    <font>
      <sz val="7"/>
      <name val="Soberana Sans"/>
      <family val="3"/>
    </font>
    <font>
      <sz val="10"/>
      <name val="Courier"/>
      <family val="3"/>
    </font>
    <font>
      <u/>
      <sz val="11"/>
      <color indexed="12"/>
      <name val="Calibri"/>
      <family val="2"/>
    </font>
    <font>
      <sz val="11"/>
      <color indexed="8"/>
      <name val="Calibri"/>
      <family val="2"/>
    </font>
    <font>
      <sz val="10"/>
      <color theme="1"/>
      <name val="Arial"/>
      <family val="2"/>
    </font>
    <font>
      <b/>
      <sz val="11"/>
      <color indexed="8"/>
      <name val="Calibri"/>
      <family val="2"/>
    </font>
    <font>
      <sz val="10"/>
      <name val="Tms Rmn"/>
    </font>
    <font>
      <sz val="10"/>
      <color indexed="8"/>
      <name val="MS Sans Serif"/>
      <family val="2"/>
    </font>
    <font>
      <sz val="10"/>
      <name val="MS Sans Serif"/>
      <family val="2"/>
    </font>
    <font>
      <b/>
      <sz val="10"/>
      <color theme="1"/>
      <name val="Soberana Sans"/>
      <family val="3"/>
    </font>
    <font>
      <b/>
      <sz val="10"/>
      <color theme="0"/>
      <name val="Soberana Sans"/>
      <family val="3"/>
    </font>
    <font>
      <b/>
      <sz val="6"/>
      <color theme="1"/>
      <name val="Soberana Sans"/>
      <family val="3"/>
    </font>
    <font>
      <vertAlign val="superscript"/>
      <sz val="6"/>
      <color theme="1"/>
      <name val="Soberana Sans"/>
      <family val="3"/>
    </font>
    <font>
      <sz val="8"/>
      <color theme="1"/>
      <name val="Soberana Sans"/>
      <family val="3"/>
    </font>
    <font>
      <b/>
      <vertAlign val="superscript"/>
      <sz val="6"/>
      <name val="Soberana Sans"/>
      <family val="3"/>
    </font>
    <font>
      <b/>
      <sz val="9"/>
      <color theme="1"/>
      <name val="Soberana Sans"/>
      <family val="3"/>
    </font>
    <font>
      <sz val="9"/>
      <color theme="0"/>
      <name val="Soberana Sans"/>
      <family val="3"/>
    </font>
    <font>
      <sz val="8"/>
      <color theme="0"/>
      <name val="Soberana Sans"/>
      <family val="3"/>
    </font>
    <font>
      <b/>
      <sz val="9"/>
      <color theme="0"/>
      <name val="Soberana Sans"/>
      <family val="3"/>
    </font>
    <font>
      <b/>
      <sz val="6"/>
      <color rgb="FFFF0000"/>
      <name val="Soberana Sans"/>
      <family val="3"/>
    </font>
    <font>
      <sz val="9"/>
      <name val="Soberana Sans"/>
      <family val="3"/>
    </font>
    <font>
      <sz val="6"/>
      <color theme="0"/>
      <name val="Soberana Sans"/>
      <family val="3"/>
    </font>
    <font>
      <sz val="8"/>
      <color theme="1"/>
      <name val="Calibri"/>
      <family val="2"/>
      <scheme val="minor"/>
    </font>
    <font>
      <vertAlign val="superscript"/>
      <sz val="6"/>
      <name val="Soberana Sans"/>
      <family val="3"/>
    </font>
    <font>
      <sz val="8"/>
      <color theme="1"/>
      <name val="Calibri Light"/>
      <family val="2"/>
      <scheme val="major"/>
    </font>
    <font>
      <sz val="7"/>
      <color theme="1"/>
      <name val="Calibri Light"/>
      <family val="2"/>
      <scheme val="major"/>
    </font>
    <font>
      <b/>
      <sz val="6"/>
      <color theme="0"/>
      <name val="Soberana Sans"/>
      <family val="3"/>
    </font>
    <font>
      <sz val="10"/>
      <name val="Soberana Sans"/>
      <family val="3"/>
    </font>
    <font>
      <sz val="11"/>
      <name val="Soberana Sans"/>
      <family val="3"/>
    </font>
    <font>
      <sz val="11"/>
      <color rgb="FF1F497D"/>
      <name val="Soberana Sans"/>
      <family val="3"/>
    </font>
    <font>
      <sz val="8"/>
      <color theme="0" tint="-0.499984740745262"/>
      <name val="Soberana Sans"/>
      <family val="3"/>
    </font>
    <font>
      <u/>
      <sz val="6"/>
      <color theme="0"/>
      <name val="Soberana Sans"/>
      <family val="3"/>
    </font>
  </fonts>
  <fills count="23">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FFFFFF"/>
        <bgColor indexed="64"/>
      </patternFill>
    </fill>
    <fill>
      <patternFill patternType="solid">
        <fgColor theme="2"/>
        <bgColor indexed="64"/>
      </patternFill>
    </fill>
    <fill>
      <patternFill patternType="solid">
        <fgColor rgb="FFC6E0B4"/>
        <bgColor indexed="64"/>
      </patternFill>
    </fill>
    <fill>
      <patternFill patternType="solid">
        <fgColor rgb="FFE7E6E6"/>
        <bgColor indexed="64"/>
      </patternFill>
    </fill>
    <fill>
      <patternFill patternType="solid">
        <fgColor theme="0" tint="-0.14999847407452621"/>
        <bgColor indexed="64"/>
      </patternFill>
    </fill>
  </fills>
  <borders count="7">
    <border>
      <left/>
      <right/>
      <top/>
      <bottom/>
      <diagonal/>
    </border>
    <border>
      <left/>
      <right/>
      <top style="thin">
        <color indexed="64"/>
      </top>
      <bottom style="thin">
        <color indexed="64"/>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right/>
      <top/>
      <bottom style="medium">
        <color auto="1"/>
      </bottom>
      <diagonal/>
    </border>
    <border>
      <left/>
      <right/>
      <top style="medium">
        <color auto="1"/>
      </top>
      <bottom/>
      <diagonal/>
    </border>
    <border>
      <left/>
      <right/>
      <top style="thin">
        <color auto="1"/>
      </top>
      <bottom/>
      <diagonal/>
    </border>
  </borders>
  <cellStyleXfs count="553">
    <xf numFmtId="0" fontId="0" fillId="0" borderId="0"/>
    <xf numFmtId="43" fontId="1" fillId="0" borderId="0" applyFont="0" applyFill="0" applyBorder="0" applyAlignment="0" applyProtection="0"/>
    <xf numFmtId="0" fontId="2" fillId="0" borderId="0"/>
    <xf numFmtId="0" fontId="7" fillId="0" borderId="0"/>
    <xf numFmtId="0" fontId="8" fillId="0" borderId="0" applyNumberFormat="0" applyFill="0" applyBorder="0" applyAlignment="0" applyProtection="0">
      <alignment vertical="top"/>
      <protection locked="0"/>
    </xf>
    <xf numFmtId="43" fontId="9" fillId="0" borderId="0" applyFont="0" applyFill="0" applyBorder="0" applyAlignment="0" applyProtection="0"/>
    <xf numFmtId="0" fontId="1" fillId="0" borderId="0"/>
    <xf numFmtId="0" fontId="1" fillId="0" borderId="0"/>
    <xf numFmtId="0" fontId="7" fillId="0" borderId="0"/>
    <xf numFmtId="43" fontId="7" fillId="0" borderId="0" applyFont="0" applyFill="0" applyBorder="0" applyAlignment="0" applyProtection="0"/>
    <xf numFmtId="0" fontId="7" fillId="0" borderId="0"/>
    <xf numFmtId="43" fontId="1" fillId="0" borderId="0" applyFont="0" applyFill="0" applyBorder="0" applyAlignment="0" applyProtection="0"/>
    <xf numFmtId="0" fontId="11" fillId="0" borderId="0"/>
    <xf numFmtId="0" fontId="7" fillId="0" borderId="0"/>
    <xf numFmtId="0" fontId="12" fillId="0" borderId="0"/>
    <xf numFmtId="0" fontId="7" fillId="0" borderId="0"/>
    <xf numFmtId="165" fontId="17" fillId="0" borderId="0"/>
    <xf numFmtId="0" fontId="7" fillId="0" borderId="0"/>
    <xf numFmtId="43" fontId="7" fillId="0" borderId="0" applyFont="0" applyFill="0" applyBorder="0" applyAlignment="0" applyProtection="0"/>
    <xf numFmtId="0" fontId="7" fillId="0" borderId="0"/>
    <xf numFmtId="166" fontId="7" fillId="0" borderId="0" applyFont="0" applyFill="0" applyBorder="0" applyAlignment="0" applyProtection="0"/>
    <xf numFmtId="167" fontId="7" fillId="0" borderId="0" applyFont="0" applyFill="0" applyBorder="0" applyAlignment="0" applyProtection="0"/>
    <xf numFmtId="0" fontId="18" fillId="0" borderId="0" applyNumberFormat="0" applyFill="0" applyBorder="0" applyAlignment="0" applyProtection="0">
      <alignment vertical="top"/>
      <protection locked="0"/>
    </xf>
    <xf numFmtId="168" fontId="17" fillId="0" borderId="0" applyFont="0" applyFill="0" applyBorder="0" applyAlignment="0" applyProtection="0"/>
    <xf numFmtId="43" fontId="19" fillId="0" borderId="0" applyFont="0" applyFill="0" applyBorder="0" applyAlignment="0" applyProtection="0"/>
    <xf numFmtId="169" fontId="1"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22" fillId="0" borderId="0"/>
    <xf numFmtId="0" fontId="22" fillId="0" borderId="0"/>
    <xf numFmtId="0" fontId="22" fillId="0" borderId="0"/>
    <xf numFmtId="0" fontId="1" fillId="0" borderId="0"/>
    <xf numFmtId="0" fontId="7" fillId="0" borderId="0"/>
    <xf numFmtId="0" fontId="19" fillId="0" borderId="0"/>
    <xf numFmtId="0" fontId="1" fillId="0" borderId="0"/>
    <xf numFmtId="0" fontId="2" fillId="0" borderId="0"/>
    <xf numFmtId="0" fontId="20" fillId="0" borderId="0"/>
    <xf numFmtId="0" fontId="19" fillId="0" borderId="0"/>
    <xf numFmtId="0" fontId="7" fillId="0" borderId="0"/>
    <xf numFmtId="0" fontId="2" fillId="0" borderId="0"/>
    <xf numFmtId="0" fontId="7" fillId="0" borderId="0"/>
    <xf numFmtId="0" fontId="23" fillId="0" borderId="0"/>
    <xf numFmtId="9" fontId="7" fillId="0" borderId="0" applyFont="0" applyFill="0" applyBorder="0" applyAlignment="0" applyProtection="0"/>
    <xf numFmtId="9" fontId="2" fillId="0" borderId="0" applyFont="0" applyFill="0" applyBorder="0" applyAlignment="0" applyProtection="0"/>
    <xf numFmtId="170" fontId="17" fillId="0" borderId="0" applyFont="0" applyFill="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1" fillId="0" borderId="0"/>
    <xf numFmtId="0" fontId="24"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4" borderId="3" applyNumberFormat="0" applyFont="0" applyAlignment="0" applyProtection="0"/>
    <xf numFmtId="0" fontId="1" fillId="4" borderId="3" applyNumberFormat="0" applyFont="0" applyAlignment="0" applyProtection="0"/>
    <xf numFmtId="0" fontId="1" fillId="4" borderId="3" applyNumberFormat="0" applyFont="0" applyAlignment="0" applyProtection="0"/>
    <xf numFmtId="0" fontId="7" fillId="0" borderId="0"/>
    <xf numFmtId="0" fontId="1" fillId="0" borderId="0"/>
    <xf numFmtId="43" fontId="7" fillId="0" borderId="0" applyFont="0" applyFill="0" applyBorder="0" applyAlignment="0" applyProtection="0"/>
    <xf numFmtId="0" fontId="1" fillId="0" borderId="0"/>
    <xf numFmtId="0" fontId="8" fillId="0" borderId="0" applyNumberFormat="0" applyFill="0" applyBorder="0" applyAlignment="0" applyProtection="0">
      <alignment vertical="top"/>
      <protection locked="0"/>
    </xf>
  </cellStyleXfs>
  <cellXfs count="434">
    <xf numFmtId="0" fontId="0" fillId="0" borderId="0" xfId="0"/>
    <xf numFmtId="0" fontId="10" fillId="3" borderId="0" xfId="0" applyFont="1" applyFill="1" applyBorder="1" applyAlignment="1">
      <alignment horizontal="center" vertical="top"/>
    </xf>
    <xf numFmtId="0" fontId="10" fillId="3" borderId="0" xfId="0" applyFont="1" applyFill="1" applyBorder="1" applyAlignment="1">
      <alignment vertical="top"/>
    </xf>
    <xf numFmtId="0" fontId="10" fillId="3" borderId="2" xfId="0" applyFont="1" applyFill="1" applyBorder="1" applyAlignment="1">
      <alignment horizontal="center" wrapText="1"/>
    </xf>
    <xf numFmtId="0" fontId="10" fillId="3" borderId="2" xfId="0" applyFont="1" applyFill="1" applyBorder="1" applyAlignment="1">
      <alignment horizontal="center"/>
    </xf>
    <xf numFmtId="0" fontId="5" fillId="0" borderId="0" xfId="2" applyFont="1" applyFill="1" applyBorder="1" applyAlignment="1">
      <alignment vertical="top" wrapText="1"/>
    </xf>
    <xf numFmtId="0" fontId="15" fillId="0" borderId="0" xfId="0" applyFont="1" applyAlignment="1">
      <alignment vertical="center"/>
    </xf>
    <xf numFmtId="0" fontId="14" fillId="0" borderId="0" xfId="0" applyFont="1" applyFill="1" applyBorder="1"/>
    <xf numFmtId="0" fontId="14" fillId="0" borderId="0" xfId="0" applyFont="1"/>
    <xf numFmtId="3" fontId="14" fillId="0" borderId="0" xfId="0" applyNumberFormat="1" applyFont="1"/>
    <xf numFmtId="3" fontId="5" fillId="0" borderId="2" xfId="0" applyNumberFormat="1" applyFont="1" applyFill="1" applyBorder="1" applyAlignment="1">
      <alignment horizontal="center" vertical="top"/>
    </xf>
    <xf numFmtId="3" fontId="5" fillId="0" borderId="2" xfId="1" applyNumberFormat="1" applyFont="1" applyFill="1" applyBorder="1" applyAlignment="1">
      <alignment vertical="top"/>
    </xf>
    <xf numFmtId="0" fontId="5" fillId="0" borderId="2" xfId="2" applyFont="1" applyFill="1" applyBorder="1" applyAlignment="1">
      <alignment vertical="top" wrapText="1"/>
    </xf>
    <xf numFmtId="0" fontId="25" fillId="0" borderId="0" xfId="0" applyFont="1" applyFill="1" applyBorder="1"/>
    <xf numFmtId="164" fontId="4" fillId="17" borderId="0" xfId="0" applyNumberFormat="1" applyFont="1" applyFill="1" applyBorder="1" applyAlignment="1">
      <alignment horizontal="right" vertical="top"/>
    </xf>
    <xf numFmtId="3" fontId="4" fillId="17" borderId="0" xfId="0" applyNumberFormat="1" applyFont="1" applyFill="1" applyBorder="1" applyAlignment="1">
      <alignment horizontal="center" vertical="top"/>
    </xf>
    <xf numFmtId="3" fontId="4" fillId="17" borderId="0" xfId="9" applyNumberFormat="1" applyFont="1" applyFill="1" applyBorder="1" applyAlignment="1">
      <alignment vertical="top"/>
    </xf>
    <xf numFmtId="0" fontId="4" fillId="17" borderId="0" xfId="2" applyFont="1" applyFill="1" applyBorder="1" applyAlignment="1">
      <alignment vertical="top" wrapText="1"/>
    </xf>
    <xf numFmtId="164" fontId="4" fillId="0" borderId="0" xfId="0" applyNumberFormat="1" applyFont="1" applyFill="1" applyBorder="1" applyAlignment="1">
      <alignment horizontal="right" vertical="top"/>
    </xf>
    <xf numFmtId="3" fontId="4" fillId="0" borderId="0" xfId="0" applyNumberFormat="1" applyFont="1" applyFill="1" applyBorder="1" applyAlignment="1">
      <alignment horizontal="center" vertical="top"/>
    </xf>
    <xf numFmtId="3" fontId="5" fillId="0" borderId="0" xfId="1" applyNumberFormat="1" applyFont="1" applyFill="1" applyBorder="1" applyAlignment="1">
      <alignment vertical="top"/>
    </xf>
    <xf numFmtId="3" fontId="5" fillId="0" borderId="0" xfId="0" applyNumberFormat="1" applyFont="1" applyFill="1" applyBorder="1" applyAlignment="1">
      <alignment horizontal="center" vertical="top"/>
    </xf>
    <xf numFmtId="3" fontId="4" fillId="0" borderId="0" xfId="9" applyNumberFormat="1" applyFont="1" applyFill="1" applyBorder="1" applyAlignment="1">
      <alignment vertical="top"/>
    </xf>
    <xf numFmtId="0" fontId="4" fillId="0" borderId="0" xfId="2" applyFont="1" applyFill="1" applyBorder="1" applyAlignment="1">
      <alignment vertical="top" wrapText="1"/>
    </xf>
    <xf numFmtId="3" fontId="4" fillId="0" borderId="0" xfId="1" applyNumberFormat="1" applyFont="1" applyFill="1" applyBorder="1" applyAlignment="1">
      <alignment vertical="top"/>
    </xf>
    <xf numFmtId="0" fontId="26" fillId="0" borderId="0" xfId="0" applyFont="1" applyFill="1" applyBorder="1" applyAlignment="1">
      <alignment horizontal="center" vertical="center"/>
    </xf>
    <xf numFmtId="0" fontId="14" fillId="0" borderId="0" xfId="0" applyFont="1" applyAlignment="1">
      <alignment horizontal="left"/>
    </xf>
    <xf numFmtId="0" fontId="27" fillId="17" borderId="0" xfId="2" applyFont="1" applyFill="1" applyBorder="1" applyAlignment="1">
      <alignment horizontal="left" vertical="top"/>
    </xf>
    <xf numFmtId="0" fontId="6" fillId="0" borderId="0" xfId="2" applyFont="1" applyFill="1" applyBorder="1" applyAlignment="1">
      <alignment horizontal="left" vertical="top"/>
    </xf>
    <xf numFmtId="0" fontId="27" fillId="0" borderId="0" xfId="2" applyFont="1" applyFill="1" applyBorder="1" applyAlignment="1">
      <alignment horizontal="left" vertical="top"/>
    </xf>
    <xf numFmtId="0" fontId="6" fillId="0" borderId="2" xfId="2" applyFont="1" applyFill="1" applyBorder="1" applyAlignment="1">
      <alignment horizontal="left" vertical="top"/>
    </xf>
    <xf numFmtId="0" fontId="6" fillId="0" borderId="0" xfId="0" applyFont="1" applyFill="1" applyBorder="1" applyAlignment="1">
      <alignment vertical="top" wrapText="1"/>
    </xf>
    <xf numFmtId="0" fontId="10" fillId="18" borderId="1" xfId="0" applyFont="1" applyFill="1" applyBorder="1" applyAlignment="1">
      <alignment horizontal="center" vertical="center" wrapText="1"/>
    </xf>
    <xf numFmtId="43" fontId="27" fillId="0" borderId="0" xfId="1" applyFont="1" applyFill="1" applyBorder="1" applyAlignment="1">
      <alignment vertical="top"/>
    </xf>
    <xf numFmtId="0" fontId="10" fillId="3" borderId="0" xfId="0" applyFont="1" applyFill="1" applyBorder="1" applyAlignment="1">
      <alignment horizontal="center" vertical="center"/>
    </xf>
    <xf numFmtId="0" fontId="10" fillId="3" borderId="0" xfId="0" applyFont="1" applyFill="1" applyBorder="1" applyAlignment="1">
      <alignment horizontal="center" vertical="center" wrapText="1"/>
    </xf>
    <xf numFmtId="0" fontId="10" fillId="3" borderId="0" xfId="0" applyFont="1" applyFill="1" applyBorder="1" applyAlignment="1">
      <alignment horizontal="center" vertical="center"/>
    </xf>
    <xf numFmtId="0" fontId="10" fillId="3" borderId="0" xfId="0" applyFont="1" applyFill="1" applyBorder="1" applyAlignment="1">
      <alignment horizontal="center" vertical="center" wrapText="1"/>
    </xf>
    <xf numFmtId="0" fontId="10" fillId="3" borderId="0" xfId="0" applyFont="1" applyFill="1" applyBorder="1" applyAlignment="1">
      <alignment horizontal="center" vertical="center"/>
    </xf>
    <xf numFmtId="0" fontId="10" fillId="3" borderId="2" xfId="0" applyFont="1" applyFill="1" applyBorder="1" applyAlignment="1">
      <alignment horizontal="center" vertical="center"/>
    </xf>
    <xf numFmtId="0" fontId="10" fillId="3" borderId="0" xfId="0" applyFont="1" applyFill="1" applyBorder="1" applyAlignment="1">
      <alignment horizontal="center" vertical="center" wrapText="1"/>
    </xf>
    <xf numFmtId="172" fontId="6" fillId="0" borderId="0" xfId="0" applyNumberFormat="1" applyFont="1" applyAlignment="1">
      <alignment vertical="top"/>
    </xf>
    <xf numFmtId="43" fontId="6" fillId="0" borderId="0" xfId="0" applyNumberFormat="1" applyFont="1" applyAlignment="1">
      <alignment vertical="top"/>
    </xf>
    <xf numFmtId="173" fontId="6" fillId="0" borderId="0" xfId="0" applyNumberFormat="1" applyFont="1" applyAlignment="1">
      <alignment vertical="top"/>
    </xf>
    <xf numFmtId="173" fontId="10" fillId="0" borderId="0" xfId="0" applyNumberFormat="1" applyFont="1" applyBorder="1" applyAlignment="1">
      <alignment vertical="center"/>
    </xf>
    <xf numFmtId="164" fontId="5" fillId="0" borderId="0" xfId="0" applyNumberFormat="1" applyFont="1" applyFill="1" applyBorder="1" applyAlignment="1">
      <alignment horizontal="right" vertical="top"/>
    </xf>
    <xf numFmtId="164" fontId="5" fillId="0" borderId="2" xfId="0" applyNumberFormat="1" applyFont="1" applyFill="1" applyBorder="1" applyAlignment="1">
      <alignment horizontal="right" vertical="top"/>
    </xf>
    <xf numFmtId="0" fontId="3" fillId="0" borderId="0" xfId="0" applyFont="1" applyAlignment="1">
      <alignment vertical="top"/>
    </xf>
    <xf numFmtId="0" fontId="3" fillId="0" borderId="0" xfId="0" applyFont="1" applyBorder="1" applyAlignment="1">
      <alignment vertical="top"/>
    </xf>
    <xf numFmtId="0" fontId="10" fillId="0" borderId="0" xfId="0" applyFont="1" applyAlignment="1">
      <alignment vertical="top"/>
    </xf>
    <xf numFmtId="173" fontId="10" fillId="0" borderId="0" xfId="0" applyNumberFormat="1" applyFont="1" applyAlignment="1">
      <alignment vertical="top"/>
    </xf>
    <xf numFmtId="173" fontId="3" fillId="0" borderId="0" xfId="0" applyNumberFormat="1" applyFont="1" applyBorder="1" applyAlignment="1">
      <alignment vertical="top"/>
    </xf>
    <xf numFmtId="173" fontId="29" fillId="0" borderId="0" xfId="0" applyNumberFormat="1" applyFont="1" applyAlignment="1">
      <alignment vertical="top"/>
    </xf>
    <xf numFmtId="171" fontId="3" fillId="0" borderId="0" xfId="0" applyNumberFormat="1" applyFont="1" applyBorder="1" applyAlignment="1">
      <alignment vertical="top"/>
    </xf>
    <xf numFmtId="171" fontId="3" fillId="0" borderId="0" xfId="0" applyNumberFormat="1" applyFont="1" applyAlignment="1">
      <alignment vertical="top"/>
    </xf>
    <xf numFmtId="0" fontId="6" fillId="0" borderId="0" xfId="0" applyFont="1" applyFill="1" applyBorder="1" applyAlignment="1">
      <alignment vertical="top"/>
    </xf>
    <xf numFmtId="164" fontId="3" fillId="0" borderId="0" xfId="0" applyNumberFormat="1" applyFont="1" applyBorder="1" applyAlignment="1">
      <alignment vertical="top"/>
    </xf>
    <xf numFmtId="164" fontId="3" fillId="0" borderId="0" xfId="0" applyNumberFormat="1" applyFont="1" applyAlignment="1">
      <alignment vertical="top"/>
    </xf>
    <xf numFmtId="173" fontId="3" fillId="0" borderId="0" xfId="1" applyNumberFormat="1" applyFont="1" applyBorder="1" applyAlignment="1">
      <alignment vertical="top"/>
    </xf>
    <xf numFmtId="173" fontId="3" fillId="0" borderId="0" xfId="1" applyNumberFormat="1" applyFont="1" applyAlignment="1">
      <alignment vertical="top"/>
    </xf>
    <xf numFmtId="0" fontId="6" fillId="0" borderId="0" xfId="0" applyFont="1" applyBorder="1" applyAlignment="1">
      <alignment vertical="top"/>
    </xf>
    <xf numFmtId="173" fontId="6" fillId="0" borderId="0" xfId="0" applyNumberFormat="1" applyFont="1" applyBorder="1" applyAlignment="1">
      <alignment vertical="top"/>
    </xf>
    <xf numFmtId="174" fontId="6" fillId="0" borderId="0" xfId="0" applyNumberFormat="1" applyFont="1" applyFill="1" applyBorder="1" applyAlignment="1">
      <alignment horizontal="right" vertical="top"/>
    </xf>
    <xf numFmtId="174" fontId="6" fillId="0" borderId="4" xfId="0" applyNumberFormat="1" applyFont="1" applyFill="1" applyBorder="1" applyAlignment="1">
      <alignment horizontal="right" vertical="top"/>
    </xf>
    <xf numFmtId="173" fontId="5" fillId="0" borderId="4" xfId="1" applyNumberFormat="1" applyFont="1" applyFill="1" applyBorder="1" applyAlignment="1">
      <alignment vertical="top" wrapText="1"/>
    </xf>
    <xf numFmtId="0" fontId="5" fillId="0" borderId="4" xfId="2" applyFont="1" applyFill="1" applyBorder="1" applyAlignment="1">
      <alignment horizontal="left" vertical="top" wrapText="1"/>
    </xf>
    <xf numFmtId="0" fontId="5" fillId="0" borderId="4" xfId="0" applyFont="1" applyFill="1" applyBorder="1" applyAlignment="1">
      <alignment vertical="top"/>
    </xf>
    <xf numFmtId="173" fontId="5" fillId="0" borderId="0" xfId="1" applyNumberFormat="1" applyFont="1" applyFill="1" applyBorder="1" applyAlignment="1">
      <alignment vertical="top" wrapText="1"/>
    </xf>
    <xf numFmtId="3" fontId="5" fillId="0" borderId="0" xfId="1" applyNumberFormat="1" applyFont="1" applyFill="1" applyBorder="1" applyAlignment="1">
      <alignment vertical="top" wrapText="1"/>
    </xf>
    <xf numFmtId="0" fontId="5" fillId="0" borderId="0" xfId="2" applyFont="1" applyFill="1" applyBorder="1" applyAlignment="1">
      <alignment horizontal="left" vertical="top" wrapText="1"/>
    </xf>
    <xf numFmtId="0" fontId="5" fillId="0" borderId="0" xfId="0" applyFont="1" applyFill="1" applyBorder="1" applyAlignment="1">
      <alignment vertical="top"/>
    </xf>
    <xf numFmtId="174" fontId="27" fillId="19" borderId="0" xfId="0" applyNumberFormat="1" applyFont="1" applyFill="1" applyBorder="1" applyAlignment="1">
      <alignment horizontal="right" vertical="top"/>
    </xf>
    <xf numFmtId="173" fontId="4" fillId="19" borderId="0" xfId="1" applyNumberFormat="1" applyFont="1" applyFill="1" applyBorder="1" applyAlignment="1">
      <alignment vertical="top" wrapText="1"/>
    </xf>
    <xf numFmtId="0" fontId="6" fillId="19" borderId="0" xfId="0" applyFont="1" applyFill="1" applyBorder="1" applyAlignment="1">
      <alignment vertical="top"/>
    </xf>
    <xf numFmtId="0" fontId="4" fillId="19" borderId="0" xfId="2" applyFont="1" applyFill="1" applyBorder="1" applyAlignment="1">
      <alignment vertical="top"/>
    </xf>
    <xf numFmtId="0" fontId="5" fillId="0" borderId="0" xfId="2" applyFont="1" applyFill="1" applyBorder="1" applyAlignment="1">
      <alignment vertical="top"/>
    </xf>
    <xf numFmtId="173" fontId="4" fillId="19" borderId="0" xfId="1" applyNumberFormat="1" applyFont="1" applyFill="1" applyBorder="1" applyAlignment="1">
      <alignment vertical="top"/>
    </xf>
    <xf numFmtId="173" fontId="6" fillId="0" borderId="0" xfId="1" applyNumberFormat="1" applyFont="1" applyFill="1" applyBorder="1" applyAlignment="1">
      <alignment vertical="top"/>
    </xf>
    <xf numFmtId="0" fontId="5" fillId="0" borderId="0" xfId="2" applyFont="1" applyFill="1" applyBorder="1" applyAlignment="1">
      <alignment horizontal="left" vertical="top"/>
    </xf>
    <xf numFmtId="0" fontId="31" fillId="0" borderId="0" xfId="0" applyFont="1" applyAlignment="1">
      <alignment vertical="top"/>
    </xf>
    <xf numFmtId="0" fontId="3" fillId="0" borderId="0" xfId="0" applyFont="1" applyFill="1" applyAlignment="1">
      <alignment vertical="top"/>
    </xf>
    <xf numFmtId="173" fontId="5" fillId="0" borderId="0" xfId="1" applyNumberFormat="1" applyFont="1" applyFill="1" applyBorder="1" applyAlignment="1">
      <alignment vertical="top"/>
    </xf>
    <xf numFmtId="174" fontId="27" fillId="0" borderId="0" xfId="0" applyNumberFormat="1" applyFont="1" applyFill="1" applyBorder="1" applyAlignment="1">
      <alignment horizontal="right" vertical="top"/>
    </xf>
    <xf numFmtId="173" fontId="4" fillId="0" borderId="0" xfId="1" applyNumberFormat="1" applyFont="1" applyFill="1" applyBorder="1" applyAlignment="1">
      <alignment vertical="top"/>
    </xf>
    <xf numFmtId="175" fontId="4" fillId="0" borderId="0" xfId="2" applyNumberFormat="1" applyFont="1" applyFill="1" applyBorder="1" applyAlignment="1">
      <alignment vertical="top"/>
    </xf>
    <xf numFmtId="0" fontId="4" fillId="0" borderId="0" xfId="2" applyFont="1" applyFill="1" applyBorder="1" applyAlignment="1">
      <alignment vertical="top"/>
    </xf>
    <xf numFmtId="0" fontId="10" fillId="3" borderId="1" xfId="0" applyFont="1" applyFill="1" applyBorder="1" applyAlignment="1">
      <alignment horizontal="center" vertical="center" wrapText="1"/>
    </xf>
    <xf numFmtId="3" fontId="10" fillId="3" borderId="0" xfId="0" applyNumberFormat="1" applyFont="1" applyFill="1" applyBorder="1" applyAlignment="1">
      <alignment horizontal="center" vertical="center"/>
    </xf>
    <xf numFmtId="173" fontId="3" fillId="0" borderId="0" xfId="0" applyNumberFormat="1" applyFont="1" applyAlignment="1">
      <alignment vertical="top"/>
    </xf>
    <xf numFmtId="0" fontId="14" fillId="0" borderId="0" xfId="0" applyFont="1" applyFill="1" applyBorder="1" applyAlignment="1">
      <alignment vertical="center"/>
    </xf>
    <xf numFmtId="0" fontId="32" fillId="0" borderId="0" xfId="0" applyFont="1" applyFill="1" applyBorder="1" applyAlignment="1">
      <alignment vertical="center"/>
    </xf>
    <xf numFmtId="0" fontId="14" fillId="0" borderId="0" xfId="0" applyFont="1" applyAlignment="1">
      <alignment vertical="center"/>
    </xf>
    <xf numFmtId="3" fontId="14" fillId="0" borderId="0" xfId="0" applyNumberFormat="1" applyFont="1" applyAlignment="1">
      <alignment vertical="center"/>
    </xf>
    <xf numFmtId="0" fontId="14" fillId="0" borderId="0" xfId="0" applyFont="1" applyAlignment="1">
      <alignment horizontal="left" vertical="center"/>
    </xf>
    <xf numFmtId="0" fontId="33" fillId="0" borderId="0" xfId="0" applyFont="1" applyFill="1" applyBorder="1" applyAlignment="1">
      <alignment vertical="center"/>
    </xf>
    <xf numFmtId="0" fontId="29" fillId="0" borderId="0" xfId="0" applyFont="1" applyFill="1" applyBorder="1" applyAlignment="1">
      <alignment vertical="center"/>
    </xf>
    <xf numFmtId="3" fontId="29" fillId="0" borderId="0" xfId="0" applyNumberFormat="1" applyFont="1" applyFill="1" applyBorder="1" applyAlignment="1">
      <alignment vertical="center"/>
    </xf>
    <xf numFmtId="0" fontId="3" fillId="0" borderId="0" xfId="0" applyFont="1" applyFill="1" applyAlignment="1">
      <alignment vertical="center"/>
    </xf>
    <xf numFmtId="164" fontId="4" fillId="0" borderId="2" xfId="0" applyNumberFormat="1" applyFont="1" applyFill="1" applyBorder="1" applyAlignment="1">
      <alignment horizontal="right" vertical="center"/>
    </xf>
    <xf numFmtId="3" fontId="5" fillId="0" borderId="2" xfId="0" applyNumberFormat="1" applyFont="1" applyFill="1" applyBorder="1" applyAlignment="1">
      <alignment horizontal="center" vertical="center"/>
    </xf>
    <xf numFmtId="3" fontId="5" fillId="0" borderId="2" xfId="1" applyNumberFormat="1" applyFont="1" applyFill="1" applyBorder="1" applyAlignment="1">
      <alignment vertical="center"/>
    </xf>
    <xf numFmtId="0" fontId="5" fillId="0" borderId="2" xfId="2" applyFont="1" applyFill="1" applyBorder="1" applyAlignment="1">
      <alignment vertical="center"/>
    </xf>
    <xf numFmtId="0" fontId="6" fillId="0" borderId="2" xfId="2" applyFont="1" applyFill="1" applyBorder="1" applyAlignment="1">
      <alignment horizontal="left" vertical="center"/>
    </xf>
    <xf numFmtId="175" fontId="4" fillId="0" borderId="0" xfId="0" applyNumberFormat="1" applyFont="1" applyFill="1" applyBorder="1" applyAlignment="1">
      <alignment horizontal="right" vertical="center"/>
    </xf>
    <xf numFmtId="3" fontId="5" fillId="0" borderId="0" xfId="0" applyNumberFormat="1" applyFont="1" applyFill="1" applyBorder="1" applyAlignment="1">
      <alignment horizontal="center" vertical="center"/>
    </xf>
    <xf numFmtId="173" fontId="6" fillId="0" borderId="0" xfId="1" applyNumberFormat="1" applyFont="1" applyAlignment="1">
      <alignment vertical="center"/>
    </xf>
    <xf numFmtId="0" fontId="5" fillId="0" borderId="0" xfId="2" applyFont="1" applyFill="1" applyBorder="1" applyAlignment="1">
      <alignment vertical="center"/>
    </xf>
    <xf numFmtId="0" fontId="6" fillId="0" borderId="0" xfId="2" applyFont="1" applyFill="1" applyBorder="1" applyAlignment="1">
      <alignment horizontal="left" vertical="center"/>
    </xf>
    <xf numFmtId="173" fontId="27" fillId="0" borderId="0" xfId="1" applyNumberFormat="1" applyFont="1" applyAlignment="1">
      <alignment vertical="center"/>
    </xf>
    <xf numFmtId="173" fontId="5" fillId="0" borderId="0" xfId="1" applyNumberFormat="1" applyFont="1" applyFill="1" applyBorder="1" applyAlignment="1">
      <alignment vertical="center"/>
    </xf>
    <xf numFmtId="0" fontId="25" fillId="0" borderId="0" xfId="0" applyFont="1" applyFill="1" applyBorder="1" applyAlignment="1">
      <alignment vertical="center"/>
    </xf>
    <xf numFmtId="3" fontId="4" fillId="0" borderId="0" xfId="0" applyNumberFormat="1" applyFont="1" applyFill="1" applyBorder="1" applyAlignment="1">
      <alignment horizontal="center" vertical="center"/>
    </xf>
    <xf numFmtId="3" fontId="34" fillId="0" borderId="0" xfId="0" applyNumberFormat="1" applyFont="1" applyFill="1" applyBorder="1" applyAlignment="1">
      <alignment horizontal="center" vertical="center"/>
    </xf>
    <xf numFmtId="0" fontId="35" fillId="0" borderId="0" xfId="2" applyFont="1" applyFill="1" applyBorder="1" applyAlignment="1">
      <alignment vertical="center"/>
    </xf>
    <xf numFmtId="0" fontId="27" fillId="0" borderId="0" xfId="2" applyFont="1" applyFill="1" applyBorder="1" applyAlignment="1">
      <alignment horizontal="left" vertical="center"/>
    </xf>
    <xf numFmtId="0" fontId="10" fillId="3" borderId="2" xfId="0" applyFont="1" applyFill="1" applyBorder="1" applyAlignment="1">
      <alignment horizontal="center" vertical="center" wrapText="1"/>
    </xf>
    <xf numFmtId="0" fontId="3" fillId="0" borderId="0" xfId="0" applyFont="1" applyAlignment="1">
      <alignment horizontal="left" vertical="center"/>
    </xf>
    <xf numFmtId="0" fontId="3" fillId="0" borderId="0" xfId="0" applyFont="1" applyAlignment="1">
      <alignment vertical="center"/>
    </xf>
    <xf numFmtId="0" fontId="36" fillId="0" borderId="0" xfId="0" applyFont="1" applyAlignment="1">
      <alignment vertical="top"/>
    </xf>
    <xf numFmtId="0" fontId="32" fillId="0" borderId="0" xfId="0" applyFont="1" applyAlignment="1">
      <alignment vertical="top"/>
    </xf>
    <xf numFmtId="0" fontId="10" fillId="0" borderId="0" xfId="0" applyFont="1" applyFill="1" applyAlignment="1">
      <alignment vertical="top"/>
    </xf>
    <xf numFmtId="0" fontId="10" fillId="0" borderId="0" xfId="0" applyFont="1" applyAlignment="1">
      <alignment horizontal="left" vertical="top"/>
    </xf>
    <xf numFmtId="0" fontId="10" fillId="0" borderId="0" xfId="0" applyFont="1" applyBorder="1" applyAlignment="1">
      <alignment horizontal="left" vertical="top"/>
    </xf>
    <xf numFmtId="173" fontId="10" fillId="0" borderId="0" xfId="0" applyNumberFormat="1" applyFont="1" applyAlignment="1">
      <alignment horizontal="left" vertical="top"/>
    </xf>
    <xf numFmtId="0" fontId="3" fillId="0" borderId="0" xfId="0" applyFont="1" applyAlignment="1">
      <alignment horizontal="left" vertical="top"/>
    </xf>
    <xf numFmtId="0" fontId="36" fillId="0" borderId="0" xfId="0" applyFont="1" applyAlignment="1">
      <alignment horizontal="left" vertical="top"/>
    </xf>
    <xf numFmtId="173" fontId="4" fillId="0" borderId="0" xfId="1" applyNumberFormat="1" applyFont="1" applyFill="1" applyBorder="1" applyAlignment="1">
      <alignment vertical="top" wrapText="1"/>
    </xf>
    <xf numFmtId="0" fontId="0" fillId="0" borderId="0" xfId="0" applyNumberFormat="1"/>
    <xf numFmtId="0" fontId="0" fillId="0" borderId="0" xfId="0" applyAlignment="1">
      <alignment horizontal="left"/>
    </xf>
    <xf numFmtId="0" fontId="3" fillId="0" borderId="0" xfId="0" applyFont="1" applyFill="1" applyBorder="1" applyAlignment="1">
      <alignment vertical="top"/>
    </xf>
    <xf numFmtId="3" fontId="5" fillId="0" borderId="0" xfId="0" applyNumberFormat="1" applyFont="1" applyBorder="1" applyAlignment="1">
      <alignment vertical="top"/>
    </xf>
    <xf numFmtId="164" fontId="5" fillId="0" borderId="0" xfId="1" applyNumberFormat="1" applyFont="1" applyFill="1" applyBorder="1" applyAlignment="1">
      <alignment horizontal="right" vertical="top"/>
    </xf>
    <xf numFmtId="0" fontId="5" fillId="3" borderId="0" xfId="0" applyFont="1" applyFill="1" applyBorder="1" applyAlignment="1">
      <alignment horizontal="left" vertical="top" wrapText="1"/>
    </xf>
    <xf numFmtId="0" fontId="5" fillId="0" borderId="0" xfId="0" applyFont="1" applyFill="1" applyBorder="1" applyAlignment="1">
      <alignment horizontal="center" vertical="top"/>
    </xf>
    <xf numFmtId="3" fontId="27" fillId="19" borderId="0" xfId="0" applyNumberFormat="1" applyFont="1" applyFill="1" applyBorder="1" applyAlignment="1">
      <alignment vertical="top"/>
    </xf>
    <xf numFmtId="164" fontId="4" fillId="19" borderId="0" xfId="1" applyNumberFormat="1" applyFont="1" applyFill="1" applyBorder="1" applyAlignment="1">
      <alignment horizontal="right" vertical="top"/>
    </xf>
    <xf numFmtId="3" fontId="5" fillId="0" borderId="0" xfId="0" applyNumberFormat="1" applyFont="1" applyFill="1" applyBorder="1" applyAlignment="1">
      <alignment vertical="top"/>
    </xf>
    <xf numFmtId="0" fontId="5" fillId="0" borderId="0" xfId="14" applyFont="1" applyFill="1" applyBorder="1" applyAlignment="1">
      <alignment horizontal="center" vertical="top"/>
    </xf>
    <xf numFmtId="0" fontId="5" fillId="0" borderId="0" xfId="0" applyFont="1" applyFill="1" applyBorder="1" applyAlignment="1">
      <alignment horizontal="left" vertical="top" wrapText="1"/>
    </xf>
    <xf numFmtId="164" fontId="5" fillId="3" borderId="0" xfId="1" applyNumberFormat="1" applyFont="1" applyFill="1" applyBorder="1" applyAlignment="1">
      <alignment horizontal="right" vertical="top"/>
    </xf>
    <xf numFmtId="164" fontId="5" fillId="19" borderId="0" xfId="1" applyNumberFormat="1" applyFont="1" applyFill="1" applyBorder="1" applyAlignment="1">
      <alignment horizontal="right" vertical="top"/>
    </xf>
    <xf numFmtId="3" fontId="5" fillId="3" borderId="0" xfId="0" applyNumberFormat="1" applyFont="1" applyFill="1" applyBorder="1" applyAlignment="1">
      <alignment vertical="top"/>
    </xf>
    <xf numFmtId="3" fontId="27" fillId="0" borderId="0" xfId="0" applyNumberFormat="1" applyFont="1" applyFill="1" applyBorder="1" applyAlignment="1">
      <alignment vertical="top"/>
    </xf>
    <xf numFmtId="173" fontId="6" fillId="0" borderId="0" xfId="0" applyNumberFormat="1" applyFont="1" applyFill="1" applyAlignment="1">
      <alignment vertical="top"/>
    </xf>
    <xf numFmtId="164" fontId="4" fillId="0" borderId="0" xfId="1" applyNumberFormat="1" applyFont="1" applyFill="1" applyBorder="1" applyAlignment="1">
      <alignment horizontal="right" vertical="top"/>
    </xf>
    <xf numFmtId="0" fontId="4" fillId="0" borderId="0" xfId="4" applyFont="1" applyFill="1" applyBorder="1" applyAlignment="1" applyProtection="1">
      <alignment vertical="top" wrapText="1"/>
    </xf>
    <xf numFmtId="0" fontId="4" fillId="0" borderId="0" xfId="4" applyFont="1" applyFill="1" applyBorder="1" applyAlignment="1" applyProtection="1">
      <alignment horizontal="center" vertical="top"/>
    </xf>
    <xf numFmtId="177" fontId="10" fillId="3" borderId="0" xfId="0" applyNumberFormat="1" applyFont="1" applyFill="1" applyBorder="1" applyAlignment="1">
      <alignment horizontal="center" vertical="center"/>
    </xf>
    <xf numFmtId="0" fontId="3" fillId="0" borderId="0" xfId="0" applyFont="1" applyFill="1" applyAlignment="1">
      <alignment horizontal="left" vertical="center"/>
    </xf>
    <xf numFmtId="3" fontId="3" fillId="0" borderId="0" xfId="0" applyNumberFormat="1" applyFont="1" applyAlignment="1">
      <alignment vertical="top"/>
    </xf>
    <xf numFmtId="0" fontId="14" fillId="0" borderId="0" xfId="0" applyFont="1" applyFill="1" applyAlignment="1">
      <alignment vertical="center"/>
    </xf>
    <xf numFmtId="0" fontId="14" fillId="0" borderId="0" xfId="0" applyFont="1" applyBorder="1" applyAlignment="1">
      <alignment vertical="center"/>
    </xf>
    <xf numFmtId="0" fontId="38" fillId="0" borderId="0" xfId="0" applyFont="1" applyAlignment="1">
      <alignment horizontal="left"/>
    </xf>
    <xf numFmtId="0" fontId="38" fillId="0" borderId="0" xfId="0" applyNumberFormat="1" applyFont="1"/>
    <xf numFmtId="0" fontId="4" fillId="0" borderId="0" xfId="2" applyFont="1" applyFill="1" applyBorder="1" applyAlignment="1">
      <alignment horizontal="right" vertical="top"/>
    </xf>
    <xf numFmtId="0" fontId="38" fillId="0" borderId="0" xfId="0" applyFont="1" applyAlignment="1">
      <alignment horizontal="right"/>
    </xf>
    <xf numFmtId="0" fontId="38" fillId="0" borderId="0" xfId="0" applyNumberFormat="1" applyFont="1" applyAlignment="1">
      <alignment horizontal="right"/>
    </xf>
    <xf numFmtId="173" fontId="4" fillId="0" borderId="0" xfId="1" applyNumberFormat="1" applyFont="1" applyFill="1" applyBorder="1" applyAlignment="1">
      <alignment horizontal="right" vertical="top"/>
    </xf>
    <xf numFmtId="0" fontId="3" fillId="0" borderId="0" xfId="0" applyFont="1" applyFill="1" applyAlignment="1">
      <alignment horizontal="right" vertical="top"/>
    </xf>
    <xf numFmtId="3" fontId="4" fillId="0" borderId="0" xfId="2" applyNumberFormat="1" applyFont="1" applyFill="1" applyBorder="1" applyAlignment="1">
      <alignment vertical="top"/>
    </xf>
    <xf numFmtId="171" fontId="3" fillId="0" borderId="0" xfId="1" applyNumberFormat="1" applyFont="1" applyAlignment="1">
      <alignment vertical="top"/>
    </xf>
    <xf numFmtId="178" fontId="3" fillId="0" borderId="0" xfId="0" applyNumberFormat="1" applyFont="1" applyAlignment="1">
      <alignment vertical="top"/>
    </xf>
    <xf numFmtId="178" fontId="6" fillId="0" borderId="0" xfId="1" applyNumberFormat="1" applyFont="1" applyFill="1" applyBorder="1" applyAlignment="1">
      <alignment vertical="center"/>
    </xf>
    <xf numFmtId="0" fontId="6" fillId="0" borderId="0" xfId="0" applyFont="1" applyFill="1" applyBorder="1" applyAlignment="1">
      <alignment horizontal="justify" vertical="center" wrapText="1"/>
    </xf>
    <xf numFmtId="0" fontId="27" fillId="0" borderId="0" xfId="0" applyFont="1" applyFill="1" applyBorder="1" applyAlignment="1">
      <alignment horizontal="justify" vertical="center"/>
    </xf>
    <xf numFmtId="174" fontId="27" fillId="21" borderId="0" xfId="0" applyNumberFormat="1" applyFont="1" applyFill="1" applyBorder="1" applyAlignment="1">
      <alignment horizontal="right" vertical="top"/>
    </xf>
    <xf numFmtId="178" fontId="27" fillId="21" borderId="0" xfId="1" applyNumberFormat="1" applyFont="1" applyFill="1" applyBorder="1" applyAlignment="1">
      <alignment vertical="center"/>
    </xf>
    <xf numFmtId="0" fontId="4" fillId="0" borderId="0" xfId="0" applyFont="1" applyFill="1" applyBorder="1" applyAlignment="1">
      <alignment horizontal="justify" vertical="center"/>
    </xf>
    <xf numFmtId="0" fontId="6" fillId="0" borderId="0" xfId="0" applyFont="1" applyFill="1" applyBorder="1" applyAlignment="1">
      <alignment horizontal="justify" vertical="center"/>
    </xf>
    <xf numFmtId="178" fontId="27" fillId="0" borderId="0" xfId="1" applyNumberFormat="1" applyFont="1" applyFill="1" applyBorder="1" applyAlignment="1">
      <alignment vertical="center"/>
    </xf>
    <xf numFmtId="179" fontId="3" fillId="0" borderId="0" xfId="0" applyNumberFormat="1" applyFont="1" applyAlignment="1">
      <alignment vertical="top"/>
    </xf>
    <xf numFmtId="0" fontId="6" fillId="0" borderId="0" xfId="0" applyFont="1" applyBorder="1" applyAlignment="1">
      <alignment horizontal="justify" vertical="top"/>
    </xf>
    <xf numFmtId="0" fontId="3" fillId="3" borderId="0" xfId="0" applyFont="1" applyFill="1" applyAlignment="1">
      <alignment vertical="top"/>
    </xf>
    <xf numFmtId="174" fontId="6" fillId="3" borderId="2" xfId="0" applyNumberFormat="1" applyFont="1" applyFill="1" applyBorder="1" applyAlignment="1">
      <alignment horizontal="right" vertical="top"/>
    </xf>
    <xf numFmtId="173" fontId="4" fillId="3" borderId="2" xfId="1" applyNumberFormat="1" applyFont="1" applyFill="1" applyBorder="1" applyAlignment="1">
      <alignment vertical="top"/>
    </xf>
    <xf numFmtId="178" fontId="6" fillId="3" borderId="0" xfId="1" applyNumberFormat="1" applyFont="1" applyFill="1" applyBorder="1" applyAlignment="1">
      <alignment vertical="center"/>
    </xf>
    <xf numFmtId="178" fontId="6" fillId="3" borderId="2" xfId="1" applyNumberFormat="1" applyFont="1" applyFill="1" applyBorder="1" applyAlignment="1">
      <alignment vertical="center"/>
    </xf>
    <xf numFmtId="0" fontId="6" fillId="3" borderId="2" xfId="0" applyFont="1" applyFill="1" applyBorder="1" applyAlignment="1">
      <alignment horizontal="justify" vertical="center" wrapText="1"/>
    </xf>
    <xf numFmtId="0" fontId="4" fillId="3" borderId="2" xfId="0" applyFont="1" applyFill="1" applyBorder="1" applyAlignment="1">
      <alignment horizontal="justify" vertical="center"/>
    </xf>
    <xf numFmtId="174" fontId="6" fillId="3" borderId="0" xfId="0" applyNumberFormat="1" applyFont="1" applyFill="1" applyBorder="1" applyAlignment="1">
      <alignment horizontal="right" vertical="top"/>
    </xf>
    <xf numFmtId="173" fontId="4" fillId="3" borderId="0" xfId="1" applyNumberFormat="1" applyFont="1" applyFill="1" applyBorder="1" applyAlignment="1">
      <alignment vertical="top"/>
    </xf>
    <xf numFmtId="0" fontId="6" fillId="3" borderId="0" xfId="0" applyFont="1" applyFill="1" applyBorder="1" applyAlignment="1">
      <alignment horizontal="justify" vertical="center" wrapText="1"/>
    </xf>
    <xf numFmtId="0" fontId="4" fillId="3" borderId="0" xfId="0" applyFont="1" applyFill="1" applyBorder="1" applyAlignment="1">
      <alignment horizontal="justify" vertical="center"/>
    </xf>
    <xf numFmtId="173" fontId="4" fillId="21" borderId="0" xfId="1" applyNumberFormat="1" applyFont="1" applyFill="1" applyBorder="1" applyAlignment="1">
      <alignment vertical="top"/>
    </xf>
    <xf numFmtId="174" fontId="27" fillId="21" borderId="0" xfId="0" applyNumberFormat="1" applyFont="1" applyFill="1" applyBorder="1" applyAlignment="1">
      <alignment horizontal="right" vertical="center"/>
    </xf>
    <xf numFmtId="0" fontId="27" fillId="3" borderId="0" xfId="0" applyFont="1" applyFill="1" applyBorder="1" applyAlignment="1">
      <alignment horizontal="justify" vertical="center"/>
    </xf>
    <xf numFmtId="171" fontId="3" fillId="0" borderId="0" xfId="1" applyNumberFormat="1" applyFont="1" applyFill="1" applyAlignment="1">
      <alignment vertical="top"/>
    </xf>
    <xf numFmtId="0" fontId="27" fillId="0" borderId="0" xfId="0" applyFont="1" applyFill="1" applyBorder="1" applyAlignment="1">
      <alignment horizontal="justify" vertical="center" wrapText="1"/>
    </xf>
    <xf numFmtId="0" fontId="6" fillId="3" borderId="0" xfId="0" applyFont="1" applyFill="1" applyBorder="1" applyAlignment="1">
      <alignment horizontal="justify" vertical="center"/>
    </xf>
    <xf numFmtId="0" fontId="6" fillId="0" borderId="0" xfId="0" applyFont="1" applyFill="1" applyBorder="1" applyAlignment="1">
      <alignment horizontal="justify" vertical="top"/>
    </xf>
    <xf numFmtId="178" fontId="10" fillId="3" borderId="0" xfId="0" applyNumberFormat="1" applyFont="1" applyFill="1" applyBorder="1" applyAlignment="1">
      <alignment vertical="top"/>
    </xf>
    <xf numFmtId="0" fontId="38" fillId="0" borderId="0" xfId="0" applyFont="1" applyBorder="1" applyAlignment="1">
      <alignment horizontal="right" vertical="top"/>
    </xf>
    <xf numFmtId="173" fontId="38" fillId="0" borderId="0" xfId="0" applyNumberFormat="1" applyFont="1" applyBorder="1" applyAlignment="1">
      <alignment horizontal="right" vertical="top"/>
    </xf>
    <xf numFmtId="0" fontId="38" fillId="0" borderId="0" xfId="0" applyFont="1" applyAlignment="1">
      <alignment horizontal="right" vertical="top"/>
    </xf>
    <xf numFmtId="171" fontId="38" fillId="0" borderId="0" xfId="1" applyNumberFormat="1" applyFont="1" applyAlignment="1">
      <alignment horizontal="right" vertical="top"/>
    </xf>
    <xf numFmtId="178" fontId="0" fillId="0" borderId="0" xfId="0" applyNumberFormat="1"/>
    <xf numFmtId="178" fontId="38" fillId="0" borderId="0" xfId="0" applyNumberFormat="1" applyFont="1"/>
    <xf numFmtId="178" fontId="29" fillId="0" borderId="0" xfId="0" applyNumberFormat="1" applyFont="1" applyAlignment="1">
      <alignment vertical="top"/>
    </xf>
    <xf numFmtId="0" fontId="40" fillId="0" borderId="0" xfId="0" applyFont="1" applyAlignment="1">
      <alignment horizontal="right" vertical="top"/>
    </xf>
    <xf numFmtId="0" fontId="40" fillId="0" borderId="0" xfId="0" applyFont="1" applyAlignment="1">
      <alignment horizontal="right"/>
    </xf>
    <xf numFmtId="0" fontId="40" fillId="0" borderId="0" xfId="0" applyNumberFormat="1" applyFont="1" applyAlignment="1">
      <alignment horizontal="right"/>
    </xf>
    <xf numFmtId="171" fontId="40" fillId="0" borderId="0" xfId="1" applyNumberFormat="1" applyFont="1" applyAlignment="1">
      <alignment horizontal="right" vertical="top"/>
    </xf>
    <xf numFmtId="0" fontId="32" fillId="0" borderId="0" xfId="0" applyFont="1" applyAlignment="1">
      <alignment horizontal="left" vertical="top"/>
    </xf>
    <xf numFmtId="0" fontId="6" fillId="0" borderId="0" xfId="0" applyFont="1" applyBorder="1" applyAlignment="1">
      <alignment vertical="center" wrapText="1"/>
    </xf>
    <xf numFmtId="2" fontId="6" fillId="0" borderId="4" xfId="0" applyNumberFormat="1" applyFont="1" applyFill="1" applyBorder="1" applyAlignment="1">
      <alignment horizontal="right" vertical="top"/>
    </xf>
    <xf numFmtId="0" fontId="5" fillId="0" borderId="4" xfId="2" applyFont="1" applyFill="1" applyBorder="1" applyAlignment="1">
      <alignment vertical="top"/>
    </xf>
    <xf numFmtId="0" fontId="37" fillId="0" borderId="4" xfId="2" applyFont="1" applyFill="1" applyBorder="1" applyAlignment="1">
      <alignment vertical="top"/>
    </xf>
    <xf numFmtId="2" fontId="4" fillId="19" borderId="0" xfId="1" applyNumberFormat="1" applyFont="1" applyFill="1" applyBorder="1" applyAlignment="1">
      <alignment vertical="top"/>
    </xf>
    <xf numFmtId="2" fontId="5" fillId="0" borderId="0" xfId="1" applyNumberFormat="1" applyFont="1" applyFill="1" applyBorder="1" applyAlignment="1">
      <alignment vertical="top"/>
    </xf>
    <xf numFmtId="2" fontId="5" fillId="0" borderId="0" xfId="1" applyNumberFormat="1" applyFont="1" applyFill="1" applyBorder="1" applyAlignment="1">
      <alignment horizontal="right" vertical="top"/>
    </xf>
    <xf numFmtId="2" fontId="4" fillId="19" borderId="0" xfId="1" applyNumberFormat="1" applyFont="1" applyFill="1" applyBorder="1" applyAlignment="1">
      <alignment horizontal="right" vertical="top"/>
    </xf>
    <xf numFmtId="2" fontId="4" fillId="0" borderId="0" xfId="1" applyNumberFormat="1" applyFont="1" applyFill="1" applyBorder="1" applyAlignment="1">
      <alignment vertical="top"/>
    </xf>
    <xf numFmtId="0" fontId="6" fillId="0" borderId="0" xfId="0" applyFont="1" applyAlignment="1">
      <alignment vertical="center"/>
    </xf>
    <xf numFmtId="0" fontId="28" fillId="0" borderId="0" xfId="0" applyFont="1" applyAlignment="1">
      <alignment vertical="center" wrapText="1"/>
    </xf>
    <xf numFmtId="173" fontId="41" fillId="0" borderId="0" xfId="0" applyNumberFormat="1" applyFont="1" applyAlignment="1">
      <alignment horizontal="right" vertical="top"/>
    </xf>
    <xf numFmtId="0" fontId="40" fillId="0" borderId="0" xfId="0" applyFont="1" applyBorder="1" applyAlignment="1">
      <alignment horizontal="right" vertical="center" wrapText="1"/>
    </xf>
    <xf numFmtId="3" fontId="40" fillId="0" borderId="0" xfId="0" applyNumberFormat="1" applyFont="1" applyAlignment="1">
      <alignment horizontal="right" vertical="top"/>
    </xf>
    <xf numFmtId="0" fontId="6" fillId="0" borderId="0" xfId="0" applyFont="1" applyAlignment="1">
      <alignment vertical="center" wrapText="1"/>
    </xf>
    <xf numFmtId="0" fontId="41" fillId="0" borderId="0" xfId="0" applyFont="1" applyAlignment="1">
      <alignment horizontal="right" vertical="center" wrapText="1"/>
    </xf>
    <xf numFmtId="0" fontId="41" fillId="0" borderId="0" xfId="0" applyFont="1" applyBorder="1" applyAlignment="1">
      <alignment horizontal="right" vertical="center" wrapText="1"/>
    </xf>
    <xf numFmtId="0" fontId="41" fillId="0" borderId="0" xfId="0" applyFont="1" applyAlignment="1">
      <alignment horizontal="right" vertical="center"/>
    </xf>
    <xf numFmtId="0" fontId="41" fillId="0" borderId="0" xfId="0" applyFont="1" applyAlignment="1">
      <alignment horizontal="right" vertical="top"/>
    </xf>
    <xf numFmtId="3" fontId="41" fillId="0" borderId="0" xfId="0" applyNumberFormat="1" applyFont="1" applyAlignment="1">
      <alignment horizontal="right" vertical="top"/>
    </xf>
    <xf numFmtId="3" fontId="10" fillId="0" borderId="0" xfId="0" applyNumberFormat="1" applyFont="1" applyAlignment="1">
      <alignment vertical="top"/>
    </xf>
    <xf numFmtId="0" fontId="5" fillId="19" borderId="0" xfId="2" applyFont="1" applyFill="1" applyBorder="1" applyAlignment="1">
      <alignment vertical="top"/>
    </xf>
    <xf numFmtId="0" fontId="40" fillId="0" borderId="0" xfId="0" applyFont="1" applyAlignment="1">
      <alignment vertical="top"/>
    </xf>
    <xf numFmtId="3" fontId="40" fillId="0" borderId="0" xfId="0" applyNumberFormat="1" applyFont="1" applyAlignment="1">
      <alignment vertical="top"/>
    </xf>
    <xf numFmtId="0" fontId="14" fillId="0" borderId="0" xfId="0" applyFont="1" applyAlignment="1">
      <alignment vertical="top"/>
    </xf>
    <xf numFmtId="0" fontId="14" fillId="0" borderId="0" xfId="0" applyFont="1" applyFill="1" applyAlignment="1">
      <alignment vertical="top"/>
    </xf>
    <xf numFmtId="174" fontId="14" fillId="0" borderId="0" xfId="0" applyNumberFormat="1" applyFont="1" applyAlignment="1">
      <alignment vertical="top"/>
    </xf>
    <xf numFmtId="43" fontId="14" fillId="0" borderId="0" xfId="1" applyFont="1" applyFill="1" applyAlignment="1">
      <alignment vertical="top"/>
    </xf>
    <xf numFmtId="164" fontId="14" fillId="0" borderId="0" xfId="1" applyNumberFormat="1" applyFont="1" applyFill="1" applyAlignment="1">
      <alignment horizontal="right" vertical="top"/>
    </xf>
    <xf numFmtId="164" fontId="14" fillId="0" borderId="0" xfId="1" applyNumberFormat="1" applyFont="1" applyAlignment="1">
      <alignment horizontal="right" vertical="top"/>
    </xf>
    <xf numFmtId="164" fontId="14" fillId="0" borderId="0" xfId="0" applyNumberFormat="1" applyFont="1" applyAlignment="1">
      <alignment vertical="top"/>
    </xf>
    <xf numFmtId="0" fontId="43" fillId="0" borderId="0" xfId="0" applyFont="1" applyAlignment="1">
      <alignment vertical="top"/>
    </xf>
    <xf numFmtId="4" fontId="14" fillId="0" borderId="0" xfId="0" applyNumberFormat="1" applyFont="1" applyAlignment="1">
      <alignment vertical="top"/>
    </xf>
    <xf numFmtId="0" fontId="44" fillId="0" borderId="0" xfId="0" applyFont="1" applyAlignment="1">
      <alignment vertical="top"/>
    </xf>
    <xf numFmtId="3" fontId="6" fillId="0" borderId="0" xfId="0" applyNumberFormat="1" applyFont="1" applyBorder="1" applyAlignment="1">
      <alignment vertical="center" wrapText="1"/>
    </xf>
    <xf numFmtId="0" fontId="5" fillId="0" borderId="0" xfId="0" applyFont="1" applyBorder="1" applyAlignment="1">
      <alignment vertical="center" wrapText="1"/>
    </xf>
    <xf numFmtId="3" fontId="6" fillId="0" borderId="0" xfId="1" applyNumberFormat="1" applyFont="1" applyFill="1" applyBorder="1" applyAlignment="1">
      <alignment vertical="top"/>
    </xf>
    <xf numFmtId="3" fontId="5" fillId="0" borderId="0" xfId="3" applyNumberFormat="1" applyFont="1" applyFill="1" applyBorder="1" applyAlignment="1">
      <alignment horizontal="right" vertical="top" wrapText="1"/>
    </xf>
    <xf numFmtId="3" fontId="5" fillId="0" borderId="0" xfId="9" applyNumberFormat="1" applyFont="1" applyFill="1" applyBorder="1" applyAlignment="1">
      <alignment vertical="top"/>
    </xf>
    <xf numFmtId="3" fontId="4" fillId="19" borderId="0" xfId="3" applyNumberFormat="1" applyFont="1" applyFill="1" applyBorder="1" applyAlignment="1">
      <alignment vertical="top" wrapText="1"/>
    </xf>
    <xf numFmtId="0" fontId="4" fillId="19" borderId="0" xfId="0" applyFont="1" applyFill="1" applyBorder="1" applyAlignment="1">
      <alignment vertical="top"/>
    </xf>
    <xf numFmtId="3" fontId="5" fillId="0" borderId="0" xfId="10" applyNumberFormat="1" applyFont="1" applyFill="1" applyBorder="1" applyAlignment="1">
      <alignment vertical="top"/>
    </xf>
    <xf numFmtId="0" fontId="6" fillId="0" borderId="0" xfId="0" applyFont="1" applyFill="1" applyBorder="1" applyAlignment="1">
      <alignment horizontal="left" vertical="top"/>
    </xf>
    <xf numFmtId="0" fontId="5" fillId="0" borderId="0" xfId="0" applyFont="1" applyFill="1" applyBorder="1" applyAlignment="1">
      <alignment horizontal="left" vertical="top"/>
    </xf>
    <xf numFmtId="174" fontId="4" fillId="19" borderId="0" xfId="3" applyNumberFormat="1" applyFont="1" applyFill="1" applyBorder="1" applyAlignment="1">
      <alignment horizontal="right" vertical="top" wrapText="1"/>
    </xf>
    <xf numFmtId="164" fontId="27" fillId="19" borderId="0" xfId="0" applyNumberFormat="1" applyFont="1" applyFill="1" applyBorder="1" applyAlignment="1">
      <alignment vertical="top"/>
    </xf>
    <xf numFmtId="3" fontId="6" fillId="0" borderId="0" xfId="9" applyNumberFormat="1" applyFont="1" applyFill="1" applyBorder="1" applyAlignment="1">
      <alignment vertical="top"/>
    </xf>
    <xf numFmtId="3" fontId="6" fillId="0" borderId="0" xfId="0" applyNumberFormat="1" applyFont="1" applyFill="1" applyBorder="1" applyAlignment="1">
      <alignment vertical="top"/>
    </xf>
    <xf numFmtId="0" fontId="6" fillId="0" borderId="0" xfId="0" applyFont="1" applyFill="1" applyBorder="1" applyAlignment="1">
      <alignment horizontal="left" vertical="top" wrapText="1"/>
    </xf>
    <xf numFmtId="3" fontId="4" fillId="19" borderId="0" xfId="1" applyNumberFormat="1" applyFont="1" applyFill="1" applyBorder="1" applyAlignment="1">
      <alignment vertical="top" wrapText="1"/>
    </xf>
    <xf numFmtId="0" fontId="45" fillId="0" borderId="0" xfId="0" applyFont="1" applyFill="1"/>
    <xf numFmtId="3" fontId="4" fillId="19" borderId="0" xfId="9" applyNumberFormat="1" applyFont="1" applyFill="1" applyBorder="1" applyAlignment="1">
      <alignment vertical="top"/>
    </xf>
    <xf numFmtId="3" fontId="5" fillId="0" borderId="0" xfId="3" applyNumberFormat="1" applyFont="1" applyFill="1" applyBorder="1" applyAlignment="1">
      <alignment vertical="top" wrapText="1"/>
    </xf>
    <xf numFmtId="164" fontId="4" fillId="19" borderId="0" xfId="3" applyNumberFormat="1" applyFont="1" applyFill="1" applyBorder="1" applyAlignment="1">
      <alignment vertical="top" wrapText="1"/>
    </xf>
    <xf numFmtId="0" fontId="5" fillId="0" borderId="0" xfId="2" applyFont="1" applyFill="1" applyBorder="1" applyAlignment="1">
      <alignment horizontal="left" vertical="top" indent="2"/>
    </xf>
    <xf numFmtId="3" fontId="4" fillId="0" borderId="0" xfId="3" applyNumberFormat="1" applyFont="1" applyFill="1" applyBorder="1" applyAlignment="1">
      <alignment vertical="top" wrapText="1"/>
    </xf>
    <xf numFmtId="174" fontId="14" fillId="0" borderId="0" xfId="0" applyNumberFormat="1" applyFont="1" applyFill="1" applyAlignment="1">
      <alignment vertical="top"/>
    </xf>
    <xf numFmtId="164" fontId="29" fillId="0" borderId="0" xfId="1" applyNumberFormat="1" applyFont="1" applyFill="1" applyAlignment="1">
      <alignment horizontal="right" vertical="top"/>
    </xf>
    <xf numFmtId="3" fontId="46" fillId="0" borderId="0" xfId="0" applyNumberFormat="1" applyFont="1" applyFill="1" applyAlignment="1">
      <alignment vertical="top"/>
    </xf>
    <xf numFmtId="0" fontId="15" fillId="0" borderId="0" xfId="0" applyFont="1" applyFill="1" applyAlignment="1">
      <alignment horizontal="left" vertical="top" wrapText="1"/>
    </xf>
    <xf numFmtId="164" fontId="6" fillId="0" borderId="0" xfId="1" applyNumberFormat="1" applyFont="1" applyAlignment="1">
      <alignment horizontal="right" vertical="top"/>
    </xf>
    <xf numFmtId="43" fontId="6" fillId="0" borderId="0" xfId="1" applyFont="1" applyFill="1" applyAlignment="1">
      <alignment vertical="top"/>
    </xf>
    <xf numFmtId="164" fontId="40" fillId="0" borderId="0" xfId="0" applyNumberFormat="1" applyFont="1" applyAlignment="1">
      <alignment horizontal="right" vertical="top"/>
    </xf>
    <xf numFmtId="164" fontId="40" fillId="0" borderId="0" xfId="1" applyNumberFormat="1" applyFont="1" applyAlignment="1">
      <alignment horizontal="right" vertical="top"/>
    </xf>
    <xf numFmtId="164" fontId="40" fillId="0" borderId="0" xfId="1" applyNumberFormat="1" applyFont="1" applyFill="1" applyAlignment="1">
      <alignment horizontal="right" vertical="top"/>
    </xf>
    <xf numFmtId="3" fontId="40" fillId="0" borderId="0" xfId="0" applyNumberFormat="1" applyFont="1" applyBorder="1" applyAlignment="1">
      <alignment horizontal="right" vertical="center" wrapText="1"/>
    </xf>
    <xf numFmtId="164" fontId="29" fillId="0" borderId="0" xfId="0" applyNumberFormat="1" applyFont="1" applyAlignment="1">
      <alignment horizontal="right" vertical="top"/>
    </xf>
    <xf numFmtId="164" fontId="29" fillId="0" borderId="0" xfId="0" applyNumberFormat="1" applyFont="1" applyAlignment="1">
      <alignment vertical="top"/>
    </xf>
    <xf numFmtId="0" fontId="5" fillId="3" borderId="0" xfId="7" applyFont="1" applyFill="1" applyBorder="1" applyAlignment="1">
      <alignment vertical="top"/>
    </xf>
    <xf numFmtId="164" fontId="5" fillId="3" borderId="0" xfId="548" applyNumberFormat="1" applyFont="1" applyFill="1" applyBorder="1" applyAlignment="1">
      <alignment horizontal="right"/>
    </xf>
    <xf numFmtId="164" fontId="5" fillId="3" borderId="0" xfId="8" applyNumberFormat="1" applyFont="1" applyFill="1" applyBorder="1" applyAlignment="1">
      <alignment horizontal="right"/>
    </xf>
    <xf numFmtId="0" fontId="5" fillId="3" borderId="0" xfId="549" applyFont="1" applyFill="1" applyBorder="1" applyAlignment="1">
      <alignment vertical="center"/>
    </xf>
    <xf numFmtId="0" fontId="5" fillId="3" borderId="0" xfId="7" applyFont="1" applyFill="1" applyBorder="1" applyAlignment="1"/>
    <xf numFmtId="164" fontId="4" fillId="3" borderId="0" xfId="11" applyNumberFormat="1" applyFont="1" applyFill="1" applyBorder="1" applyAlignment="1">
      <alignment horizontal="right" vertical="center"/>
    </xf>
    <xf numFmtId="0" fontId="4" fillId="3" borderId="0" xfId="549" applyFont="1" applyFill="1" applyBorder="1" applyAlignment="1">
      <alignment vertical="center"/>
    </xf>
    <xf numFmtId="0" fontId="4" fillId="3" borderId="0" xfId="7" applyFont="1" applyFill="1" applyBorder="1" applyAlignment="1"/>
    <xf numFmtId="164" fontId="6" fillId="3" borderId="0" xfId="548" applyNumberFormat="1" applyFont="1" applyFill="1" applyBorder="1" applyAlignment="1">
      <alignment horizontal="right"/>
    </xf>
    <xf numFmtId="0" fontId="4" fillId="3" borderId="0" xfId="7" applyFont="1" applyFill="1" applyBorder="1" applyAlignment="1">
      <alignment vertical="center"/>
    </xf>
    <xf numFmtId="0" fontId="5" fillId="3" borderId="0" xfId="549" applyFont="1" applyFill="1" applyBorder="1" applyAlignment="1">
      <alignment horizontal="left" vertical="center"/>
    </xf>
    <xf numFmtId="0" fontId="43" fillId="3" borderId="0" xfId="548" applyFont="1" applyFill="1" applyBorder="1"/>
    <xf numFmtId="164" fontId="5" fillId="3" borderId="0" xfId="11" applyNumberFormat="1" applyFont="1" applyFill="1" applyBorder="1" applyAlignment="1">
      <alignment horizontal="right" vertical="center"/>
    </xf>
    <xf numFmtId="0" fontId="5" fillId="3" borderId="0" xfId="7" applyFont="1" applyFill="1" applyBorder="1" applyAlignment="1">
      <alignment vertical="center"/>
    </xf>
    <xf numFmtId="164" fontId="27" fillId="3" borderId="0" xfId="548" applyNumberFormat="1" applyFont="1" applyFill="1" applyBorder="1" applyAlignment="1">
      <alignment horizontal="right"/>
    </xf>
    <xf numFmtId="164" fontId="4" fillId="3" borderId="0" xfId="8" applyNumberFormat="1" applyFont="1" applyFill="1" applyBorder="1" applyAlignment="1">
      <alignment horizontal="right"/>
    </xf>
    <xf numFmtId="164" fontId="4" fillId="21" borderId="0" xfId="550" applyNumberFormat="1" applyFont="1" applyFill="1" applyBorder="1" applyAlignment="1">
      <alignment horizontal="right" vertical="center"/>
    </xf>
    <xf numFmtId="0" fontId="4" fillId="21" borderId="0" xfId="551" applyFont="1" applyFill="1" applyBorder="1" applyAlignment="1">
      <alignment vertical="center"/>
    </xf>
    <xf numFmtId="164" fontId="4" fillId="3" borderId="0" xfId="548" applyNumberFormat="1" applyFont="1" applyFill="1" applyBorder="1" applyAlignment="1">
      <alignment horizontal="right"/>
    </xf>
    <xf numFmtId="0" fontId="31" fillId="0" borderId="0" xfId="0" applyFont="1" applyFill="1" applyAlignment="1">
      <alignment vertical="top"/>
    </xf>
    <xf numFmtId="0" fontId="4" fillId="3" borderId="0" xfId="7" applyFont="1" applyFill="1" applyBorder="1" applyAlignment="1">
      <alignment horizontal="left"/>
    </xf>
    <xf numFmtId="0" fontId="5" fillId="0" borderId="0" xfId="549" applyFont="1" applyFill="1" applyBorder="1" applyAlignment="1">
      <alignment vertical="center"/>
    </xf>
    <xf numFmtId="164" fontId="6" fillId="3" borderId="0" xfId="7" applyNumberFormat="1" applyFont="1" applyFill="1" applyBorder="1" applyAlignment="1">
      <alignment horizontal="right"/>
    </xf>
    <xf numFmtId="164" fontId="5" fillId="0" borderId="0" xfId="548" applyNumberFormat="1" applyFont="1" applyFill="1" applyBorder="1" applyAlignment="1">
      <alignment horizontal="right"/>
    </xf>
    <xf numFmtId="164" fontId="5" fillId="0" borderId="0" xfId="8" applyNumberFormat="1" applyFont="1" applyFill="1" applyBorder="1" applyAlignment="1">
      <alignment horizontal="right"/>
    </xf>
    <xf numFmtId="164" fontId="4" fillId="0" borderId="0" xfId="11" applyNumberFormat="1" applyFont="1" applyFill="1" applyBorder="1" applyAlignment="1">
      <alignment horizontal="right" vertical="center"/>
    </xf>
    <xf numFmtId="0" fontId="5" fillId="0" borderId="0" xfId="7" applyFont="1" applyFill="1" applyBorder="1" applyAlignment="1"/>
    <xf numFmtId="0" fontId="4" fillId="0" borderId="0" xfId="7" applyFont="1" applyFill="1" applyBorder="1" applyAlignment="1"/>
    <xf numFmtId="0" fontId="15" fillId="3" borderId="0" xfId="548" applyFont="1" applyFill="1" applyBorder="1"/>
    <xf numFmtId="0" fontId="6" fillId="3" borderId="0" xfId="7" applyFont="1" applyFill="1" applyBorder="1" applyAlignment="1"/>
    <xf numFmtId="0" fontId="47" fillId="3" borderId="0" xfId="552" applyFont="1" applyFill="1" applyBorder="1" applyAlignment="1" applyProtection="1">
      <alignment vertical="center"/>
    </xf>
    <xf numFmtId="0" fontId="4" fillId="3" borderId="0" xfId="552" applyFont="1" applyFill="1" applyBorder="1" applyAlignment="1" applyProtection="1">
      <alignment vertical="center"/>
    </xf>
    <xf numFmtId="0" fontId="10" fillId="3" borderId="0" xfId="0" applyFont="1" applyFill="1" applyBorder="1" applyAlignment="1">
      <alignment vertical="center"/>
    </xf>
    <xf numFmtId="164" fontId="14" fillId="0" borderId="0" xfId="0" applyNumberFormat="1" applyFont="1" applyAlignment="1">
      <alignment vertical="center"/>
    </xf>
    <xf numFmtId="176" fontId="40" fillId="0" borderId="0" xfId="1" applyNumberFormat="1" applyFont="1" applyAlignment="1">
      <alignment vertical="top"/>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0" fontId="5" fillId="0" borderId="0" xfId="0" applyFont="1" applyFill="1" applyBorder="1" applyAlignment="1">
      <alignment horizontal="left" vertical="top"/>
    </xf>
    <xf numFmtId="0" fontId="40" fillId="0" borderId="0" xfId="0" applyFont="1" applyAlignment="1">
      <alignment vertical="center"/>
    </xf>
    <xf numFmtId="3" fontId="40" fillId="0" borderId="0" xfId="0" applyNumberFormat="1" applyFont="1" applyAlignment="1">
      <alignment vertical="center"/>
    </xf>
    <xf numFmtId="173" fontId="10" fillId="0" borderId="0" xfId="0" applyNumberFormat="1" applyFont="1" applyFill="1" applyBorder="1" applyAlignment="1">
      <alignment vertical="center"/>
    </xf>
    <xf numFmtId="173" fontId="6" fillId="0" borderId="0" xfId="0" applyNumberFormat="1" applyFont="1" applyFill="1" applyAlignment="1">
      <alignment vertical="center"/>
    </xf>
    <xf numFmtId="43" fontId="6" fillId="0" borderId="0" xfId="0" applyNumberFormat="1" applyFont="1" applyFill="1" applyAlignment="1">
      <alignment vertical="center"/>
    </xf>
    <xf numFmtId="172" fontId="6" fillId="0" borderId="0" xfId="0" applyNumberFormat="1" applyFont="1" applyFill="1" applyAlignment="1">
      <alignment vertical="center"/>
    </xf>
    <xf numFmtId="175" fontId="5" fillId="0" borderId="0" xfId="0" applyNumberFormat="1" applyFont="1" applyFill="1" applyBorder="1" applyAlignment="1">
      <alignment horizontal="right" vertical="center"/>
    </xf>
    <xf numFmtId="175" fontId="4" fillId="22" borderId="0" xfId="0" applyNumberFormat="1" applyFont="1" applyFill="1" applyBorder="1" applyAlignment="1">
      <alignment horizontal="right" vertical="center"/>
    </xf>
    <xf numFmtId="3" fontId="5" fillId="22" borderId="0" xfId="0" applyNumberFormat="1" applyFont="1" applyFill="1" applyBorder="1" applyAlignment="1">
      <alignment horizontal="center" vertical="center"/>
    </xf>
    <xf numFmtId="173" fontId="27" fillId="22" borderId="0" xfId="1" applyNumberFormat="1" applyFont="1" applyFill="1" applyAlignment="1">
      <alignment vertical="center"/>
    </xf>
    <xf numFmtId="0" fontId="27" fillId="22" borderId="0" xfId="0" applyFont="1" applyFill="1" applyAlignment="1">
      <alignment vertical="center"/>
    </xf>
    <xf numFmtId="0" fontId="27" fillId="22" borderId="0" xfId="2" quotePrefix="1" applyFont="1" applyFill="1" applyBorder="1" applyAlignment="1">
      <alignment horizontal="left" vertical="center"/>
    </xf>
    <xf numFmtId="173" fontId="27" fillId="22" borderId="0" xfId="1" applyNumberFormat="1" applyFont="1" applyFill="1" applyBorder="1" applyAlignment="1">
      <alignment vertical="center"/>
    </xf>
    <xf numFmtId="173" fontId="4" fillId="22" borderId="0" xfId="1" applyNumberFormat="1" applyFont="1" applyFill="1" applyBorder="1" applyAlignment="1">
      <alignment vertical="center"/>
    </xf>
    <xf numFmtId="0" fontId="4" fillId="22" borderId="0" xfId="2" applyFont="1" applyFill="1" applyBorder="1" applyAlignment="1">
      <alignment vertical="center"/>
    </xf>
    <xf numFmtId="0" fontId="5" fillId="0" borderId="2" xfId="0" applyFont="1" applyFill="1" applyBorder="1" applyAlignment="1">
      <alignment vertical="top"/>
    </xf>
    <xf numFmtId="0" fontId="5" fillId="0" borderId="2" xfId="2" applyFont="1" applyFill="1" applyBorder="1" applyAlignment="1">
      <alignment horizontal="left" vertical="top" wrapText="1"/>
    </xf>
    <xf numFmtId="3" fontId="5" fillId="0" borderId="2" xfId="1" applyNumberFormat="1" applyFont="1" applyFill="1" applyBorder="1" applyAlignment="1">
      <alignment vertical="top" wrapText="1"/>
    </xf>
    <xf numFmtId="173" fontId="5" fillId="0" borderId="2" xfId="1" applyNumberFormat="1" applyFont="1" applyFill="1" applyBorder="1" applyAlignment="1">
      <alignment vertical="top" wrapText="1"/>
    </xf>
    <xf numFmtId="174" fontId="6" fillId="0" borderId="2" xfId="0" applyNumberFormat="1" applyFont="1" applyFill="1" applyBorder="1" applyAlignment="1">
      <alignment horizontal="right" vertical="top"/>
    </xf>
    <xf numFmtId="0" fontId="5" fillId="3" borderId="2" xfId="7" applyFont="1" applyFill="1" applyBorder="1" applyAlignment="1"/>
    <xf numFmtId="0" fontId="5" fillId="3" borderId="2" xfId="549" applyFont="1" applyFill="1" applyBorder="1" applyAlignment="1">
      <alignment vertical="center"/>
    </xf>
    <xf numFmtId="164" fontId="5" fillId="3" borderId="2" xfId="8" applyNumberFormat="1" applyFont="1" applyFill="1" applyBorder="1" applyAlignment="1">
      <alignment horizontal="right"/>
    </xf>
    <xf numFmtId="164" fontId="5" fillId="3" borderId="2" xfId="548" applyNumberFormat="1" applyFont="1" applyFill="1" applyBorder="1" applyAlignment="1">
      <alignment horizontal="right"/>
    </xf>
    <xf numFmtId="3" fontId="4" fillId="0" borderId="0" xfId="1" applyNumberFormat="1" applyFont="1" applyFill="1" applyBorder="1" applyAlignment="1">
      <alignment horizontal="right" vertical="top"/>
    </xf>
    <xf numFmtId="3" fontId="4" fillId="19" borderId="0" xfId="1" applyNumberFormat="1" applyFont="1" applyFill="1" applyBorder="1" applyAlignment="1">
      <alignment horizontal="right" vertical="top"/>
    </xf>
    <xf numFmtId="3" fontId="5" fillId="0" borderId="0" xfId="1" applyNumberFormat="1" applyFont="1" applyFill="1" applyBorder="1" applyAlignment="1">
      <alignment horizontal="right" vertical="top" wrapText="1"/>
    </xf>
    <xf numFmtId="3" fontId="4" fillId="19" borderId="0" xfId="1" applyNumberFormat="1" applyFont="1" applyFill="1" applyBorder="1" applyAlignment="1">
      <alignment horizontal="right" vertical="top" wrapText="1"/>
    </xf>
    <xf numFmtId="3" fontId="4" fillId="0" borderId="0" xfId="1" applyNumberFormat="1" applyFont="1" applyFill="1" applyBorder="1" applyAlignment="1">
      <alignment horizontal="right" vertical="top" wrapText="1"/>
    </xf>
    <xf numFmtId="3" fontId="5" fillId="0" borderId="0" xfId="1" applyNumberFormat="1" applyFont="1" applyFill="1" applyBorder="1" applyAlignment="1">
      <alignment horizontal="right" vertical="top"/>
    </xf>
    <xf numFmtId="3" fontId="5" fillId="19" borderId="0" xfId="1" applyNumberFormat="1" applyFont="1" applyFill="1" applyBorder="1" applyAlignment="1">
      <alignment horizontal="right" vertical="top" wrapText="1"/>
    </xf>
    <xf numFmtId="3" fontId="5" fillId="0" borderId="2" xfId="1" applyNumberFormat="1" applyFont="1" applyFill="1" applyBorder="1" applyAlignment="1">
      <alignment horizontal="right" vertical="top" wrapText="1"/>
    </xf>
    <xf numFmtId="0" fontId="4" fillId="0" borderId="0" xfId="2" applyNumberFormat="1" applyFont="1" applyFill="1" applyBorder="1" applyAlignment="1">
      <alignment vertical="top"/>
    </xf>
    <xf numFmtId="0" fontId="4" fillId="19" borderId="0" xfId="2" applyNumberFormat="1" applyFont="1" applyFill="1" applyBorder="1" applyAlignment="1">
      <alignment vertical="top"/>
    </xf>
    <xf numFmtId="0" fontId="37" fillId="0" borderId="0" xfId="2" applyNumberFormat="1" applyFont="1" applyFill="1" applyBorder="1" applyAlignment="1">
      <alignment vertical="top"/>
    </xf>
    <xf numFmtId="0" fontId="5" fillId="0" borderId="0" xfId="2" applyNumberFormat="1" applyFont="1" applyFill="1" applyBorder="1" applyAlignment="1">
      <alignment vertical="top"/>
    </xf>
    <xf numFmtId="0" fontId="5" fillId="19" borderId="0" xfId="2" applyNumberFormat="1" applyFont="1" applyFill="1" applyBorder="1" applyAlignment="1">
      <alignment horizontal="left" vertical="top" wrapText="1"/>
    </xf>
    <xf numFmtId="0" fontId="42" fillId="0" borderId="0" xfId="2" applyNumberFormat="1" applyFont="1" applyFill="1" applyBorder="1" applyAlignment="1">
      <alignment vertical="top"/>
    </xf>
    <xf numFmtId="0" fontId="6" fillId="0" borderId="0" xfId="0" applyNumberFormat="1" applyFont="1" applyFill="1" applyBorder="1" applyAlignment="1">
      <alignment vertical="top"/>
    </xf>
    <xf numFmtId="0" fontId="5" fillId="0" borderId="0" xfId="2" applyNumberFormat="1" applyFont="1" applyFill="1" applyBorder="1" applyAlignment="1">
      <alignment horizontal="left" vertical="top" wrapText="1"/>
    </xf>
    <xf numFmtId="0" fontId="5" fillId="19" borderId="0" xfId="2" applyNumberFormat="1" applyFont="1" applyFill="1" applyBorder="1" applyAlignment="1">
      <alignment vertical="top"/>
    </xf>
    <xf numFmtId="0" fontId="5" fillId="0" borderId="0" xfId="2" applyNumberFormat="1" applyFont="1" applyFill="1" applyBorder="1" applyAlignment="1">
      <alignment vertical="top" wrapText="1"/>
    </xf>
    <xf numFmtId="0" fontId="6" fillId="19" borderId="0" xfId="0" applyNumberFormat="1" applyFont="1" applyFill="1" applyBorder="1" applyAlignment="1">
      <alignment vertical="top"/>
    </xf>
    <xf numFmtId="0" fontId="37" fillId="0" borderId="2" xfId="2" applyNumberFormat="1" applyFont="1" applyFill="1" applyBorder="1" applyAlignment="1">
      <alignment vertical="top"/>
    </xf>
    <xf numFmtId="0" fontId="5" fillId="0" borderId="2" xfId="2" applyNumberFormat="1" applyFont="1" applyFill="1" applyBorder="1" applyAlignment="1">
      <alignment horizontal="left" vertical="top" wrapText="1"/>
    </xf>
    <xf numFmtId="0" fontId="6" fillId="0" borderId="2" xfId="0" applyFont="1" applyFill="1" applyBorder="1" applyAlignment="1">
      <alignment vertical="top"/>
    </xf>
    <xf numFmtId="3" fontId="5" fillId="0" borderId="2" xfId="9" applyNumberFormat="1" applyFont="1" applyFill="1" applyBorder="1" applyAlignment="1">
      <alignment vertical="top"/>
    </xf>
    <xf numFmtId="3" fontId="5" fillId="0" borderId="2" xfId="3" applyNumberFormat="1" applyFont="1" applyFill="1" applyBorder="1" applyAlignment="1">
      <alignment horizontal="right" vertical="top" wrapText="1"/>
    </xf>
    <xf numFmtId="3" fontId="6" fillId="0" borderId="2" xfId="1" applyNumberFormat="1" applyFont="1" applyFill="1" applyBorder="1" applyAlignment="1">
      <alignment vertical="top"/>
    </xf>
    <xf numFmtId="3" fontId="27" fillId="0" borderId="0" xfId="1" applyNumberFormat="1" applyFont="1" applyFill="1" applyBorder="1" applyAlignment="1">
      <alignment vertical="top"/>
    </xf>
    <xf numFmtId="164" fontId="14" fillId="0" borderId="0" xfId="0" applyNumberFormat="1" applyFont="1" applyFill="1" applyBorder="1"/>
    <xf numFmtId="164" fontId="10" fillId="3" borderId="0" xfId="0" applyNumberFormat="1" applyFont="1" applyFill="1" applyBorder="1" applyAlignment="1">
      <alignment horizontal="center" vertical="center" wrapText="1"/>
    </xf>
    <xf numFmtId="164" fontId="10" fillId="3" borderId="2" xfId="0" applyNumberFormat="1" applyFont="1" applyFill="1" applyBorder="1" applyAlignment="1">
      <alignment horizontal="center"/>
    </xf>
    <xf numFmtId="164" fontId="14" fillId="0" borderId="0" xfId="1" applyNumberFormat="1" applyFont="1" applyAlignment="1">
      <alignment vertical="center"/>
    </xf>
    <xf numFmtId="164" fontId="3" fillId="0" borderId="0" xfId="1" applyNumberFormat="1" applyFont="1" applyAlignment="1">
      <alignment vertical="top"/>
    </xf>
    <xf numFmtId="164" fontId="10" fillId="3" borderId="0" xfId="1" applyNumberFormat="1" applyFont="1" applyFill="1" applyBorder="1" applyAlignment="1">
      <alignment horizontal="center" vertical="center" wrapText="1"/>
    </xf>
    <xf numFmtId="164" fontId="10" fillId="3" borderId="2" xfId="1" applyNumberFormat="1" applyFont="1" applyFill="1" applyBorder="1" applyAlignment="1">
      <alignment horizontal="center"/>
    </xf>
    <xf numFmtId="164" fontId="27" fillId="0" borderId="0" xfId="1" applyNumberFormat="1" applyFont="1" applyFill="1" applyBorder="1" applyAlignment="1">
      <alignment horizontal="right" vertical="top"/>
    </xf>
    <xf numFmtId="164" fontId="27" fillId="19" borderId="0" xfId="1" applyNumberFormat="1" applyFont="1" applyFill="1" applyBorder="1" applyAlignment="1">
      <alignment horizontal="right" vertical="top"/>
    </xf>
    <xf numFmtId="164" fontId="6" fillId="0" borderId="0" xfId="1" applyNumberFormat="1" applyFont="1" applyFill="1" applyBorder="1" applyAlignment="1">
      <alignment horizontal="right" vertical="top"/>
    </xf>
    <xf numFmtId="164" fontId="6" fillId="0" borderId="2" xfId="1" applyNumberFormat="1" applyFont="1" applyFill="1" applyBorder="1" applyAlignment="1">
      <alignment horizontal="right" vertical="top"/>
    </xf>
    <xf numFmtId="164" fontId="10" fillId="0" borderId="0" xfId="1" applyNumberFormat="1" applyFont="1" applyAlignment="1">
      <alignment horizontal="left" vertical="top"/>
    </xf>
    <xf numFmtId="174" fontId="6" fillId="0" borderId="0" xfId="0" applyNumberFormat="1" applyFont="1" applyFill="1" applyBorder="1" applyAlignment="1">
      <alignment horizontal="left" vertical="top"/>
    </xf>
    <xf numFmtId="0" fontId="6" fillId="0" borderId="0" xfId="0" applyFont="1" applyBorder="1" applyAlignment="1">
      <alignment horizontal="left" vertical="top"/>
    </xf>
    <xf numFmtId="0" fontId="6" fillId="0" borderId="6" xfId="0" applyFont="1" applyBorder="1" applyAlignment="1">
      <alignment horizontal="left" vertical="top"/>
    </xf>
    <xf numFmtId="173" fontId="6" fillId="0" borderId="0" xfId="0" applyNumberFormat="1" applyFont="1" applyFill="1" applyBorder="1" applyAlignment="1">
      <alignment horizontal="left" vertical="top"/>
    </xf>
    <xf numFmtId="173" fontId="6" fillId="0" borderId="0" xfId="0" applyNumberFormat="1" applyFont="1" applyBorder="1" applyAlignment="1">
      <alignment horizontal="left" vertical="top"/>
    </xf>
    <xf numFmtId="0" fontId="0" fillId="0" borderId="0" xfId="0" applyAlignment="1">
      <alignment vertical="top"/>
    </xf>
    <xf numFmtId="0" fontId="5" fillId="0" borderId="0" xfId="0" applyFont="1" applyBorder="1" applyAlignment="1">
      <alignment horizontal="left" vertical="top"/>
    </xf>
    <xf numFmtId="0" fontId="14" fillId="0" borderId="0" xfId="0" applyFont="1" applyAlignment="1">
      <alignment horizontal="left" vertical="top"/>
    </xf>
    <xf numFmtId="0" fontId="5" fillId="0" borderId="0" xfId="0" applyFont="1" applyBorder="1" applyAlignment="1">
      <alignment horizontal="left" vertical="center"/>
    </xf>
    <xf numFmtId="0" fontId="6" fillId="0" borderId="0" xfId="0" applyFont="1" applyFill="1" applyBorder="1" applyAlignment="1">
      <alignment horizontal="left" vertical="center"/>
    </xf>
    <xf numFmtId="0" fontId="14" fillId="0" borderId="0" xfId="0" applyFont="1" applyFill="1" applyAlignment="1">
      <alignment horizontal="left" vertical="top"/>
    </xf>
    <xf numFmtId="0" fontId="4" fillId="0" borderId="0" xfId="2" applyFont="1" applyFill="1" applyBorder="1" applyAlignment="1">
      <alignment vertical="center"/>
    </xf>
    <xf numFmtId="164" fontId="6" fillId="0" borderId="0" xfId="0" applyNumberFormat="1" applyFont="1" applyFill="1" applyBorder="1" applyAlignment="1">
      <alignment vertical="top"/>
    </xf>
    <xf numFmtId="0" fontId="14" fillId="0" borderId="0" xfId="0" applyFont="1" applyFill="1" applyBorder="1" applyAlignment="1">
      <alignment vertical="top"/>
    </xf>
    <xf numFmtId="0" fontId="28" fillId="0" borderId="0" xfId="0" applyFont="1" applyAlignment="1">
      <alignment vertical="top"/>
    </xf>
    <xf numFmtId="0" fontId="6" fillId="0" borderId="0" xfId="0" applyFont="1" applyAlignment="1">
      <alignment vertical="top"/>
    </xf>
    <xf numFmtId="164" fontId="14" fillId="0" borderId="0" xfId="0" applyNumberFormat="1" applyFont="1" applyFill="1" applyBorder="1" applyAlignment="1">
      <alignment vertical="top"/>
    </xf>
    <xf numFmtId="0" fontId="10" fillId="3" borderId="0" xfId="0" applyFont="1" applyFill="1" applyBorder="1" applyAlignment="1">
      <alignment horizontal="center" vertical="center" wrapText="1"/>
    </xf>
    <xf numFmtId="0" fontId="15" fillId="2" borderId="0" xfId="0" applyFont="1" applyFill="1" applyAlignment="1">
      <alignment horizontal="center" vertical="center" wrapText="1"/>
    </xf>
    <xf numFmtId="0" fontId="3" fillId="2" borderId="0" xfId="0" applyFont="1" applyFill="1" applyAlignment="1">
      <alignment horizontal="left" vertical="center" wrapText="1"/>
    </xf>
    <xf numFmtId="0" fontId="10" fillId="3" borderId="0" xfId="0" applyFont="1" applyFill="1" applyBorder="1" applyAlignment="1">
      <alignment horizontal="center" vertical="center"/>
    </xf>
    <xf numFmtId="0" fontId="10" fillId="3" borderId="2" xfId="0" applyFont="1" applyFill="1" applyBorder="1" applyAlignment="1">
      <alignment horizontal="center" vertical="center"/>
    </xf>
    <xf numFmtId="0" fontId="10" fillId="3" borderId="2" xfId="0" applyFont="1" applyFill="1" applyBorder="1" applyAlignment="1">
      <alignment horizontal="center" vertical="top"/>
    </xf>
    <xf numFmtId="0" fontId="16" fillId="3" borderId="0" xfId="552" applyFont="1" applyFill="1" applyBorder="1" applyAlignment="1" applyProtection="1">
      <alignment horizontal="center" vertical="center"/>
    </xf>
    <xf numFmtId="0" fontId="16" fillId="3" borderId="2" xfId="552" applyFont="1" applyFill="1" applyBorder="1" applyAlignment="1" applyProtection="1">
      <alignment horizontal="center" vertical="center"/>
    </xf>
    <xf numFmtId="0" fontId="15" fillId="20" borderId="0" xfId="0" applyFont="1" applyFill="1" applyAlignment="1">
      <alignment horizontal="center" vertical="center" wrapText="1"/>
    </xf>
    <xf numFmtId="0" fontId="3" fillId="20" borderId="0" xfId="0" applyFont="1" applyFill="1" applyAlignment="1">
      <alignment horizontal="left" vertical="center" wrapText="1"/>
    </xf>
    <xf numFmtId="0" fontId="10" fillId="3" borderId="6" xfId="0" applyFont="1" applyFill="1" applyBorder="1" applyAlignment="1">
      <alignment horizontal="center" vertical="center" wrapText="1"/>
    </xf>
    <xf numFmtId="0" fontId="10" fillId="3" borderId="0" xfId="0" applyFont="1" applyFill="1" applyBorder="1" applyAlignment="1">
      <alignment vertical="center"/>
    </xf>
    <xf numFmtId="0" fontId="10" fillId="3" borderId="2" xfId="0" applyFont="1" applyFill="1" applyBorder="1" applyAlignment="1">
      <alignment vertical="center"/>
    </xf>
    <xf numFmtId="0" fontId="6" fillId="0" borderId="0" xfId="0" applyFont="1" applyAlignment="1">
      <alignment horizontal="left" vertical="center"/>
    </xf>
    <xf numFmtId="0" fontId="16" fillId="3" borderId="0" xfId="0" applyFont="1" applyFill="1" applyBorder="1" applyAlignment="1">
      <alignment horizontal="center" vertical="center"/>
    </xf>
    <xf numFmtId="0" fontId="16" fillId="3" borderId="2" xfId="0" applyFont="1" applyFill="1" applyBorder="1" applyAlignment="1">
      <alignment horizontal="center" vertical="center"/>
    </xf>
    <xf numFmtId="164" fontId="10" fillId="3" borderId="0" xfId="1" applyNumberFormat="1" applyFont="1" applyFill="1" applyBorder="1" applyAlignment="1">
      <alignment horizontal="center" vertical="center"/>
    </xf>
    <xf numFmtId="164" fontId="10" fillId="3" borderId="2" xfId="1" applyNumberFormat="1" applyFont="1" applyFill="1" applyBorder="1" applyAlignment="1">
      <alignment horizontal="center" vertical="center"/>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0" fontId="28" fillId="0" borderId="0" xfId="0" applyFont="1" applyAlignment="1">
      <alignment horizontal="left" vertical="center" wrapText="1"/>
    </xf>
    <xf numFmtId="0" fontId="16" fillId="0" borderId="0" xfId="0" applyFont="1" applyFill="1" applyBorder="1" applyAlignment="1">
      <alignment horizontal="center" vertical="center"/>
    </xf>
    <xf numFmtId="0" fontId="16" fillId="0" borderId="2"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2" xfId="0" applyFont="1" applyFill="1" applyBorder="1" applyAlignment="1">
      <alignment horizontal="center" vertical="center"/>
    </xf>
    <xf numFmtId="0" fontId="27" fillId="21" borderId="0" xfId="0" applyFont="1" applyFill="1" applyBorder="1" applyAlignment="1">
      <alignment horizontal="justify" vertical="center" wrapText="1"/>
    </xf>
    <xf numFmtId="0" fontId="3" fillId="2" borderId="0" xfId="0" applyFont="1" applyFill="1" applyAlignment="1">
      <alignment vertical="center" wrapText="1"/>
    </xf>
    <xf numFmtId="0" fontId="5" fillId="0" borderId="5" xfId="0" applyFont="1" applyFill="1" applyBorder="1" applyAlignment="1">
      <alignment horizontal="left" vertical="top" wrapText="1"/>
    </xf>
    <xf numFmtId="0" fontId="6" fillId="0" borderId="0" xfId="0" applyFont="1" applyBorder="1" applyAlignment="1">
      <alignment horizontal="left" vertical="top" wrapText="1"/>
    </xf>
    <xf numFmtId="0" fontId="4" fillId="19" borderId="0" xfId="14" applyFont="1" applyFill="1" applyBorder="1" applyAlignment="1">
      <alignment horizontal="left" vertical="top" wrapText="1"/>
    </xf>
    <xf numFmtId="0" fontId="4" fillId="19" borderId="0" xfId="0" applyFont="1" applyFill="1" applyBorder="1" applyAlignment="1">
      <alignment horizontal="left" vertical="top" wrapText="1"/>
    </xf>
    <xf numFmtId="0" fontId="6" fillId="0" borderId="5" xfId="0" applyFont="1" applyBorder="1" applyAlignment="1">
      <alignment horizontal="justify" vertical="top" wrapText="1"/>
    </xf>
    <xf numFmtId="0" fontId="6" fillId="0" borderId="0" xfId="0" applyFont="1" applyAlignment="1">
      <alignment horizontal="left" vertical="top" wrapText="1"/>
    </xf>
    <xf numFmtId="0" fontId="6" fillId="0" borderId="0" xfId="0" applyFont="1" applyAlignment="1">
      <alignment horizontal="left" vertical="top"/>
    </xf>
    <xf numFmtId="0" fontId="6" fillId="0" borderId="0" xfId="0" applyFont="1" applyBorder="1" applyAlignment="1">
      <alignment horizontal="justify" vertical="top" wrapText="1"/>
    </xf>
    <xf numFmtId="0" fontId="10" fillId="0" borderId="0" xfId="0" applyFont="1" applyFill="1" applyBorder="1" applyAlignment="1">
      <alignment horizontal="left" vertical="center"/>
    </xf>
    <xf numFmtId="0" fontId="10" fillId="0" borderId="2" xfId="0" applyFont="1" applyFill="1" applyBorder="1" applyAlignment="1">
      <alignment horizontal="left" vertical="center"/>
    </xf>
    <xf numFmtId="164" fontId="10" fillId="3" borderId="0" xfId="0" applyNumberFormat="1" applyFont="1" applyFill="1" applyBorder="1" applyAlignment="1">
      <alignment horizontal="center" vertical="center"/>
    </xf>
    <xf numFmtId="164" fontId="10" fillId="3" borderId="2" xfId="0" applyNumberFormat="1" applyFont="1" applyFill="1" applyBorder="1" applyAlignment="1">
      <alignment horizontal="center" vertical="center"/>
    </xf>
    <xf numFmtId="0" fontId="27" fillId="0" borderId="0" xfId="0" applyFont="1" applyFill="1" applyBorder="1" applyAlignment="1">
      <alignment horizontal="justify" vertical="center" wrapText="1"/>
    </xf>
    <xf numFmtId="0" fontId="5" fillId="0" borderId="0" xfId="0" applyFont="1" applyFill="1" applyBorder="1" applyAlignment="1">
      <alignment horizontal="justify" vertical="center" wrapText="1"/>
    </xf>
    <xf numFmtId="0" fontId="5" fillId="0" borderId="0" xfId="0" applyFont="1" applyFill="1" applyBorder="1" applyAlignment="1">
      <alignment horizontal="justify" vertical="center"/>
    </xf>
    <xf numFmtId="0" fontId="5" fillId="0" borderId="0" xfId="0" applyFont="1" applyFill="1" applyBorder="1" applyAlignment="1">
      <alignment horizontal="justify" vertical="top" wrapText="1"/>
    </xf>
    <xf numFmtId="0" fontId="5" fillId="0" borderId="0" xfId="0" applyFont="1" applyFill="1" applyBorder="1" applyAlignment="1">
      <alignment horizontal="justify" vertical="top"/>
    </xf>
    <xf numFmtId="0" fontId="5" fillId="0" borderId="5" xfId="0" applyFont="1" applyFill="1" applyBorder="1" applyAlignment="1">
      <alignment horizontal="justify" vertical="top" wrapText="1"/>
    </xf>
    <xf numFmtId="0" fontId="5" fillId="0" borderId="5" xfId="0" applyFont="1" applyFill="1" applyBorder="1" applyAlignment="1">
      <alignment horizontal="justify" vertical="top"/>
    </xf>
  </cellXfs>
  <cellStyles count="553">
    <cellStyle name="_x0008__x0002_" xfId="15"/>
    <cellStyle name="=C:\WINNT\SYSTEM32\COMMAND.COM" xfId="16"/>
    <cellStyle name="_x0003_¶?°?‘}É" xfId="17"/>
    <cellStyle name="20% - Énfasis1 2" xfId="49"/>
    <cellStyle name="20% - Énfasis2 2" xfId="50"/>
    <cellStyle name="20% - Énfasis3 2" xfId="51"/>
    <cellStyle name="20% - Énfasis4 2" xfId="52"/>
    <cellStyle name="20% - Énfasis5 2" xfId="53"/>
    <cellStyle name="20% - Énfasis6 2" xfId="54"/>
    <cellStyle name="40% - Énfasis1 2" xfId="55"/>
    <cellStyle name="40% - Énfasis2 2" xfId="56"/>
    <cellStyle name="40% - Énfasis3 2" xfId="57"/>
    <cellStyle name="40% - Énfasis4 2" xfId="58"/>
    <cellStyle name="40% - Énfasis5 2" xfId="59"/>
    <cellStyle name="40% - Énfasis6 2" xfId="60"/>
    <cellStyle name="Comma_Calendario 2003" xfId="18"/>
    <cellStyle name="Estilo 1" xfId="19"/>
    <cellStyle name="Euro" xfId="20"/>
    <cellStyle name="Euro 2" xfId="21"/>
    <cellStyle name="Hipervínculo 2" xfId="4"/>
    <cellStyle name="Hipervínculo 2 2" xfId="552"/>
    <cellStyle name="Hipervínculo 3" xfId="22"/>
    <cellStyle name="Linea horizontal" xfId="23"/>
    <cellStyle name="Millares" xfId="1" builtinId="3"/>
    <cellStyle name="Millares 10" xfId="61"/>
    <cellStyle name="Millares 10 2" xfId="62"/>
    <cellStyle name="Millares 100" xfId="63"/>
    <cellStyle name="Millares 101" xfId="64"/>
    <cellStyle name="Millares 102" xfId="65"/>
    <cellStyle name="Millares 103" xfId="66"/>
    <cellStyle name="Millares 104" xfId="67"/>
    <cellStyle name="Millares 105" xfId="68"/>
    <cellStyle name="Millares 106" xfId="69"/>
    <cellStyle name="Millares 107" xfId="70"/>
    <cellStyle name="Millares 108" xfId="71"/>
    <cellStyle name="Millares 109" xfId="72"/>
    <cellStyle name="Millares 11" xfId="73"/>
    <cellStyle name="Millares 110" xfId="74"/>
    <cellStyle name="Millares 111" xfId="75"/>
    <cellStyle name="Millares 112" xfId="76"/>
    <cellStyle name="Millares 113" xfId="77"/>
    <cellStyle name="Millares 114" xfId="78"/>
    <cellStyle name="Millares 115" xfId="79"/>
    <cellStyle name="Millares 116" xfId="80"/>
    <cellStyle name="Millares 117" xfId="81"/>
    <cellStyle name="Millares 118" xfId="82"/>
    <cellStyle name="Millares 119" xfId="83"/>
    <cellStyle name="Millares 12" xfId="84"/>
    <cellStyle name="Millares 120" xfId="85"/>
    <cellStyle name="Millares 121" xfId="86"/>
    <cellStyle name="Millares 122" xfId="87"/>
    <cellStyle name="Millares 123" xfId="88"/>
    <cellStyle name="Millares 124" xfId="89"/>
    <cellStyle name="Millares 125" xfId="90"/>
    <cellStyle name="Millares 126" xfId="91"/>
    <cellStyle name="Millares 127" xfId="92"/>
    <cellStyle name="Millares 128" xfId="93"/>
    <cellStyle name="Millares 129" xfId="94"/>
    <cellStyle name="Millares 13" xfId="95"/>
    <cellStyle name="Millares 130" xfId="96"/>
    <cellStyle name="Millares 131" xfId="97"/>
    <cellStyle name="Millares 132" xfId="98"/>
    <cellStyle name="Millares 132 2" xfId="99"/>
    <cellStyle name="Millares 133" xfId="100"/>
    <cellStyle name="Millares 134" xfId="101"/>
    <cellStyle name="Millares 135" xfId="102"/>
    <cellStyle name="Millares 136" xfId="103"/>
    <cellStyle name="Millares 137" xfId="104"/>
    <cellStyle name="Millares 138" xfId="105"/>
    <cellStyle name="Millares 139" xfId="106"/>
    <cellStyle name="Millares 14" xfId="107"/>
    <cellStyle name="Millares 140" xfId="108"/>
    <cellStyle name="Millares 141" xfId="109"/>
    <cellStyle name="Millares 142" xfId="110"/>
    <cellStyle name="Millares 143" xfId="111"/>
    <cellStyle name="Millares 144" xfId="112"/>
    <cellStyle name="Millares 145" xfId="113"/>
    <cellStyle name="Millares 146" xfId="114"/>
    <cellStyle name="Millares 147" xfId="115"/>
    <cellStyle name="Millares 148" xfId="116"/>
    <cellStyle name="Millares 149" xfId="117"/>
    <cellStyle name="Millares 15" xfId="118"/>
    <cellStyle name="Millares 150" xfId="119"/>
    <cellStyle name="Millares 151" xfId="120"/>
    <cellStyle name="Millares 151 2" xfId="121"/>
    <cellStyle name="Millares 152" xfId="122"/>
    <cellStyle name="Millares 153" xfId="123"/>
    <cellStyle name="Millares 153 2" xfId="124"/>
    <cellStyle name="Millares 154" xfId="125"/>
    <cellStyle name="Millares 155" xfId="126"/>
    <cellStyle name="Millares 156" xfId="127"/>
    <cellStyle name="Millares 157" xfId="128"/>
    <cellStyle name="Millares 158" xfId="129"/>
    <cellStyle name="Millares 159" xfId="130"/>
    <cellStyle name="Millares 16" xfId="131"/>
    <cellStyle name="Millares 160" xfId="132"/>
    <cellStyle name="Millares 161" xfId="133"/>
    <cellStyle name="Millares 162" xfId="134"/>
    <cellStyle name="Millares 163" xfId="135"/>
    <cellStyle name="Millares 164" xfId="136"/>
    <cellStyle name="Millares 165" xfId="137"/>
    <cellStyle name="Millares 166" xfId="138"/>
    <cellStyle name="Millares 167" xfId="139"/>
    <cellStyle name="Millares 168" xfId="140"/>
    <cellStyle name="Millares 169" xfId="141"/>
    <cellStyle name="Millares 17" xfId="142"/>
    <cellStyle name="Millares 170" xfId="143"/>
    <cellStyle name="Millares 171" xfId="144"/>
    <cellStyle name="Millares 172" xfId="145"/>
    <cellStyle name="Millares 173" xfId="146"/>
    <cellStyle name="Millares 174" xfId="147"/>
    <cellStyle name="Millares 175" xfId="148"/>
    <cellStyle name="Millares 176" xfId="149"/>
    <cellStyle name="Millares 177" xfId="150"/>
    <cellStyle name="Millares 178" xfId="151"/>
    <cellStyle name="Millares 179" xfId="152"/>
    <cellStyle name="Millares 18" xfId="153"/>
    <cellStyle name="Millares 180" xfId="154"/>
    <cellStyle name="Millares 181" xfId="155"/>
    <cellStyle name="Millares 182" xfId="156"/>
    <cellStyle name="Millares 183" xfId="157"/>
    <cellStyle name="Millares 184" xfId="158"/>
    <cellStyle name="Millares 185" xfId="159"/>
    <cellStyle name="Millares 186" xfId="160"/>
    <cellStyle name="Millares 187" xfId="161"/>
    <cellStyle name="Millares 188" xfId="162"/>
    <cellStyle name="Millares 189" xfId="163"/>
    <cellStyle name="Millares 19" xfId="164"/>
    <cellStyle name="Millares 190" xfId="165"/>
    <cellStyle name="Millares 191" xfId="166"/>
    <cellStyle name="Millares 192" xfId="167"/>
    <cellStyle name="Millares 193" xfId="168"/>
    <cellStyle name="Millares 194" xfId="169"/>
    <cellStyle name="Millares 195" xfId="170"/>
    <cellStyle name="Millares 196" xfId="171"/>
    <cellStyle name="Millares 197" xfId="172"/>
    <cellStyle name="Millares 198" xfId="173"/>
    <cellStyle name="Millares 199" xfId="174"/>
    <cellStyle name="Millares 2" xfId="5"/>
    <cellStyle name="Millares 2 2" xfId="9"/>
    <cellStyle name="Millares 2 3" xfId="11"/>
    <cellStyle name="Millares 2 3 2" xfId="550"/>
    <cellStyle name="Millares 20" xfId="175"/>
    <cellStyle name="Millares 200" xfId="176"/>
    <cellStyle name="Millares 201" xfId="177"/>
    <cellStyle name="Millares 202" xfId="178"/>
    <cellStyle name="Millares 203" xfId="179"/>
    <cellStyle name="Millares 204" xfId="180"/>
    <cellStyle name="Millares 205" xfId="181"/>
    <cellStyle name="Millares 206" xfId="182"/>
    <cellStyle name="Millares 207" xfId="183"/>
    <cellStyle name="Millares 208" xfId="184"/>
    <cellStyle name="Millares 209" xfId="185"/>
    <cellStyle name="Millares 21" xfId="186"/>
    <cellStyle name="Millares 210" xfId="187"/>
    <cellStyle name="Millares 211" xfId="188"/>
    <cellStyle name="Millares 212" xfId="189"/>
    <cellStyle name="Millares 213" xfId="190"/>
    <cellStyle name="Millares 214" xfId="191"/>
    <cellStyle name="Millares 215" xfId="192"/>
    <cellStyle name="Millares 216" xfId="193"/>
    <cellStyle name="Millares 217" xfId="194"/>
    <cellStyle name="Millares 218" xfId="195"/>
    <cellStyle name="Millares 219" xfId="196"/>
    <cellStyle name="Millares 22" xfId="197"/>
    <cellStyle name="Millares 220" xfId="198"/>
    <cellStyle name="Millares 221" xfId="199"/>
    <cellStyle name="Millares 222" xfId="200"/>
    <cellStyle name="Millares 223" xfId="201"/>
    <cellStyle name="Millares 224" xfId="202"/>
    <cellStyle name="Millares 225" xfId="203"/>
    <cellStyle name="Millares 226" xfId="204"/>
    <cellStyle name="Millares 227" xfId="205"/>
    <cellStyle name="Millares 228" xfId="206"/>
    <cellStyle name="Millares 229" xfId="207"/>
    <cellStyle name="Millares 23" xfId="208"/>
    <cellStyle name="Millares 230" xfId="209"/>
    <cellStyle name="Millares 231" xfId="210"/>
    <cellStyle name="Millares 232" xfId="211"/>
    <cellStyle name="Millares 233" xfId="212"/>
    <cellStyle name="Millares 234" xfId="213"/>
    <cellStyle name="Millares 235" xfId="214"/>
    <cellStyle name="Millares 236" xfId="215"/>
    <cellStyle name="Millares 237" xfId="216"/>
    <cellStyle name="Millares 24" xfId="217"/>
    <cellStyle name="Millares 25" xfId="218"/>
    <cellStyle name="Millares 26" xfId="219"/>
    <cellStyle name="Millares 27" xfId="220"/>
    <cellStyle name="Millares 28" xfId="221"/>
    <cellStyle name="Millares 29" xfId="222"/>
    <cellStyle name="Millares 3" xfId="24"/>
    <cellStyle name="Millares 3 2" xfId="25"/>
    <cellStyle name="Millares 3 2 2" xfId="223"/>
    <cellStyle name="Millares 3 3" xfId="224"/>
    <cellStyle name="Millares 30" xfId="225"/>
    <cellStyle name="Millares 31" xfId="226"/>
    <cellStyle name="Millares 32" xfId="227"/>
    <cellStyle name="Millares 33" xfId="228"/>
    <cellStyle name="Millares 34" xfId="229"/>
    <cellStyle name="Millares 35" xfId="230"/>
    <cellStyle name="Millares 36" xfId="231"/>
    <cellStyle name="Millares 36 2" xfId="232"/>
    <cellStyle name="Millares 37" xfId="233"/>
    <cellStyle name="Millares 38" xfId="234"/>
    <cellStyle name="Millares 39" xfId="235"/>
    <cellStyle name="Millares 4" xfId="26"/>
    <cellStyle name="Millares 40" xfId="236"/>
    <cellStyle name="Millares 41" xfId="237"/>
    <cellStyle name="Millares 42" xfId="238"/>
    <cellStyle name="Millares 43" xfId="239"/>
    <cellStyle name="Millares 44" xfId="240"/>
    <cellStyle name="Millares 44 2" xfId="241"/>
    <cellStyle name="Millares 45" xfId="242"/>
    <cellStyle name="Millares 46" xfId="243"/>
    <cellStyle name="Millares 47" xfId="244"/>
    <cellStyle name="Millares 48" xfId="245"/>
    <cellStyle name="Millares 49" xfId="246"/>
    <cellStyle name="Millares 5" xfId="27"/>
    <cellStyle name="Millares 50" xfId="247"/>
    <cellStyle name="Millares 51" xfId="248"/>
    <cellStyle name="Millares 52" xfId="249"/>
    <cellStyle name="Millares 53" xfId="250"/>
    <cellStyle name="Millares 54" xfId="251"/>
    <cellStyle name="Millares 55" xfId="252"/>
    <cellStyle name="Millares 56" xfId="253"/>
    <cellStyle name="Millares 57" xfId="254"/>
    <cellStyle name="Millares 58" xfId="255"/>
    <cellStyle name="Millares 58 2" xfId="256"/>
    <cellStyle name="Millares 59" xfId="257"/>
    <cellStyle name="Millares 6" xfId="28"/>
    <cellStyle name="Millares 60" xfId="258"/>
    <cellStyle name="Millares 61" xfId="259"/>
    <cellStyle name="Millares 62" xfId="260"/>
    <cellStyle name="Millares 63" xfId="261"/>
    <cellStyle name="Millares 64" xfId="262"/>
    <cellStyle name="Millares 65" xfId="263"/>
    <cellStyle name="Millares 66" xfId="264"/>
    <cellStyle name="Millares 67" xfId="265"/>
    <cellStyle name="Millares 68" xfId="266"/>
    <cellStyle name="Millares 69" xfId="267"/>
    <cellStyle name="Millares 7" xfId="29"/>
    <cellStyle name="Millares 70" xfId="268"/>
    <cellStyle name="Millares 70 2" xfId="269"/>
    <cellStyle name="Millares 71" xfId="270"/>
    <cellStyle name="Millares 72" xfId="271"/>
    <cellStyle name="Millares 73" xfId="272"/>
    <cellStyle name="Millares 74" xfId="273"/>
    <cellStyle name="Millares 75" xfId="274"/>
    <cellStyle name="Millares 76" xfId="275"/>
    <cellStyle name="Millares 77" xfId="276"/>
    <cellStyle name="Millares 78" xfId="277"/>
    <cellStyle name="Millares 79" xfId="278"/>
    <cellStyle name="Millares 8" xfId="30"/>
    <cellStyle name="Millares 80" xfId="279"/>
    <cellStyle name="Millares 81" xfId="280"/>
    <cellStyle name="Millares 82" xfId="281"/>
    <cellStyle name="Millares 83" xfId="282"/>
    <cellStyle name="Millares 84" xfId="283"/>
    <cellStyle name="Millares 85" xfId="284"/>
    <cellStyle name="Millares 86" xfId="285"/>
    <cellStyle name="Millares 87" xfId="286"/>
    <cellStyle name="Millares 88" xfId="287"/>
    <cellStyle name="Millares 89" xfId="288"/>
    <cellStyle name="Millares 9" xfId="31"/>
    <cellStyle name="Millares 90" xfId="289"/>
    <cellStyle name="Millares 91" xfId="290"/>
    <cellStyle name="Millares 92" xfId="291"/>
    <cellStyle name="Millares 93" xfId="292"/>
    <cellStyle name="Millares 94" xfId="293"/>
    <cellStyle name="Millares 95" xfId="294"/>
    <cellStyle name="Millares 96" xfId="295"/>
    <cellStyle name="Millares 97" xfId="296"/>
    <cellStyle name="Millares 98" xfId="297"/>
    <cellStyle name="Millares 99" xfId="298"/>
    <cellStyle name="Millares 99 2" xfId="299"/>
    <cellStyle name="Normal" xfId="0" builtinId="0"/>
    <cellStyle name="Normal - Modelo1" xfId="32"/>
    <cellStyle name="Normal - Modelo2" xfId="33"/>
    <cellStyle name="Normal - Modelo3" xfId="34"/>
    <cellStyle name="Normal 10" xfId="300"/>
    <cellStyle name="Normal 100" xfId="301"/>
    <cellStyle name="Normal 101" xfId="302"/>
    <cellStyle name="Normal 102" xfId="303"/>
    <cellStyle name="Normal 103" xfId="304"/>
    <cellStyle name="Normal 104" xfId="305"/>
    <cellStyle name="Normal 105" xfId="306"/>
    <cellStyle name="Normal 106" xfId="307"/>
    <cellStyle name="Normal 107" xfId="308"/>
    <cellStyle name="Normal 108" xfId="309"/>
    <cellStyle name="Normal 109" xfId="310"/>
    <cellStyle name="Normal 11" xfId="311"/>
    <cellStyle name="Normal 110" xfId="312"/>
    <cellStyle name="Normal 111" xfId="313"/>
    <cellStyle name="Normal 112" xfId="314"/>
    <cellStyle name="Normal 113" xfId="315"/>
    <cellStyle name="Normal 114" xfId="316"/>
    <cellStyle name="Normal 115" xfId="317"/>
    <cellStyle name="Normal 116" xfId="318"/>
    <cellStyle name="Normal 117" xfId="319"/>
    <cellStyle name="Normal 118" xfId="320"/>
    <cellStyle name="Normal 118 2" xfId="321"/>
    <cellStyle name="Normal 119" xfId="322"/>
    <cellStyle name="Normal 12" xfId="323"/>
    <cellStyle name="Normal 120" xfId="324"/>
    <cellStyle name="Normal 121" xfId="325"/>
    <cellStyle name="Normal 122" xfId="326"/>
    <cellStyle name="Normal 123" xfId="327"/>
    <cellStyle name="Normal 124" xfId="328"/>
    <cellStyle name="Normal 125" xfId="329"/>
    <cellStyle name="Normal 126" xfId="330"/>
    <cellStyle name="Normal 127" xfId="331"/>
    <cellStyle name="Normal 128" xfId="332"/>
    <cellStyle name="Normal 129" xfId="333"/>
    <cellStyle name="Normal 13" xfId="334"/>
    <cellStyle name="Normal 130" xfId="335"/>
    <cellStyle name="Normal 131" xfId="336"/>
    <cellStyle name="Normal 132" xfId="337"/>
    <cellStyle name="Normal 132 2" xfId="338"/>
    <cellStyle name="Normal 133" xfId="339"/>
    <cellStyle name="Normal 134" xfId="340"/>
    <cellStyle name="Normal 135" xfId="341"/>
    <cellStyle name="Normal 136" xfId="342"/>
    <cellStyle name="Normal 137" xfId="343"/>
    <cellStyle name="Normal 138" xfId="344"/>
    <cellStyle name="Normal 139" xfId="345"/>
    <cellStyle name="Normal 14" xfId="346"/>
    <cellStyle name="Normal 140" xfId="347"/>
    <cellStyle name="Normal 140 2" xfId="348"/>
    <cellStyle name="Normal 141" xfId="349"/>
    <cellStyle name="Normal 142" xfId="350"/>
    <cellStyle name="Normal 143" xfId="351"/>
    <cellStyle name="Normal 144" xfId="352"/>
    <cellStyle name="Normal 145" xfId="353"/>
    <cellStyle name="Normal 146" xfId="354"/>
    <cellStyle name="Normal 147" xfId="355"/>
    <cellStyle name="Normal 148" xfId="356"/>
    <cellStyle name="Normal 149" xfId="357"/>
    <cellStyle name="Normal 15" xfId="358"/>
    <cellStyle name="Normal 150" xfId="359"/>
    <cellStyle name="Normal 151" xfId="360"/>
    <cellStyle name="Normal 152" xfId="361"/>
    <cellStyle name="Normal 153" xfId="362"/>
    <cellStyle name="Normal 154" xfId="363"/>
    <cellStyle name="Normal 155" xfId="364"/>
    <cellStyle name="Normal 156" xfId="365"/>
    <cellStyle name="Normal 157" xfId="366"/>
    <cellStyle name="Normal 158" xfId="367"/>
    <cellStyle name="Normal 159" xfId="368"/>
    <cellStyle name="Normal 16" xfId="369"/>
    <cellStyle name="Normal 160" xfId="370"/>
    <cellStyle name="Normal 161" xfId="371"/>
    <cellStyle name="Normal 162" xfId="372"/>
    <cellStyle name="Normal 163" xfId="373"/>
    <cellStyle name="Normal 164" xfId="374"/>
    <cellStyle name="Normal 165" xfId="375"/>
    <cellStyle name="Normal 166" xfId="376"/>
    <cellStyle name="Normal 167" xfId="377"/>
    <cellStyle name="Normal 168" xfId="378"/>
    <cellStyle name="Normal 169" xfId="379"/>
    <cellStyle name="Normal 17" xfId="380"/>
    <cellStyle name="Normal 170" xfId="381"/>
    <cellStyle name="Normal 171" xfId="382"/>
    <cellStyle name="Normal 172" xfId="383"/>
    <cellStyle name="Normal 173" xfId="384"/>
    <cellStyle name="Normal 174" xfId="385"/>
    <cellStyle name="Normal 175" xfId="386"/>
    <cellStyle name="Normal 176" xfId="387"/>
    <cellStyle name="Normal 177" xfId="388"/>
    <cellStyle name="Normal 178" xfId="389"/>
    <cellStyle name="Normal 179" xfId="390"/>
    <cellStyle name="Normal 18" xfId="391"/>
    <cellStyle name="Normal 180" xfId="392"/>
    <cellStyle name="Normal 181" xfId="393"/>
    <cellStyle name="Normal 182" xfId="394"/>
    <cellStyle name="Normal 183" xfId="395"/>
    <cellStyle name="Normal 184" xfId="396"/>
    <cellStyle name="Normal 185" xfId="397"/>
    <cellStyle name="Normal 186" xfId="398"/>
    <cellStyle name="Normal 187" xfId="399"/>
    <cellStyle name="Normal 188" xfId="400"/>
    <cellStyle name="Normal 189" xfId="401"/>
    <cellStyle name="Normal 19" xfId="402"/>
    <cellStyle name="Normal 190" xfId="403"/>
    <cellStyle name="Normal 191" xfId="404"/>
    <cellStyle name="Normal 192" xfId="405"/>
    <cellStyle name="Normal 193" xfId="406"/>
    <cellStyle name="Normal 194" xfId="407"/>
    <cellStyle name="Normal 195" xfId="408"/>
    <cellStyle name="Normal 196" xfId="409"/>
    <cellStyle name="Normal 197" xfId="410"/>
    <cellStyle name="Normal 198" xfId="411"/>
    <cellStyle name="Normal 199" xfId="412"/>
    <cellStyle name="Normal 2" xfId="3"/>
    <cellStyle name="Normal 2 2" xfId="7"/>
    <cellStyle name="Normal 2 2 2" xfId="13"/>
    <cellStyle name="Normal 2 2 3" xfId="548"/>
    <cellStyle name="Normal 2 3" xfId="8"/>
    <cellStyle name="Normal 2 3 2" xfId="35"/>
    <cellStyle name="Normal 2 4" xfId="36"/>
    <cellStyle name="Normal 2 4 2" xfId="413"/>
    <cellStyle name="Normal 2 5" xfId="14"/>
    <cellStyle name="Normal 2_Prioritarios 2010-Nominal (2)" xfId="37"/>
    <cellStyle name="Normal 20" xfId="414"/>
    <cellStyle name="Normal 200" xfId="415"/>
    <cellStyle name="Normal 201" xfId="416"/>
    <cellStyle name="Normal 202" xfId="417"/>
    <cellStyle name="Normal 203" xfId="418"/>
    <cellStyle name="Normal 204" xfId="419"/>
    <cellStyle name="Normal 205" xfId="420"/>
    <cellStyle name="Normal 206" xfId="421"/>
    <cellStyle name="Normal 207" xfId="422"/>
    <cellStyle name="Normal 208" xfId="423"/>
    <cellStyle name="Normal 209" xfId="424"/>
    <cellStyle name="Normal 21" xfId="425"/>
    <cellStyle name="Normal 210" xfId="426"/>
    <cellStyle name="Normal 211" xfId="427"/>
    <cellStyle name="Normal 212" xfId="428"/>
    <cellStyle name="Normal 213" xfId="429"/>
    <cellStyle name="Normal 214" xfId="430"/>
    <cellStyle name="Normal 215" xfId="431"/>
    <cellStyle name="Normal 216" xfId="432"/>
    <cellStyle name="Normal 217" xfId="433"/>
    <cellStyle name="Normal 218" xfId="434"/>
    <cellStyle name="Normal 219" xfId="435"/>
    <cellStyle name="Normal 22" xfId="436"/>
    <cellStyle name="Normal 220" xfId="437"/>
    <cellStyle name="Normal 221" xfId="438"/>
    <cellStyle name="Normal 222" xfId="439"/>
    <cellStyle name="Normal 223" xfId="440"/>
    <cellStyle name="Normal 224" xfId="441"/>
    <cellStyle name="Normal 225" xfId="442"/>
    <cellStyle name="Normal 226" xfId="443"/>
    <cellStyle name="Normal 227" xfId="444"/>
    <cellStyle name="Normal 228" xfId="445"/>
    <cellStyle name="Normal 229" xfId="446"/>
    <cellStyle name="Normal 23" xfId="447"/>
    <cellStyle name="Normal 230" xfId="448"/>
    <cellStyle name="Normal 231" xfId="449"/>
    <cellStyle name="Normal 232" xfId="450"/>
    <cellStyle name="Normal 233" xfId="451"/>
    <cellStyle name="Normal 234" xfId="452"/>
    <cellStyle name="Normal 235" xfId="453"/>
    <cellStyle name="Normal 236" xfId="454"/>
    <cellStyle name="Normal 237" xfId="455"/>
    <cellStyle name="Normal 238" xfId="456"/>
    <cellStyle name="Normal 239" xfId="457"/>
    <cellStyle name="Normal 24" xfId="458"/>
    <cellStyle name="Normal 240" xfId="459"/>
    <cellStyle name="Normal 241" xfId="460"/>
    <cellStyle name="Normal 242" xfId="461"/>
    <cellStyle name="Normal 25" xfId="462"/>
    <cellStyle name="Normal 26" xfId="463"/>
    <cellStyle name="Normal 27" xfId="464"/>
    <cellStyle name="Normal 28" xfId="465"/>
    <cellStyle name="Normal 29" xfId="466"/>
    <cellStyle name="Normal 3" xfId="12"/>
    <cellStyle name="Normal 3 2" xfId="6"/>
    <cellStyle name="Normal 3 2 2" xfId="549"/>
    <cellStyle name="Normal 3 2 2 2" xfId="551"/>
    <cellStyle name="Normal 3 3" xfId="467"/>
    <cellStyle name="Normal 30" xfId="468"/>
    <cellStyle name="Normal 31" xfId="469"/>
    <cellStyle name="Normal 32" xfId="470"/>
    <cellStyle name="Normal 33" xfId="471"/>
    <cellStyle name="Normal 34" xfId="472"/>
    <cellStyle name="Normal 35" xfId="473"/>
    <cellStyle name="Normal 36" xfId="474"/>
    <cellStyle name="Normal 37" xfId="475"/>
    <cellStyle name="Normal 38" xfId="476"/>
    <cellStyle name="Normal 39" xfId="477"/>
    <cellStyle name="Normal 4" xfId="38"/>
    <cellStyle name="Normal 4 2" xfId="39"/>
    <cellStyle name="Normal 4 2 2" xfId="478"/>
    <cellStyle name="Normal 4 2 3" xfId="479"/>
    <cellStyle name="Normal 40" xfId="480"/>
    <cellStyle name="Normal 41" xfId="481"/>
    <cellStyle name="Normal 42" xfId="482"/>
    <cellStyle name="Normal 43" xfId="483"/>
    <cellStyle name="Normal 44" xfId="484"/>
    <cellStyle name="Normal 45" xfId="485"/>
    <cellStyle name="Normal 46" xfId="486"/>
    <cellStyle name="Normal 47" xfId="487"/>
    <cellStyle name="Normal 48" xfId="488"/>
    <cellStyle name="Normal 48 2" xfId="489"/>
    <cellStyle name="Normal 49" xfId="490"/>
    <cellStyle name="Normal 5" xfId="40"/>
    <cellStyle name="Normal 5 2" xfId="491"/>
    <cellStyle name="Normal 50" xfId="492"/>
    <cellStyle name="Normal 51" xfId="493"/>
    <cellStyle name="Normal 52" xfId="494"/>
    <cellStyle name="Normal 53" xfId="495"/>
    <cellStyle name="Normal 54" xfId="496"/>
    <cellStyle name="Normal 55" xfId="497"/>
    <cellStyle name="Normal 56" xfId="498"/>
    <cellStyle name="Normal 57" xfId="499"/>
    <cellStyle name="Normal 58" xfId="500"/>
    <cellStyle name="Normal 59" xfId="501"/>
    <cellStyle name="Normal 6" xfId="41"/>
    <cellStyle name="Normal 60" xfId="502"/>
    <cellStyle name="Normal 61" xfId="503"/>
    <cellStyle name="Normal 62" xfId="504"/>
    <cellStyle name="Normal 63" xfId="505"/>
    <cellStyle name="Normal 63 2" xfId="506"/>
    <cellStyle name="Normal 64" xfId="507"/>
    <cellStyle name="Normal 65" xfId="508"/>
    <cellStyle name="Normal 66" xfId="509"/>
    <cellStyle name="Normal 67" xfId="510"/>
    <cellStyle name="Normal 67 2" xfId="511"/>
    <cellStyle name="Normal 68" xfId="512"/>
    <cellStyle name="Normal 69" xfId="513"/>
    <cellStyle name="Normal 7" xfId="42"/>
    <cellStyle name="Normal 7 2" xfId="10"/>
    <cellStyle name="Normal 70" xfId="514"/>
    <cellStyle name="Normal 71" xfId="515"/>
    <cellStyle name="Normal 72" xfId="516"/>
    <cellStyle name="Normal 73" xfId="517"/>
    <cellStyle name="Normal 74" xfId="518"/>
    <cellStyle name="Normal 75" xfId="519"/>
    <cellStyle name="Normal 76" xfId="520"/>
    <cellStyle name="Normal 77" xfId="521"/>
    <cellStyle name="Normal 78" xfId="522"/>
    <cellStyle name="Normal 79" xfId="523"/>
    <cellStyle name="Normal 8" xfId="43"/>
    <cellStyle name="Normal 80" xfId="524"/>
    <cellStyle name="Normal 81" xfId="525"/>
    <cellStyle name="Normal 82" xfId="526"/>
    <cellStyle name="Normal 82 2" xfId="527"/>
    <cellStyle name="Normal 83" xfId="528"/>
    <cellStyle name="Normal 84" xfId="529"/>
    <cellStyle name="Normal 85" xfId="530"/>
    <cellStyle name="Normal 86" xfId="531"/>
    <cellStyle name="Normal 87" xfId="532"/>
    <cellStyle name="Normal 88" xfId="533"/>
    <cellStyle name="Normal 89" xfId="534"/>
    <cellStyle name="Normal 9" xfId="44"/>
    <cellStyle name="Normal 90" xfId="535"/>
    <cellStyle name="Normal 91" xfId="536"/>
    <cellStyle name="Normal 92" xfId="537"/>
    <cellStyle name="Normal 93" xfId="538"/>
    <cellStyle name="Normal 94" xfId="539"/>
    <cellStyle name="Normal 95" xfId="540"/>
    <cellStyle name="Normal 96" xfId="541"/>
    <cellStyle name="Normal 97" xfId="542"/>
    <cellStyle name="Normal 98" xfId="543"/>
    <cellStyle name="Normal 99" xfId="544"/>
    <cellStyle name="Normal_Hoja1" xfId="2"/>
    <cellStyle name="Notas 2" xfId="545"/>
    <cellStyle name="Notas 2 2" xfId="546"/>
    <cellStyle name="Notas 3" xfId="547"/>
    <cellStyle name="Percent_fotfcor" xfId="45"/>
    <cellStyle name="Porcentual 2" xfId="46"/>
    <cellStyle name="Porcentual 3" xfId="47"/>
    <cellStyle name="Texto, derecha" xfId="48"/>
  </cellStyles>
  <dxfs count="3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INDOWS\TEMP\Cfe%20Pidiregas%20Tomo%20IV%202001%20(1a.%20VER)%2001-11-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Calendarios%202003\DGPyPA\Lunes13\BANPRO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iclo%202009\Proyecto%202009\Nueva%20clasificaci&#243;n\Libro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2003.04.29%20Exp.Motivos%20PPEF%20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is%20documentos\Ciclo%202008\Escenarios\29AgostoRB\070819%20Resumen%20Comparativo%202007-2008%20(3.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rcc\PEF%202009\cat&#225;logos%20funcion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os%20%20c\drive%20D\UPCP-Informes%20Trimestrales\2015\1&#176;%20trimestre\Consultas\para%20Semarnat-G&#233;nero%20y%20pobreza.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ioritarios%20y%20principal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BASES%202008\CUENTA%20P&#218;BLICA%202000-2007\CUENTA%20P&#218;BLICA%202004-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JJRB2002\EXCEL\ASIGNACION%20ORIGINAL%20DEFINITIV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Gr&#225;ficas%20Exp%20Mot%20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IP\PEF04\Exposicion%20de%20Motivos\2003.08.13%20Exp.Motivos%20PPEF%20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mantonio_hernandez\Configuraci&#243;n%20local\Archivos%20temporales%20de%20Internet\OLKCD\GBM%20ULTIMA%20HOR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ciclo%202009\Aprobado%202009\Cuadernos%20PEF%202009\Analisis%20por%20Unidad%20Responsable%2008-09%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a%20Para%20llevar\CRC%202009\CRC%202009%20Ramos%20prueb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mario_ruiz\Mis%20documentos\Expo%20motivos%202004\03-11\2003.11.04%20Inversi&#243;n%20Social%20Gr&#225;ficas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os%20%20c/drive%20D/UPCP-Informes%20Trimestrales/2015/1&#176;%20trimestre/Consultas/para%20Semarnat-G&#233;nero%20y%20pobrez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fernanda_lopez\Documents\Transversales\2011\Reporte%20Jovenes%204o%20Trim%20v25011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RPEDEV%20ADECUADO%20II,%2020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miguel_fernandez\Configuraci&#243;n%20local\Archivos%20temporales%20de%20Internet\OLK10\definitivo\funcional%20por%20ramo%20ppef%20200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nzipped\Base%20de%20datos%20Gobierno%20Federal%20Aprobado%202003\Base%20de%20datos%20Gobierno%20Federal%20Aprobado%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TERESA~1\AppData\Local\Temp\Rar$DI00.870\Alor\17%20PEF%202011\Anexos%20PEF%202011\AC01%20GNT%20PPEF%202010%20camara.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Mis%20documentos\2002\controlado\seguimiento\CUADRO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ogramas%20Prioritarios%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CARATULA%20ADECUADO%20II,%20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0000%20%20%20Camara%20PEF%202010\11%20Noviembre%20Correo\ajuste%20oics.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Libro4"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FEVERTICAL%20ADECUADO%20II,%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Mis%20Documentos\PEC%202016\Informes%20Trimestrales\PT%20Seguim%201T%20PEC%202016%201804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iyei\Presup\Pto97_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finanzaspublicas.hacienda.gob.mx/ECONOMIA/ECO'99/ECOAGO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Hoja4"/>
      <sheetName val="Anexo 7"/>
      <sheetName val="Anexo 10"/>
      <sheetName val="Anexo 29"/>
      <sheetName val="Libro4"/>
      <sheetName val="Índice"/>
      <sheetName val="Anexo 25"/>
      <sheetName val="Anexo 30"/>
      <sheetName val="Índice (2)"/>
      <sheetName val="Hoja5"/>
      <sheetName val="INDÍGENAS"/>
      <sheetName val="GÉNERO"/>
      <sheetName val="Gráfico1"/>
      <sheetName val="Sheet1"/>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FP1996"/>
      <sheetName val="Tipos de Cambi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40"/>
  <sheetViews>
    <sheetView showGridLines="0" tabSelected="1" zoomScale="130" zoomScaleNormal="130" workbookViewId="0">
      <selection sqref="A1:B1"/>
    </sheetView>
  </sheetViews>
  <sheetFormatPr baseColWidth="10" defaultRowHeight="12"/>
  <cols>
    <col min="1" max="1" width="4.7109375" style="47" customWidth="1"/>
    <col min="2" max="2" width="60.7109375" style="47" customWidth="1"/>
    <col min="3" max="6" width="15.7109375" style="47" customWidth="1"/>
    <col min="7" max="7" width="1.5703125" style="48" customWidth="1"/>
    <col min="8" max="9" width="15.7109375" style="47" customWidth="1"/>
    <col min="10" max="10" width="2.7109375" style="47" customWidth="1"/>
    <col min="11" max="14" width="3.28515625" style="47" customWidth="1"/>
    <col min="15" max="15" width="1.5703125" style="47" customWidth="1"/>
    <col min="16" max="17" width="3.28515625" style="47" customWidth="1"/>
    <col min="18" max="18" width="1.5703125" style="47" customWidth="1"/>
    <col min="19" max="20" width="12.28515625" style="47" customWidth="1"/>
    <col min="21" max="16384" width="11.42578125" style="47"/>
  </cols>
  <sheetData>
    <row r="1" spans="1:20" ht="35.1" customHeight="1">
      <c r="A1" s="389" t="s">
        <v>0</v>
      </c>
      <c r="B1" s="389"/>
      <c r="C1" s="6" t="s">
        <v>76</v>
      </c>
    </row>
    <row r="2" spans="1:20" ht="15" customHeight="1">
      <c r="C2" s="50"/>
      <c r="D2" s="50"/>
      <c r="E2" s="50"/>
      <c r="F2" s="50"/>
    </row>
    <row r="3" spans="1:20" ht="69.95" customHeight="1">
      <c r="A3" s="390" t="s">
        <v>136</v>
      </c>
      <c r="B3" s="390"/>
      <c r="C3" s="390"/>
      <c r="D3" s="390"/>
      <c r="E3" s="390"/>
      <c r="F3" s="390"/>
      <c r="G3" s="390"/>
      <c r="H3" s="390"/>
      <c r="I3" s="390"/>
    </row>
    <row r="4" spans="1:20" ht="13.5" customHeight="1">
      <c r="A4" s="391" t="s">
        <v>5</v>
      </c>
      <c r="B4" s="391" t="s">
        <v>21</v>
      </c>
      <c r="C4" s="87"/>
      <c r="D4" s="2"/>
      <c r="E4" s="393" t="s">
        <v>1</v>
      </c>
      <c r="F4" s="393"/>
      <c r="G4" s="1"/>
      <c r="H4" s="391" t="s">
        <v>4</v>
      </c>
      <c r="I4" s="391"/>
    </row>
    <row r="5" spans="1:20" ht="13.5" customHeight="1">
      <c r="A5" s="391"/>
      <c r="B5" s="391"/>
      <c r="C5" s="388" t="s">
        <v>2</v>
      </c>
      <c r="D5" s="388" t="s">
        <v>52</v>
      </c>
      <c r="E5" s="388" t="s">
        <v>135</v>
      </c>
      <c r="F5" s="86" t="s">
        <v>22</v>
      </c>
      <c r="G5" s="37"/>
      <c r="H5" s="392"/>
      <c r="I5" s="392"/>
    </row>
    <row r="6" spans="1:20" ht="18" customHeight="1">
      <c r="A6" s="391"/>
      <c r="B6" s="391"/>
      <c r="C6" s="388"/>
      <c r="D6" s="388"/>
      <c r="E6" s="388"/>
      <c r="F6" s="36" t="s">
        <v>77</v>
      </c>
      <c r="G6" s="36"/>
      <c r="H6" s="37" t="s">
        <v>134</v>
      </c>
      <c r="I6" s="37" t="s">
        <v>6</v>
      </c>
    </row>
    <row r="7" spans="1:20" ht="12.75" customHeight="1">
      <c r="A7" s="392"/>
      <c r="B7" s="392"/>
      <c r="C7" s="3" t="s">
        <v>7</v>
      </c>
      <c r="D7" s="3" t="s">
        <v>8</v>
      </c>
      <c r="E7" s="3" t="s">
        <v>9</v>
      </c>
      <c r="F7" s="4" t="s">
        <v>10</v>
      </c>
      <c r="G7" s="4"/>
      <c r="H7" s="4" t="s">
        <v>53</v>
      </c>
      <c r="I7" s="4" t="s">
        <v>54</v>
      </c>
    </row>
    <row r="8" spans="1:20" ht="14.25" customHeight="1">
      <c r="A8" s="85" t="s">
        <v>133</v>
      </c>
      <c r="B8" s="84"/>
      <c r="C8" s="83">
        <f>C9+C11+C15+C20+C22+C32+C39+C42+C54+C56+C67+C69+C72+C75+C77</f>
        <v>85260364971.37204</v>
      </c>
      <c r="D8" s="83">
        <f>D9+D11+D15+D20+D22+D32+D39+D42+D54+D56+D67+D69+D72+D75+D77</f>
        <v>77629092758.132401</v>
      </c>
      <c r="E8" s="83">
        <f>E9+E11+E15+E20+E22+E32+E39+E42+E54+E56+E67+E69+E72+E75+E77</f>
        <v>77629092758.132401</v>
      </c>
      <c r="F8" s="83">
        <f>F9+F11+F15+F20+F22+F32+F39+F42+F54+F56+F67+F69+F72+F75+F77</f>
        <v>76945473733.080841</v>
      </c>
      <c r="G8" s="83"/>
      <c r="H8" s="82">
        <f t="shared" ref="H8:H39" si="0">IFERROR(+F8/D8*100,"n.a")</f>
        <v>99.119377799272371</v>
      </c>
      <c r="I8" s="82">
        <f t="shared" ref="I8:I39" si="1">IFERROR(+F8/E8*100,"n.a.")</f>
        <v>99.119377799272371</v>
      </c>
      <c r="K8" s="41"/>
      <c r="L8" s="41"/>
      <c r="M8" s="41"/>
      <c r="N8" s="41"/>
      <c r="O8" s="41"/>
      <c r="P8" s="42"/>
      <c r="Q8" s="42"/>
      <c r="R8" s="43"/>
      <c r="S8" s="44"/>
      <c r="T8" s="44"/>
    </row>
    <row r="9" spans="1:20" ht="12" customHeight="1">
      <c r="A9" s="74" t="s">
        <v>132</v>
      </c>
      <c r="B9" s="74"/>
      <c r="C9" s="76">
        <f>+C10</f>
        <v>28790099</v>
      </c>
      <c r="D9" s="76">
        <f>+D10</f>
        <v>20730515.140000001</v>
      </c>
      <c r="E9" s="76">
        <f>+E10</f>
        <v>20730515.140000001</v>
      </c>
      <c r="F9" s="76">
        <f>+F10</f>
        <v>20616236.900000002</v>
      </c>
      <c r="G9" s="76"/>
      <c r="H9" s="71">
        <f t="shared" si="0"/>
        <v>99.448743848243808</v>
      </c>
      <c r="I9" s="71">
        <f t="shared" si="1"/>
        <v>99.448743848243808</v>
      </c>
      <c r="K9" s="41"/>
      <c r="L9" s="41"/>
      <c r="M9" s="41"/>
      <c r="N9" s="41"/>
      <c r="O9" s="41"/>
      <c r="P9" s="42"/>
      <c r="Q9" s="42"/>
      <c r="R9" s="43"/>
      <c r="S9" s="44"/>
      <c r="T9" s="44"/>
    </row>
    <row r="10" spans="1:20" ht="12" customHeight="1">
      <c r="A10" s="75"/>
      <c r="B10" s="75" t="s">
        <v>131</v>
      </c>
      <c r="C10" s="68">
        <v>28790099</v>
      </c>
      <c r="D10" s="68">
        <v>20730515.140000001</v>
      </c>
      <c r="E10" s="68">
        <v>20730515.140000001</v>
      </c>
      <c r="F10" s="68">
        <v>20616236.900000002</v>
      </c>
      <c r="G10" s="67"/>
      <c r="H10" s="62">
        <f t="shared" si="0"/>
        <v>99.448743848243808</v>
      </c>
      <c r="I10" s="62">
        <f t="shared" si="1"/>
        <v>99.448743848243808</v>
      </c>
      <c r="K10" s="41"/>
      <c r="L10" s="41"/>
      <c r="M10" s="41"/>
      <c r="N10" s="41"/>
      <c r="O10" s="41"/>
      <c r="P10" s="42"/>
      <c r="Q10" s="42"/>
      <c r="R10" s="43"/>
      <c r="S10" s="44"/>
      <c r="T10" s="44"/>
    </row>
    <row r="11" spans="1:20" ht="12" customHeight="1">
      <c r="A11" s="74" t="s">
        <v>130</v>
      </c>
      <c r="B11" s="74"/>
      <c r="C11" s="72">
        <f>SUM(C12:C14)</f>
        <v>4097789327</v>
      </c>
      <c r="D11" s="72">
        <f>SUM(D12:D14)</f>
        <v>2815262569.02</v>
      </c>
      <c r="E11" s="72">
        <f>SUM(E12:E14)</f>
        <v>2815262569.02</v>
      </c>
      <c r="F11" s="72">
        <f>SUM(F12:F14)</f>
        <v>2716791305.1099997</v>
      </c>
      <c r="G11" s="72"/>
      <c r="H11" s="71">
        <f t="shared" si="0"/>
        <v>96.502235173599516</v>
      </c>
      <c r="I11" s="71">
        <f t="shared" si="1"/>
        <v>96.502235173599516</v>
      </c>
      <c r="K11" s="41"/>
      <c r="L11" s="41"/>
      <c r="M11" s="41"/>
      <c r="N11" s="41"/>
      <c r="O11" s="41"/>
      <c r="P11" s="42"/>
      <c r="Q11" s="42"/>
      <c r="R11" s="43"/>
      <c r="S11" s="44"/>
      <c r="T11" s="44"/>
    </row>
    <row r="12" spans="1:20" ht="12" customHeight="1">
      <c r="A12" s="75"/>
      <c r="B12" s="75" t="s">
        <v>129</v>
      </c>
      <c r="C12" s="68">
        <v>1140404590</v>
      </c>
      <c r="D12" s="68">
        <v>453713438.55000001</v>
      </c>
      <c r="E12" s="68">
        <v>453713438.55000001</v>
      </c>
      <c r="F12" s="68">
        <v>440862733.06</v>
      </c>
      <c r="G12" s="67"/>
      <c r="H12" s="62">
        <f t="shared" si="0"/>
        <v>97.167660378086012</v>
      </c>
      <c r="I12" s="62">
        <f t="shared" si="1"/>
        <v>97.167660378086012</v>
      </c>
      <c r="K12" s="41"/>
      <c r="L12" s="41"/>
      <c r="M12" s="41"/>
      <c r="N12" s="41"/>
      <c r="O12" s="41"/>
      <c r="P12" s="42"/>
      <c r="Q12" s="42"/>
      <c r="R12" s="43"/>
      <c r="S12" s="44"/>
      <c r="T12" s="44"/>
    </row>
    <row r="13" spans="1:20" ht="12" customHeight="1">
      <c r="A13" s="75"/>
      <c r="B13" s="75" t="s">
        <v>128</v>
      </c>
      <c r="C13" s="68">
        <v>2080000000</v>
      </c>
      <c r="D13" s="68">
        <v>1828091162.29</v>
      </c>
      <c r="E13" s="68">
        <v>1828091162.29</v>
      </c>
      <c r="F13" s="68">
        <v>1742470603.8699999</v>
      </c>
      <c r="G13" s="67"/>
      <c r="H13" s="62">
        <f t="shared" si="0"/>
        <v>95.316395583207921</v>
      </c>
      <c r="I13" s="62">
        <f t="shared" si="1"/>
        <v>95.316395583207921</v>
      </c>
      <c r="K13" s="41"/>
      <c r="L13" s="41"/>
      <c r="M13" s="41"/>
      <c r="N13" s="41"/>
      <c r="O13" s="41"/>
      <c r="P13" s="42"/>
      <c r="Q13" s="42"/>
      <c r="R13" s="43"/>
      <c r="S13" s="44"/>
      <c r="T13" s="44"/>
    </row>
    <row r="14" spans="1:20" ht="12" customHeight="1">
      <c r="A14" s="75"/>
      <c r="B14" s="75" t="s">
        <v>56</v>
      </c>
      <c r="C14" s="68">
        <v>877384737</v>
      </c>
      <c r="D14" s="68">
        <v>533457968.18000001</v>
      </c>
      <c r="E14" s="68">
        <v>533457968.18000001</v>
      </c>
      <c r="F14" s="68">
        <v>533457968.18000001</v>
      </c>
      <c r="G14" s="67"/>
      <c r="H14" s="62">
        <f t="shared" si="0"/>
        <v>100</v>
      </c>
      <c r="I14" s="62">
        <f t="shared" si="1"/>
        <v>100</v>
      </c>
      <c r="K14" s="41"/>
      <c r="L14" s="41"/>
      <c r="M14" s="41"/>
      <c r="N14" s="41"/>
      <c r="O14" s="41"/>
      <c r="P14" s="42"/>
      <c r="Q14" s="42"/>
      <c r="R14" s="43"/>
      <c r="S14" s="44"/>
      <c r="T14" s="44"/>
    </row>
    <row r="15" spans="1:20" ht="12" customHeight="1">
      <c r="A15" s="74" t="s">
        <v>127</v>
      </c>
      <c r="B15" s="74"/>
      <c r="C15" s="72">
        <f>SUM(C16:C19)</f>
        <v>6565159790.6407309</v>
      </c>
      <c r="D15" s="72">
        <f>SUM(D16:D19)</f>
        <v>5122459992.5399971</v>
      </c>
      <c r="E15" s="72">
        <f>SUM(E16:E19)</f>
        <v>5122459992.5399971</v>
      </c>
      <c r="F15" s="72">
        <f>SUM(F16:F19)</f>
        <v>4873459065.5073967</v>
      </c>
      <c r="G15" s="72"/>
      <c r="H15" s="71">
        <f t="shared" si="0"/>
        <v>95.139036178023289</v>
      </c>
      <c r="I15" s="71">
        <f t="shared" si="1"/>
        <v>95.139036178023289</v>
      </c>
      <c r="K15" s="41"/>
      <c r="L15" s="41"/>
      <c r="M15" s="41"/>
      <c r="N15" s="41"/>
      <c r="O15" s="41"/>
      <c r="P15" s="42"/>
      <c r="Q15" s="42"/>
      <c r="R15" s="43"/>
      <c r="S15" s="44"/>
      <c r="T15" s="44"/>
    </row>
    <row r="16" spans="1:20" ht="12" customHeight="1">
      <c r="A16" s="75"/>
      <c r="B16" s="69" t="s">
        <v>126</v>
      </c>
      <c r="C16" s="68">
        <v>3549629278.1559539</v>
      </c>
      <c r="D16" s="68">
        <v>2234354941.786797</v>
      </c>
      <c r="E16" s="68">
        <v>2234354941.786797</v>
      </c>
      <c r="F16" s="68">
        <v>2096582743.7879596</v>
      </c>
      <c r="G16" s="67"/>
      <c r="H16" s="62">
        <f t="shared" si="0"/>
        <v>93.833916204528265</v>
      </c>
      <c r="I16" s="62">
        <f t="shared" si="1"/>
        <v>93.833916204528265</v>
      </c>
      <c r="K16" s="41"/>
      <c r="L16" s="41"/>
      <c r="M16" s="41"/>
      <c r="N16" s="41"/>
      <c r="O16" s="41"/>
      <c r="P16" s="42"/>
      <c r="Q16" s="42"/>
      <c r="R16" s="43"/>
      <c r="S16" s="44"/>
      <c r="T16" s="44"/>
    </row>
    <row r="17" spans="1:20" ht="12" customHeight="1">
      <c r="A17" s="75"/>
      <c r="B17" s="69" t="s">
        <v>125</v>
      </c>
      <c r="C17" s="68">
        <v>2295210015.1947775</v>
      </c>
      <c r="D17" s="68">
        <v>2125710254.7783997</v>
      </c>
      <c r="E17" s="68">
        <v>2125710254.7783997</v>
      </c>
      <c r="F17" s="68">
        <v>2026671275.5933371</v>
      </c>
      <c r="G17" s="67"/>
      <c r="H17" s="62">
        <f t="shared" si="0"/>
        <v>95.340899402332369</v>
      </c>
      <c r="I17" s="62">
        <f t="shared" si="1"/>
        <v>95.340899402332369</v>
      </c>
      <c r="K17" s="41"/>
      <c r="L17" s="41"/>
      <c r="M17" s="41"/>
      <c r="N17" s="41"/>
      <c r="O17" s="41"/>
      <c r="P17" s="42"/>
      <c r="Q17" s="42"/>
      <c r="R17" s="43"/>
      <c r="S17" s="44"/>
      <c r="T17" s="44"/>
    </row>
    <row r="18" spans="1:20" ht="12" customHeight="1">
      <c r="A18" s="75"/>
      <c r="B18" s="69" t="s">
        <v>124</v>
      </c>
      <c r="C18" s="68">
        <v>48894499.039999992</v>
      </c>
      <c r="D18" s="68">
        <v>76023797.724799991</v>
      </c>
      <c r="E18" s="68">
        <v>76023797.724799991</v>
      </c>
      <c r="F18" s="68">
        <v>70678080.641599983</v>
      </c>
      <c r="G18" s="67"/>
      <c r="H18" s="62">
        <f t="shared" si="0"/>
        <v>92.968363534598637</v>
      </c>
      <c r="I18" s="62">
        <f t="shared" si="1"/>
        <v>92.968363534598637</v>
      </c>
      <c r="K18" s="41"/>
      <c r="L18" s="41"/>
      <c r="M18" s="41"/>
      <c r="N18" s="41"/>
      <c r="O18" s="41"/>
      <c r="P18" s="42"/>
      <c r="Q18" s="42"/>
      <c r="R18" s="43"/>
      <c r="S18" s="44"/>
      <c r="T18" s="44"/>
    </row>
    <row r="19" spans="1:20" ht="12" customHeight="1">
      <c r="A19" s="75"/>
      <c r="B19" s="75" t="s">
        <v>97</v>
      </c>
      <c r="C19" s="68">
        <v>671425998.25000024</v>
      </c>
      <c r="D19" s="68">
        <v>686370998.24999976</v>
      </c>
      <c r="E19" s="68">
        <v>686370998.24999976</v>
      </c>
      <c r="F19" s="68">
        <v>679526965.48449993</v>
      </c>
      <c r="G19" s="67"/>
      <c r="H19" s="62">
        <f t="shared" si="0"/>
        <v>99.002866848548436</v>
      </c>
      <c r="I19" s="62">
        <f t="shared" si="1"/>
        <v>99.002866848548436</v>
      </c>
      <c r="K19" s="41"/>
      <c r="L19" s="41"/>
      <c r="M19" s="41"/>
      <c r="N19" s="41"/>
      <c r="O19" s="41"/>
      <c r="P19" s="42"/>
      <c r="Q19" s="42"/>
      <c r="R19" s="43"/>
      <c r="S19" s="44"/>
      <c r="T19" s="44"/>
    </row>
    <row r="20" spans="1:20" ht="12" customHeight="1">
      <c r="A20" s="74" t="s">
        <v>12</v>
      </c>
      <c r="B20" s="74"/>
      <c r="C20" s="72">
        <f>SUM(C21:C21)</f>
        <v>23870141.800000001</v>
      </c>
      <c r="D20" s="72">
        <f>SUM(D21:D21)</f>
        <v>2979731.3709999998</v>
      </c>
      <c r="E20" s="72">
        <f>SUM(E21:E21)</f>
        <v>2979731.3709999998</v>
      </c>
      <c r="F20" s="72">
        <f>SUM(F21:F21)</f>
        <v>2979731.3709999998</v>
      </c>
      <c r="G20" s="72"/>
      <c r="H20" s="71">
        <f t="shared" si="0"/>
        <v>100</v>
      </c>
      <c r="I20" s="71">
        <f t="shared" si="1"/>
        <v>100</v>
      </c>
      <c r="K20" s="41"/>
      <c r="L20" s="41"/>
      <c r="M20" s="41"/>
      <c r="N20" s="41"/>
      <c r="O20" s="41"/>
      <c r="P20" s="42"/>
      <c r="Q20" s="42"/>
      <c r="R20" s="43"/>
      <c r="S20" s="44"/>
      <c r="T20" s="44"/>
    </row>
    <row r="21" spans="1:20">
      <c r="A21" s="75"/>
      <c r="B21" s="75" t="s">
        <v>123</v>
      </c>
      <c r="C21" s="68">
        <v>23870141.800000001</v>
      </c>
      <c r="D21" s="68">
        <v>2979731.3709999998</v>
      </c>
      <c r="E21" s="68">
        <v>2979731.3709999998</v>
      </c>
      <c r="F21" s="68">
        <v>2979731.3709999998</v>
      </c>
      <c r="G21" s="67"/>
      <c r="H21" s="62">
        <f t="shared" si="0"/>
        <v>100</v>
      </c>
      <c r="I21" s="62">
        <f t="shared" si="1"/>
        <v>100</v>
      </c>
      <c r="K21" s="41"/>
      <c r="L21" s="41"/>
      <c r="M21" s="41"/>
      <c r="N21" s="41"/>
      <c r="O21" s="41"/>
      <c r="P21" s="42"/>
      <c r="Q21" s="42"/>
      <c r="R21" s="43"/>
      <c r="S21" s="44"/>
      <c r="T21" s="44"/>
    </row>
    <row r="22" spans="1:20">
      <c r="A22" s="74" t="s">
        <v>13</v>
      </c>
      <c r="B22" s="74"/>
      <c r="C22" s="72">
        <f>SUM(C23:C31)</f>
        <v>9884320289.814806</v>
      </c>
      <c r="D22" s="72">
        <f>SUM(D23:D31)</f>
        <v>10529141239.571314</v>
      </c>
      <c r="E22" s="72">
        <f>SUM(E23:E31)</f>
        <v>10529141239.571314</v>
      </c>
      <c r="F22" s="72">
        <f>SUM(F23:F31)</f>
        <v>10373775237.977797</v>
      </c>
      <c r="G22" s="72"/>
      <c r="H22" s="71">
        <f t="shared" si="0"/>
        <v>98.524419056991945</v>
      </c>
      <c r="I22" s="71">
        <f t="shared" si="1"/>
        <v>98.524419056991945</v>
      </c>
      <c r="K22" s="41"/>
      <c r="L22" s="41"/>
      <c r="M22" s="41"/>
      <c r="N22" s="41"/>
      <c r="O22" s="41"/>
      <c r="P22" s="42"/>
      <c r="Q22" s="42"/>
      <c r="R22" s="43"/>
      <c r="S22" s="44"/>
      <c r="T22" s="44"/>
    </row>
    <row r="23" spans="1:20">
      <c r="A23" s="75"/>
      <c r="B23" s="75" t="s">
        <v>122</v>
      </c>
      <c r="C23" s="68">
        <v>110063741.55</v>
      </c>
      <c r="D23" s="68">
        <v>112036924.73925</v>
      </c>
      <c r="E23" s="68">
        <v>112036924.73925</v>
      </c>
      <c r="F23" s="68">
        <v>112017014.8951</v>
      </c>
      <c r="G23" s="67"/>
      <c r="H23" s="62">
        <f t="shared" si="0"/>
        <v>99.982229212202725</v>
      </c>
      <c r="I23" s="62">
        <f t="shared" si="1"/>
        <v>99.982229212202725</v>
      </c>
      <c r="K23" s="41"/>
      <c r="L23" s="41"/>
      <c r="M23" s="41"/>
      <c r="N23" s="41"/>
      <c r="O23" s="41"/>
      <c r="P23" s="42"/>
      <c r="Q23" s="42"/>
      <c r="R23" s="43"/>
      <c r="S23" s="44"/>
      <c r="T23" s="44"/>
    </row>
    <row r="24" spans="1:20">
      <c r="A24" s="75"/>
      <c r="B24" s="75" t="s">
        <v>121</v>
      </c>
      <c r="C24" s="68">
        <v>494704788.76390004</v>
      </c>
      <c r="D24" s="68">
        <v>495512896.11562216</v>
      </c>
      <c r="E24" s="68">
        <v>495512896.11562216</v>
      </c>
      <c r="F24" s="68">
        <v>495512579.10885519</v>
      </c>
      <c r="G24" s="67"/>
      <c r="H24" s="62">
        <f t="shared" si="0"/>
        <v>99.999936024517339</v>
      </c>
      <c r="I24" s="62">
        <f t="shared" si="1"/>
        <v>99.999936024517339</v>
      </c>
      <c r="K24" s="41"/>
      <c r="L24" s="41"/>
      <c r="M24" s="41"/>
      <c r="N24" s="41"/>
      <c r="O24" s="41"/>
      <c r="P24" s="42"/>
      <c r="Q24" s="42"/>
      <c r="R24" s="43"/>
      <c r="S24" s="44"/>
      <c r="T24" s="44"/>
    </row>
    <row r="25" spans="1:20" ht="12" customHeight="1">
      <c r="A25" s="75"/>
      <c r="B25" s="75" t="s">
        <v>120</v>
      </c>
      <c r="C25" s="68">
        <v>77346039</v>
      </c>
      <c r="D25" s="68">
        <v>71156741.830000013</v>
      </c>
      <c r="E25" s="68">
        <v>71156741.830000013</v>
      </c>
      <c r="F25" s="68">
        <v>70946058.790000021</v>
      </c>
      <c r="G25" s="67"/>
      <c r="H25" s="62">
        <f t="shared" si="0"/>
        <v>99.703916966148711</v>
      </c>
      <c r="I25" s="62">
        <f t="shared" si="1"/>
        <v>99.703916966148711</v>
      </c>
      <c r="K25" s="41"/>
      <c r="L25" s="41"/>
      <c r="M25" s="41"/>
      <c r="N25" s="41"/>
      <c r="O25" s="41"/>
      <c r="P25" s="42"/>
      <c r="Q25" s="42"/>
      <c r="R25" s="43"/>
      <c r="S25" s="44"/>
      <c r="T25" s="44"/>
    </row>
    <row r="26" spans="1:20" s="80" customFormat="1" ht="12" customHeight="1">
      <c r="A26" s="75"/>
      <c r="B26" s="75" t="s">
        <v>119</v>
      </c>
      <c r="C26" s="68">
        <v>14729227</v>
      </c>
      <c r="D26" s="68">
        <v>115801067.65999998</v>
      </c>
      <c r="E26" s="68">
        <v>115801067.65999998</v>
      </c>
      <c r="F26" s="68">
        <v>6871868.160000002</v>
      </c>
      <c r="G26" s="81"/>
      <c r="H26" s="62">
        <f t="shared" si="0"/>
        <v>5.9342010387816861</v>
      </c>
      <c r="I26" s="62">
        <f t="shared" si="1"/>
        <v>5.9342010387816861</v>
      </c>
      <c r="K26" s="41"/>
      <c r="L26" s="41"/>
      <c r="M26" s="41"/>
      <c r="N26" s="41"/>
      <c r="O26" s="41"/>
      <c r="P26" s="42"/>
      <c r="Q26" s="42"/>
      <c r="R26" s="43"/>
      <c r="S26" s="44"/>
      <c r="T26" s="44"/>
    </row>
    <row r="27" spans="1:20" ht="12" customHeight="1">
      <c r="A27" s="75"/>
      <c r="B27" s="75" t="s">
        <v>118</v>
      </c>
      <c r="C27" s="68">
        <v>87839378</v>
      </c>
      <c r="D27" s="68">
        <v>91508531.809999973</v>
      </c>
      <c r="E27" s="68">
        <v>91508531.809999973</v>
      </c>
      <c r="F27" s="68">
        <v>91435918.809999973</v>
      </c>
      <c r="G27" s="67"/>
      <c r="H27" s="62">
        <f t="shared" si="0"/>
        <v>99.920648929052021</v>
      </c>
      <c r="I27" s="62">
        <f t="shared" si="1"/>
        <v>99.920648929052021</v>
      </c>
      <c r="K27" s="41"/>
      <c r="L27" s="41"/>
      <c r="M27" s="41"/>
      <c r="N27" s="41"/>
      <c r="O27" s="41"/>
      <c r="P27" s="42"/>
      <c r="Q27" s="42"/>
      <c r="R27" s="43"/>
      <c r="S27" s="44"/>
      <c r="T27" s="44"/>
    </row>
    <row r="28" spans="1:20" ht="12" customHeight="1">
      <c r="A28" s="75"/>
      <c r="B28" s="75" t="s">
        <v>23</v>
      </c>
      <c r="C28" s="68">
        <v>7977068989.7304001</v>
      </c>
      <c r="D28" s="68">
        <v>8737336372.5647755</v>
      </c>
      <c r="E28" s="68">
        <v>8737336372.5647755</v>
      </c>
      <c r="F28" s="68">
        <v>8700997940.8176003</v>
      </c>
      <c r="G28" s="67"/>
      <c r="H28" s="62">
        <f t="shared" si="0"/>
        <v>99.584101719360632</v>
      </c>
      <c r="I28" s="62">
        <f t="shared" si="1"/>
        <v>99.584101719360632</v>
      </c>
      <c r="K28" s="41"/>
      <c r="L28" s="41"/>
      <c r="M28" s="41"/>
      <c r="N28" s="41"/>
      <c r="O28" s="41"/>
      <c r="P28" s="42"/>
      <c r="Q28" s="42"/>
      <c r="R28" s="43"/>
      <c r="S28" s="44"/>
      <c r="T28" s="44"/>
    </row>
    <row r="29" spans="1:20" ht="12" customHeight="1">
      <c r="A29" s="75"/>
      <c r="B29" s="75" t="s">
        <v>14</v>
      </c>
      <c r="C29" s="68">
        <v>699341999.16110492</v>
      </c>
      <c r="D29" s="68">
        <v>488402357.02098429</v>
      </c>
      <c r="E29" s="68">
        <v>488402357.02098429</v>
      </c>
      <c r="F29" s="68">
        <v>478607509.58330363</v>
      </c>
      <c r="G29" s="67"/>
      <c r="H29" s="62">
        <f t="shared" si="0"/>
        <v>97.994512660130383</v>
      </c>
      <c r="I29" s="62">
        <f t="shared" si="1"/>
        <v>97.994512660130383</v>
      </c>
      <c r="K29" s="41"/>
      <c r="L29" s="41"/>
      <c r="M29" s="41"/>
      <c r="N29" s="41"/>
      <c r="O29" s="41"/>
      <c r="P29" s="42"/>
      <c r="Q29" s="42"/>
      <c r="R29" s="43"/>
      <c r="S29" s="44"/>
      <c r="T29" s="44"/>
    </row>
    <row r="30" spans="1:20" ht="12" customHeight="1">
      <c r="A30" s="75"/>
      <c r="B30" s="75" t="s">
        <v>25</v>
      </c>
      <c r="C30" s="68">
        <v>299881162</v>
      </c>
      <c r="D30" s="68">
        <v>347794476.16000009</v>
      </c>
      <c r="E30" s="68">
        <v>347794476.16000009</v>
      </c>
      <c r="F30" s="68">
        <v>347794476.16000009</v>
      </c>
      <c r="G30" s="67"/>
      <c r="H30" s="62">
        <f t="shared" si="0"/>
        <v>100</v>
      </c>
      <c r="I30" s="62">
        <f t="shared" si="1"/>
        <v>100</v>
      </c>
      <c r="K30" s="41"/>
      <c r="L30" s="41"/>
      <c r="M30" s="41"/>
      <c r="N30" s="41"/>
      <c r="O30" s="41"/>
      <c r="P30" s="42"/>
      <c r="Q30" s="42"/>
      <c r="R30" s="43"/>
      <c r="S30" s="44"/>
      <c r="T30" s="44"/>
    </row>
    <row r="31" spans="1:20" s="80" customFormat="1" ht="12" customHeight="1">
      <c r="A31" s="75"/>
      <c r="B31" s="75" t="s">
        <v>64</v>
      </c>
      <c r="C31" s="68">
        <v>123344964.60940114</v>
      </c>
      <c r="D31" s="68">
        <v>69591871.670681819</v>
      </c>
      <c r="E31" s="68">
        <v>69591871.670681819</v>
      </c>
      <c r="F31" s="68">
        <v>69591871.652939573</v>
      </c>
      <c r="G31" s="81"/>
      <c r="H31" s="62">
        <f t="shared" si="0"/>
        <v>99.9999999745053</v>
      </c>
      <c r="I31" s="62">
        <f t="shared" si="1"/>
        <v>99.9999999745053</v>
      </c>
      <c r="K31" s="41"/>
      <c r="L31" s="41"/>
      <c r="M31" s="41"/>
      <c r="N31" s="41"/>
      <c r="O31" s="41"/>
      <c r="P31" s="42"/>
      <c r="Q31" s="42"/>
      <c r="R31" s="43"/>
      <c r="S31" s="44"/>
      <c r="T31" s="44"/>
    </row>
    <row r="32" spans="1:20">
      <c r="A32" s="74" t="s">
        <v>15</v>
      </c>
      <c r="B32" s="74"/>
      <c r="C32" s="72">
        <f>SUM(C33:C38)</f>
        <v>5020953121.9601059</v>
      </c>
      <c r="D32" s="72">
        <f>SUM(D33:D38)</f>
        <v>4644175934.4905262</v>
      </c>
      <c r="E32" s="72">
        <f>SUM(E33:E38)</f>
        <v>4644175934.4905262</v>
      </c>
      <c r="F32" s="72">
        <f>SUM(F33:F38)</f>
        <v>4583630399.8185482</v>
      </c>
      <c r="G32" s="72"/>
      <c r="H32" s="71">
        <f t="shared" si="0"/>
        <v>98.696312639184711</v>
      </c>
      <c r="I32" s="71">
        <f t="shared" si="1"/>
        <v>98.696312639184711</v>
      </c>
      <c r="K32" s="41"/>
      <c r="L32" s="41"/>
      <c r="M32" s="41"/>
      <c r="N32" s="41"/>
      <c r="O32" s="41"/>
      <c r="P32" s="42"/>
      <c r="Q32" s="42"/>
      <c r="R32" s="43"/>
      <c r="S32" s="44"/>
      <c r="T32" s="44"/>
    </row>
    <row r="33" spans="1:20">
      <c r="A33" s="75"/>
      <c r="B33" s="75" t="s">
        <v>117</v>
      </c>
      <c r="C33" s="68">
        <v>9800000</v>
      </c>
      <c r="D33" s="68">
        <v>9800000</v>
      </c>
      <c r="E33" s="68">
        <v>9800000</v>
      </c>
      <c r="F33" s="68">
        <v>9800000</v>
      </c>
      <c r="G33" s="67"/>
      <c r="H33" s="62">
        <f t="shared" si="0"/>
        <v>100</v>
      </c>
      <c r="I33" s="62">
        <f t="shared" si="1"/>
        <v>100</v>
      </c>
      <c r="K33" s="41"/>
      <c r="L33" s="41"/>
      <c r="M33" s="41"/>
      <c r="N33" s="41"/>
      <c r="O33" s="41"/>
      <c r="P33" s="42"/>
      <c r="Q33" s="42"/>
      <c r="R33" s="43"/>
      <c r="S33" s="44"/>
      <c r="T33" s="44"/>
    </row>
    <row r="34" spans="1:20">
      <c r="A34" s="75"/>
      <c r="B34" s="75" t="s">
        <v>71</v>
      </c>
      <c r="C34" s="68">
        <v>32159867.056661997</v>
      </c>
      <c r="D34" s="68">
        <v>0</v>
      </c>
      <c r="E34" s="68">
        <v>0</v>
      </c>
      <c r="F34" s="68">
        <v>0</v>
      </c>
      <c r="G34" s="67"/>
      <c r="H34" s="62" t="str">
        <f t="shared" si="0"/>
        <v>n.a</v>
      </c>
      <c r="I34" s="62" t="str">
        <f t="shared" si="1"/>
        <v>n.a.</v>
      </c>
      <c r="K34" s="41"/>
      <c r="L34" s="41"/>
      <c r="M34" s="41"/>
      <c r="N34" s="41"/>
      <c r="O34" s="41"/>
      <c r="P34" s="42"/>
      <c r="Q34" s="42"/>
      <c r="R34" s="43"/>
      <c r="S34" s="44"/>
      <c r="T34" s="44"/>
    </row>
    <row r="35" spans="1:20">
      <c r="A35" s="75"/>
      <c r="B35" s="75" t="s">
        <v>116</v>
      </c>
      <c r="C35" s="68">
        <v>18310538.251312196</v>
      </c>
      <c r="D35" s="68">
        <v>20510678.829920478</v>
      </c>
      <c r="E35" s="68">
        <v>20510678.829920478</v>
      </c>
      <c r="F35" s="68">
        <v>20510678.829920478</v>
      </c>
      <c r="G35" s="67"/>
      <c r="H35" s="62">
        <f t="shared" si="0"/>
        <v>100</v>
      </c>
      <c r="I35" s="62">
        <f t="shared" si="1"/>
        <v>100</v>
      </c>
      <c r="K35" s="41"/>
      <c r="L35" s="41"/>
      <c r="M35" s="41"/>
      <c r="N35" s="41"/>
      <c r="O35" s="41"/>
      <c r="P35" s="42"/>
      <c r="Q35" s="42"/>
      <c r="R35" s="43"/>
      <c r="S35" s="44"/>
      <c r="T35" s="44"/>
    </row>
    <row r="36" spans="1:20">
      <c r="A36" s="75"/>
      <c r="B36" s="75" t="s">
        <v>23</v>
      </c>
      <c r="C36" s="68">
        <v>964405283.850191</v>
      </c>
      <c r="D36" s="68">
        <v>1089357124.2259324</v>
      </c>
      <c r="E36" s="68">
        <v>1089357124.2259324</v>
      </c>
      <c r="F36" s="68">
        <v>1089357010.4806161</v>
      </c>
      <c r="G36" s="67"/>
      <c r="H36" s="62">
        <f t="shared" si="0"/>
        <v>99.999989558491535</v>
      </c>
      <c r="I36" s="62">
        <f t="shared" si="1"/>
        <v>99.999989558491535</v>
      </c>
      <c r="K36" s="41"/>
      <c r="L36" s="41"/>
      <c r="M36" s="41"/>
      <c r="N36" s="41"/>
      <c r="O36" s="41"/>
      <c r="P36" s="42"/>
      <c r="Q36" s="42"/>
      <c r="R36" s="43"/>
      <c r="S36" s="44"/>
      <c r="T36" s="44"/>
    </row>
    <row r="37" spans="1:20">
      <c r="A37" s="75"/>
      <c r="B37" s="75" t="s">
        <v>115</v>
      </c>
      <c r="C37" s="68">
        <v>326315196.03600007</v>
      </c>
      <c r="D37" s="68">
        <v>305033262.00232798</v>
      </c>
      <c r="E37" s="68">
        <v>305033262.00232798</v>
      </c>
      <c r="F37" s="68">
        <v>275289002.07566398</v>
      </c>
      <c r="G37" s="67"/>
      <c r="H37" s="62">
        <f t="shared" si="0"/>
        <v>90.248847049854845</v>
      </c>
      <c r="I37" s="62">
        <f t="shared" si="1"/>
        <v>90.248847049854845</v>
      </c>
      <c r="K37" s="41"/>
      <c r="L37" s="41"/>
      <c r="M37" s="41"/>
      <c r="N37" s="41"/>
      <c r="O37" s="41"/>
      <c r="P37" s="42"/>
      <c r="Q37" s="42"/>
      <c r="R37" s="43"/>
      <c r="S37" s="44"/>
      <c r="T37" s="44"/>
    </row>
    <row r="38" spans="1:20">
      <c r="A38" s="75"/>
      <c r="B38" s="75" t="s">
        <v>114</v>
      </c>
      <c r="C38" s="68">
        <v>3669962236.7659407</v>
      </c>
      <c r="D38" s="68">
        <v>3219474869.4323459</v>
      </c>
      <c r="E38" s="68">
        <v>3219474869.4323459</v>
      </c>
      <c r="F38" s="68">
        <v>3188673708.4323473</v>
      </c>
      <c r="G38" s="67"/>
      <c r="H38" s="62">
        <f t="shared" si="0"/>
        <v>99.04328618022636</v>
      </c>
      <c r="I38" s="62">
        <f t="shared" si="1"/>
        <v>99.04328618022636</v>
      </c>
      <c r="K38" s="41"/>
      <c r="L38" s="41"/>
      <c r="M38" s="41"/>
      <c r="N38" s="41"/>
      <c r="O38" s="41"/>
      <c r="P38" s="42"/>
      <c r="Q38" s="42"/>
      <c r="R38" s="43"/>
      <c r="S38" s="44"/>
      <c r="T38" s="44"/>
    </row>
    <row r="39" spans="1:20">
      <c r="A39" s="74" t="s">
        <v>16</v>
      </c>
      <c r="B39" s="74"/>
      <c r="C39" s="72">
        <f>SUM(C40:C41)</f>
        <v>2242307613.5022659</v>
      </c>
      <c r="D39" s="72">
        <f>SUM(D40:D41)</f>
        <v>2246696294.9294181</v>
      </c>
      <c r="E39" s="72">
        <f>SUM(E40:E41)</f>
        <v>2246696294.9294181</v>
      </c>
      <c r="F39" s="72">
        <f>SUM(F40:F41)</f>
        <v>2236971916.7858</v>
      </c>
      <c r="G39" s="72"/>
      <c r="H39" s="71">
        <f t="shared" si="0"/>
        <v>99.567169885597579</v>
      </c>
      <c r="I39" s="71">
        <f t="shared" si="1"/>
        <v>99.567169885597579</v>
      </c>
      <c r="K39" s="41"/>
      <c r="L39" s="41"/>
      <c r="M39" s="41"/>
      <c r="N39" s="41"/>
      <c r="O39" s="41"/>
      <c r="P39" s="42"/>
      <c r="Q39" s="42"/>
      <c r="R39" s="43"/>
      <c r="S39" s="44"/>
      <c r="T39" s="44"/>
    </row>
    <row r="40" spans="1:20">
      <c r="A40" s="75"/>
      <c r="B40" s="75" t="s">
        <v>113</v>
      </c>
      <c r="C40" s="68">
        <v>689407745.40221059</v>
      </c>
      <c r="D40" s="68">
        <v>480656350.11888134</v>
      </c>
      <c r="E40" s="68">
        <v>480656350.11888134</v>
      </c>
      <c r="F40" s="68">
        <v>477553079.59096879</v>
      </c>
      <c r="G40" s="67"/>
      <c r="H40" s="62">
        <f t="shared" ref="H40:H71" si="2">IFERROR(+F40/D40*100,"n.a")</f>
        <v>99.354368141158432</v>
      </c>
      <c r="I40" s="62">
        <f t="shared" ref="I40:I71" si="3">IFERROR(+F40/E40*100,"n.a.")</f>
        <v>99.354368141158432</v>
      </c>
      <c r="K40" s="41"/>
      <c r="L40" s="41"/>
      <c r="M40" s="41"/>
      <c r="N40" s="41"/>
      <c r="O40" s="41"/>
      <c r="P40" s="42"/>
      <c r="Q40" s="42"/>
      <c r="R40" s="43"/>
      <c r="S40" s="44"/>
      <c r="T40" s="44"/>
    </row>
    <row r="41" spans="1:20">
      <c r="A41" s="75"/>
      <c r="B41" s="75" t="s">
        <v>66</v>
      </c>
      <c r="C41" s="68">
        <v>1552899868.1000552</v>
      </c>
      <c r="D41" s="68">
        <v>1766039944.8105369</v>
      </c>
      <c r="E41" s="68">
        <v>1766039944.8105369</v>
      </c>
      <c r="F41" s="68">
        <v>1759418837.1948311</v>
      </c>
      <c r="G41" s="67"/>
      <c r="H41" s="62">
        <f t="shared" si="2"/>
        <v>99.625087324034681</v>
      </c>
      <c r="I41" s="62">
        <f t="shared" si="3"/>
        <v>99.625087324034681</v>
      </c>
      <c r="K41" s="41"/>
      <c r="L41" s="41"/>
      <c r="M41" s="41"/>
      <c r="N41" s="41"/>
      <c r="O41" s="41"/>
      <c r="P41" s="42"/>
      <c r="Q41" s="42"/>
      <c r="R41" s="43"/>
      <c r="S41" s="44"/>
      <c r="T41" s="44"/>
    </row>
    <row r="42" spans="1:20" ht="13.5">
      <c r="A42" s="74" t="s">
        <v>17</v>
      </c>
      <c r="B42" s="74"/>
      <c r="C42" s="72">
        <f>SUM(C43:C53)</f>
        <v>3250954407.7660971</v>
      </c>
      <c r="D42" s="72">
        <f>SUM(D43:D53)</f>
        <v>2753413225.96278</v>
      </c>
      <c r="E42" s="72">
        <f>SUM(E43:E53)</f>
        <v>2753413225.96278</v>
      </c>
      <c r="F42" s="72">
        <f>SUM(F43:F53)</f>
        <v>2709465821.9357796</v>
      </c>
      <c r="G42" s="72"/>
      <c r="H42" s="71">
        <f t="shared" si="2"/>
        <v>98.40389362509751</v>
      </c>
      <c r="I42" s="71">
        <f t="shared" si="3"/>
        <v>98.40389362509751</v>
      </c>
      <c r="J42" s="79"/>
      <c r="K42" s="41"/>
      <c r="L42" s="41"/>
      <c r="M42" s="41"/>
      <c r="N42" s="41"/>
      <c r="O42" s="41"/>
      <c r="P42" s="42"/>
      <c r="Q42" s="42"/>
      <c r="R42" s="43"/>
      <c r="S42" s="44"/>
      <c r="T42" s="44"/>
    </row>
    <row r="43" spans="1:20">
      <c r="A43" s="78"/>
      <c r="B43" s="75" t="s">
        <v>112</v>
      </c>
      <c r="C43" s="68">
        <v>1509745.38</v>
      </c>
      <c r="D43" s="68">
        <v>5972360.8892999999</v>
      </c>
      <c r="E43" s="68">
        <v>5972360.8892999999</v>
      </c>
      <c r="F43" s="68">
        <v>5972360.7541000005</v>
      </c>
      <c r="G43" s="67"/>
      <c r="H43" s="62">
        <f t="shared" si="2"/>
        <v>99.999997736238626</v>
      </c>
      <c r="I43" s="62">
        <f t="shared" si="3"/>
        <v>99.999997736238626</v>
      </c>
      <c r="K43" s="41"/>
      <c r="L43" s="41"/>
      <c r="M43" s="41"/>
      <c r="N43" s="41"/>
      <c r="O43" s="41"/>
      <c r="P43" s="42"/>
      <c r="Q43" s="42"/>
      <c r="R43" s="43"/>
      <c r="S43" s="44"/>
      <c r="T43" s="44"/>
    </row>
    <row r="44" spans="1:20">
      <c r="A44" s="78"/>
      <c r="B44" s="75" t="s">
        <v>111</v>
      </c>
      <c r="C44" s="68">
        <v>57590000.000000007</v>
      </c>
      <c r="D44" s="68">
        <v>24825117.821400009</v>
      </c>
      <c r="E44" s="68">
        <v>24825117.821400009</v>
      </c>
      <c r="F44" s="68">
        <v>24633486.866300002</v>
      </c>
      <c r="G44" s="67"/>
      <c r="H44" s="62">
        <f t="shared" si="2"/>
        <v>99.228076352029177</v>
      </c>
      <c r="I44" s="62">
        <f t="shared" si="3"/>
        <v>99.228076352029177</v>
      </c>
      <c r="K44" s="41"/>
      <c r="L44" s="41"/>
      <c r="M44" s="41"/>
      <c r="N44" s="41"/>
      <c r="O44" s="41"/>
      <c r="P44" s="42"/>
      <c r="Q44" s="42"/>
      <c r="R44" s="43"/>
      <c r="S44" s="44"/>
      <c r="T44" s="44"/>
    </row>
    <row r="45" spans="1:20">
      <c r="A45" s="78"/>
      <c r="B45" s="75" t="s">
        <v>110</v>
      </c>
      <c r="C45" s="68">
        <v>185199180.0862368</v>
      </c>
      <c r="D45" s="68">
        <v>4629449.6695898836</v>
      </c>
      <c r="E45" s="68">
        <v>4629449.6695898836</v>
      </c>
      <c r="F45" s="68">
        <v>4620881.5260502398</v>
      </c>
      <c r="G45" s="67"/>
      <c r="H45" s="62">
        <f t="shared" si="2"/>
        <v>99.814920905265978</v>
      </c>
      <c r="I45" s="62">
        <f t="shared" si="3"/>
        <v>99.814920905265978</v>
      </c>
      <c r="K45" s="41"/>
      <c r="L45" s="41"/>
      <c r="M45" s="41"/>
      <c r="N45" s="41"/>
      <c r="O45" s="41"/>
      <c r="P45" s="42"/>
      <c r="Q45" s="42"/>
      <c r="R45" s="43"/>
      <c r="S45" s="44"/>
      <c r="T45" s="44"/>
    </row>
    <row r="46" spans="1:20">
      <c r="A46" s="78"/>
      <c r="B46" s="75" t="s">
        <v>109</v>
      </c>
      <c r="C46" s="68">
        <v>472019968.36345994</v>
      </c>
      <c r="D46" s="68">
        <v>299056523.20491505</v>
      </c>
      <c r="E46" s="68">
        <v>299056523.20491505</v>
      </c>
      <c r="F46" s="68">
        <v>294690913.09677804</v>
      </c>
      <c r="G46" s="67"/>
      <c r="H46" s="62">
        <f t="shared" si="2"/>
        <v>98.540205690432074</v>
      </c>
      <c r="I46" s="62">
        <f t="shared" si="3"/>
        <v>98.540205690432074</v>
      </c>
      <c r="K46" s="41"/>
      <c r="L46" s="41"/>
      <c r="M46" s="41"/>
      <c r="N46" s="41"/>
      <c r="O46" s="41"/>
      <c r="P46" s="42"/>
      <c r="Q46" s="42"/>
      <c r="R46" s="43"/>
      <c r="S46" s="44"/>
      <c r="T46" s="44"/>
    </row>
    <row r="47" spans="1:20">
      <c r="A47" s="75"/>
      <c r="B47" s="75" t="s">
        <v>18</v>
      </c>
      <c r="C47" s="68">
        <v>560053.28</v>
      </c>
      <c r="D47" s="68">
        <v>3086696.389</v>
      </c>
      <c r="E47" s="68">
        <v>3086696.389</v>
      </c>
      <c r="F47" s="68">
        <v>2233382.3517</v>
      </c>
      <c r="G47" s="67"/>
      <c r="H47" s="62">
        <f t="shared" si="2"/>
        <v>72.35510300459292</v>
      </c>
      <c r="I47" s="62">
        <f t="shared" si="3"/>
        <v>72.35510300459292</v>
      </c>
      <c r="K47" s="41"/>
      <c r="L47" s="41"/>
      <c r="M47" s="41"/>
      <c r="N47" s="41"/>
      <c r="O47" s="41"/>
      <c r="P47" s="42"/>
      <c r="Q47" s="42"/>
      <c r="R47" s="43"/>
      <c r="S47" s="44"/>
      <c r="T47" s="44"/>
    </row>
    <row r="48" spans="1:20">
      <c r="A48" s="75"/>
      <c r="B48" s="75" t="s">
        <v>108</v>
      </c>
      <c r="C48" s="68">
        <v>49327931.939999998</v>
      </c>
      <c r="D48" s="68">
        <v>55627931.939999998</v>
      </c>
      <c r="E48" s="68">
        <v>55627931.939999998</v>
      </c>
      <c r="F48" s="68">
        <v>54667330.494000003</v>
      </c>
      <c r="G48" s="67"/>
      <c r="H48" s="62">
        <f t="shared" si="2"/>
        <v>98.27316707182986</v>
      </c>
      <c r="I48" s="62">
        <f t="shared" si="3"/>
        <v>98.27316707182986</v>
      </c>
      <c r="K48" s="41"/>
      <c r="L48" s="41"/>
      <c r="M48" s="41"/>
      <c r="N48" s="41"/>
      <c r="O48" s="41"/>
      <c r="P48" s="42"/>
      <c r="Q48" s="42"/>
      <c r="R48" s="43"/>
      <c r="S48" s="44"/>
      <c r="T48" s="44"/>
    </row>
    <row r="49" spans="1:20">
      <c r="A49" s="75"/>
      <c r="B49" s="75" t="s">
        <v>97</v>
      </c>
      <c r="C49" s="68">
        <v>85039151.400000006</v>
      </c>
      <c r="D49" s="68">
        <v>23204.3014</v>
      </c>
      <c r="E49" s="68">
        <v>23204.3014</v>
      </c>
      <c r="F49" s="68">
        <v>0</v>
      </c>
      <c r="G49" s="67"/>
      <c r="H49" s="62">
        <f t="shared" si="2"/>
        <v>0</v>
      </c>
      <c r="I49" s="62">
        <f t="shared" si="3"/>
        <v>0</v>
      </c>
      <c r="K49" s="41"/>
      <c r="L49" s="41"/>
      <c r="M49" s="41"/>
      <c r="N49" s="41"/>
      <c r="O49" s="41"/>
      <c r="P49" s="42"/>
      <c r="Q49" s="42"/>
      <c r="R49" s="43"/>
      <c r="S49" s="44"/>
      <c r="T49" s="44"/>
    </row>
    <row r="50" spans="1:20">
      <c r="A50" s="75"/>
      <c r="B50" s="75" t="s">
        <v>107</v>
      </c>
      <c r="C50" s="68">
        <v>399635230.36000001</v>
      </c>
      <c r="D50" s="68">
        <v>339009789.88119996</v>
      </c>
      <c r="E50" s="68">
        <v>339009789.88119996</v>
      </c>
      <c r="F50" s="68">
        <v>330920612.22239989</v>
      </c>
      <c r="G50" s="77"/>
      <c r="H50" s="62">
        <f t="shared" si="2"/>
        <v>97.613880808092659</v>
      </c>
      <c r="I50" s="62">
        <f t="shared" si="3"/>
        <v>97.613880808092659</v>
      </c>
      <c r="K50" s="41"/>
      <c r="L50" s="41"/>
      <c r="M50" s="41"/>
      <c r="N50" s="41"/>
      <c r="O50" s="41"/>
      <c r="P50" s="42"/>
      <c r="Q50" s="42"/>
      <c r="R50" s="43"/>
      <c r="S50" s="44"/>
      <c r="T50" s="44"/>
    </row>
    <row r="51" spans="1:20">
      <c r="A51" s="75"/>
      <c r="B51" s="75" t="s">
        <v>106</v>
      </c>
      <c r="C51" s="68">
        <v>386633148.59000009</v>
      </c>
      <c r="D51" s="68">
        <v>473301545.27759981</v>
      </c>
      <c r="E51" s="68">
        <v>473301545.27759981</v>
      </c>
      <c r="F51" s="68">
        <v>449112403.83749992</v>
      </c>
      <c r="G51" s="77"/>
      <c r="H51" s="62">
        <f t="shared" si="2"/>
        <v>94.889274780222294</v>
      </c>
      <c r="I51" s="62">
        <f t="shared" si="3"/>
        <v>94.889274780222294</v>
      </c>
      <c r="K51" s="41"/>
      <c r="L51" s="41"/>
      <c r="M51" s="41"/>
      <c r="N51" s="41"/>
      <c r="O51" s="41"/>
      <c r="P51" s="42"/>
      <c r="Q51" s="42"/>
      <c r="R51" s="43"/>
      <c r="S51" s="44"/>
      <c r="T51" s="44"/>
    </row>
    <row r="52" spans="1:20">
      <c r="A52" s="75"/>
      <c r="B52" s="69" t="s">
        <v>105</v>
      </c>
      <c r="C52" s="68">
        <v>1605376887.6164</v>
      </c>
      <c r="D52" s="68">
        <v>1547385551.1383755</v>
      </c>
      <c r="E52" s="68">
        <v>1547385551.1383755</v>
      </c>
      <c r="F52" s="68">
        <v>1542614450.7869518</v>
      </c>
      <c r="G52" s="77"/>
      <c r="H52" s="62">
        <f t="shared" si="2"/>
        <v>99.691666996120404</v>
      </c>
      <c r="I52" s="62">
        <f t="shared" si="3"/>
        <v>99.691666996120404</v>
      </c>
      <c r="K52" s="41"/>
      <c r="L52" s="41"/>
      <c r="M52" s="41"/>
      <c r="N52" s="41"/>
      <c r="O52" s="41"/>
      <c r="P52" s="42"/>
      <c r="Q52" s="42"/>
      <c r="R52" s="43"/>
      <c r="S52" s="44"/>
      <c r="T52" s="44"/>
    </row>
    <row r="53" spans="1:20">
      <c r="A53" s="75"/>
      <c r="B53" s="75" t="s">
        <v>67</v>
      </c>
      <c r="C53" s="68">
        <v>8063110.75</v>
      </c>
      <c r="D53" s="68">
        <v>495055.45</v>
      </c>
      <c r="E53" s="68">
        <v>495055.45</v>
      </c>
      <c r="F53" s="68">
        <v>0</v>
      </c>
      <c r="G53" s="67"/>
      <c r="H53" s="62">
        <f t="shared" si="2"/>
        <v>0</v>
      </c>
      <c r="I53" s="62">
        <f t="shared" si="3"/>
        <v>0</v>
      </c>
      <c r="K53" s="41"/>
      <c r="L53" s="41"/>
      <c r="M53" s="41"/>
      <c r="N53" s="41"/>
      <c r="O53" s="41"/>
      <c r="P53" s="42"/>
      <c r="Q53" s="42"/>
      <c r="R53" s="43"/>
      <c r="S53" s="44"/>
      <c r="T53" s="44"/>
    </row>
    <row r="54" spans="1:20">
      <c r="A54" s="74" t="s">
        <v>104</v>
      </c>
      <c r="B54" s="74"/>
      <c r="C54" s="72">
        <f>C55</f>
        <v>3393972510</v>
      </c>
      <c r="D54" s="72">
        <f>D55</f>
        <v>3393972510</v>
      </c>
      <c r="E54" s="72">
        <f>E55</f>
        <v>3393972510</v>
      </c>
      <c r="F54" s="72">
        <f>F55</f>
        <v>3393972510</v>
      </c>
      <c r="G54" s="72"/>
      <c r="H54" s="71">
        <f t="shared" si="2"/>
        <v>100</v>
      </c>
      <c r="I54" s="71">
        <f t="shared" si="3"/>
        <v>100</v>
      </c>
      <c r="K54" s="41"/>
      <c r="L54" s="41"/>
      <c r="M54" s="41"/>
      <c r="N54" s="41"/>
      <c r="O54" s="41"/>
      <c r="P54" s="42"/>
      <c r="Q54" s="42"/>
      <c r="R54" s="43"/>
      <c r="S54" s="44"/>
      <c r="T54" s="44"/>
    </row>
    <row r="55" spans="1:20">
      <c r="A55" s="75"/>
      <c r="B55" s="75" t="s">
        <v>103</v>
      </c>
      <c r="C55" s="68">
        <v>3393972510</v>
      </c>
      <c r="D55" s="68">
        <v>3393972510</v>
      </c>
      <c r="E55" s="68">
        <v>3393972510</v>
      </c>
      <c r="F55" s="68">
        <v>3393972510</v>
      </c>
      <c r="G55" s="67"/>
      <c r="H55" s="62">
        <f t="shared" si="2"/>
        <v>100</v>
      </c>
      <c r="I55" s="62">
        <f t="shared" si="3"/>
        <v>100</v>
      </c>
      <c r="K55" s="41"/>
      <c r="L55" s="41"/>
      <c r="M55" s="41"/>
      <c r="N55" s="41"/>
      <c r="O55" s="41"/>
      <c r="P55" s="42"/>
      <c r="Q55" s="42"/>
      <c r="R55" s="43"/>
      <c r="S55" s="44"/>
      <c r="T55" s="44"/>
    </row>
    <row r="56" spans="1:20" ht="12" customHeight="1">
      <c r="A56" s="74" t="s">
        <v>19</v>
      </c>
      <c r="B56" s="74"/>
      <c r="C56" s="72">
        <f>SUM(C57:C66)</f>
        <v>28642480753.151306</v>
      </c>
      <c r="D56" s="72">
        <f>SUM(D57:D66)</f>
        <v>27008372792.520657</v>
      </c>
      <c r="E56" s="72">
        <f>SUM(E57:E66)</f>
        <v>27008372792.520657</v>
      </c>
      <c r="F56" s="72">
        <f>SUM(F57:F66)</f>
        <v>26944157322.327797</v>
      </c>
      <c r="G56" s="72"/>
      <c r="H56" s="71">
        <f t="shared" si="2"/>
        <v>99.762238655819189</v>
      </c>
      <c r="I56" s="71">
        <f t="shared" si="3"/>
        <v>99.762238655819189</v>
      </c>
      <c r="K56" s="41"/>
      <c r="L56" s="41"/>
      <c r="M56" s="41"/>
      <c r="N56" s="41"/>
      <c r="O56" s="41"/>
      <c r="P56" s="42"/>
      <c r="Q56" s="42"/>
      <c r="R56" s="43"/>
      <c r="S56" s="44"/>
      <c r="T56" s="44"/>
    </row>
    <row r="57" spans="1:20" ht="12" customHeight="1">
      <c r="A57" s="75"/>
      <c r="B57" s="75" t="s">
        <v>68</v>
      </c>
      <c r="C57" s="68">
        <v>165415883.06</v>
      </c>
      <c r="D57" s="68">
        <v>21091100.539999999</v>
      </c>
      <c r="E57" s="68">
        <v>21091100.539999999</v>
      </c>
      <c r="F57" s="68">
        <v>21091100.539999999</v>
      </c>
      <c r="G57" s="67"/>
      <c r="H57" s="62">
        <f t="shared" si="2"/>
        <v>100</v>
      </c>
      <c r="I57" s="62">
        <f t="shared" si="3"/>
        <v>100</v>
      </c>
      <c r="K57" s="41"/>
      <c r="L57" s="41"/>
      <c r="M57" s="41"/>
      <c r="N57" s="41"/>
      <c r="O57" s="41"/>
      <c r="P57" s="42"/>
      <c r="Q57" s="42"/>
      <c r="R57" s="43"/>
      <c r="S57" s="44"/>
      <c r="T57" s="44"/>
    </row>
    <row r="58" spans="1:20" ht="12" customHeight="1">
      <c r="A58" s="75"/>
      <c r="B58" s="75" t="s">
        <v>102</v>
      </c>
      <c r="C58" s="68">
        <v>36943612.079538338</v>
      </c>
      <c r="D58" s="68">
        <v>36943612.079538345</v>
      </c>
      <c r="E58" s="68">
        <v>36943612.079538345</v>
      </c>
      <c r="F58" s="68">
        <v>36943612.079538345</v>
      </c>
      <c r="G58" s="67"/>
      <c r="H58" s="62">
        <f t="shared" si="2"/>
        <v>100</v>
      </c>
      <c r="I58" s="62">
        <f t="shared" si="3"/>
        <v>100</v>
      </c>
      <c r="K58" s="41"/>
      <c r="L58" s="41"/>
      <c r="M58" s="41"/>
      <c r="N58" s="41"/>
      <c r="O58" s="41"/>
      <c r="P58" s="42"/>
      <c r="Q58" s="42"/>
      <c r="R58" s="43"/>
      <c r="S58" s="44"/>
      <c r="T58" s="44"/>
    </row>
    <row r="59" spans="1:20" ht="12" customHeight="1">
      <c r="A59" s="75"/>
      <c r="B59" s="75" t="s">
        <v>101</v>
      </c>
      <c r="C59" s="68">
        <v>973339103.9000001</v>
      </c>
      <c r="D59" s="68">
        <v>1030325180.7023001</v>
      </c>
      <c r="E59" s="68">
        <v>1030325180.7023001</v>
      </c>
      <c r="F59" s="68">
        <v>1030325180.7023001</v>
      </c>
      <c r="G59" s="67"/>
      <c r="H59" s="62">
        <f t="shared" si="2"/>
        <v>100</v>
      </c>
      <c r="I59" s="62">
        <f t="shared" si="3"/>
        <v>100</v>
      </c>
      <c r="K59" s="41"/>
      <c r="L59" s="41"/>
      <c r="M59" s="41"/>
      <c r="N59" s="41"/>
      <c r="O59" s="41"/>
      <c r="P59" s="42"/>
      <c r="Q59" s="42"/>
      <c r="R59" s="43"/>
      <c r="S59" s="44"/>
      <c r="T59" s="44"/>
    </row>
    <row r="60" spans="1:20">
      <c r="A60" s="75"/>
      <c r="B60" s="75" t="s">
        <v>100</v>
      </c>
      <c r="C60" s="68">
        <v>226055325</v>
      </c>
      <c r="D60" s="68">
        <v>226700808.85000002</v>
      </c>
      <c r="E60" s="68">
        <v>226700808.85000002</v>
      </c>
      <c r="F60" s="68">
        <v>224205457</v>
      </c>
      <c r="G60" s="67"/>
      <c r="H60" s="62">
        <f t="shared" si="2"/>
        <v>98.899275277111556</v>
      </c>
      <c r="I60" s="62">
        <f t="shared" si="3"/>
        <v>98.899275277111556</v>
      </c>
      <c r="K60" s="41"/>
      <c r="L60" s="41"/>
      <c r="M60" s="41"/>
      <c r="N60" s="41"/>
      <c r="O60" s="41"/>
      <c r="P60" s="42"/>
      <c r="Q60" s="42"/>
      <c r="R60" s="43"/>
      <c r="S60" s="44"/>
      <c r="T60" s="44"/>
    </row>
    <row r="61" spans="1:20">
      <c r="A61" s="75"/>
      <c r="B61" s="75" t="s">
        <v>99</v>
      </c>
      <c r="C61" s="68">
        <v>37157684.982000001</v>
      </c>
      <c r="D61" s="68">
        <v>33878411.939460002</v>
      </c>
      <c r="E61" s="68">
        <v>33878411.939460002</v>
      </c>
      <c r="F61" s="68">
        <v>33859474.177979998</v>
      </c>
      <c r="G61" s="67"/>
      <c r="H61" s="62">
        <f t="shared" si="2"/>
        <v>99.944100799311826</v>
      </c>
      <c r="I61" s="62">
        <f t="shared" si="3"/>
        <v>99.944100799311826</v>
      </c>
      <c r="K61" s="41"/>
      <c r="L61" s="41"/>
      <c r="M61" s="41"/>
      <c r="N61" s="41"/>
      <c r="O61" s="41"/>
      <c r="P61" s="42"/>
      <c r="Q61" s="42"/>
      <c r="R61" s="43"/>
      <c r="S61" s="44"/>
      <c r="T61" s="44"/>
    </row>
    <row r="62" spans="1:20">
      <c r="A62" s="75"/>
      <c r="B62" s="75" t="s">
        <v>98</v>
      </c>
      <c r="C62" s="68">
        <v>211824267.55000001</v>
      </c>
      <c r="D62" s="68">
        <v>215535907.12059996</v>
      </c>
      <c r="E62" s="68">
        <v>215535907.12059996</v>
      </c>
      <c r="F62" s="68">
        <v>215224137.03229997</v>
      </c>
      <c r="G62" s="67"/>
      <c r="H62" s="62">
        <f t="shared" si="2"/>
        <v>99.855351206921853</v>
      </c>
      <c r="I62" s="62">
        <f t="shared" si="3"/>
        <v>99.855351206921853</v>
      </c>
      <c r="K62" s="41"/>
      <c r="L62" s="41"/>
      <c r="M62" s="41"/>
      <c r="N62" s="41"/>
      <c r="O62" s="41"/>
      <c r="P62" s="42"/>
      <c r="Q62" s="42"/>
      <c r="R62" s="43"/>
      <c r="S62" s="44"/>
      <c r="T62" s="44"/>
    </row>
    <row r="63" spans="1:20">
      <c r="A63" s="75"/>
      <c r="B63" s="75" t="s">
        <v>97</v>
      </c>
      <c r="C63" s="68">
        <v>236274977.05000001</v>
      </c>
      <c r="D63" s="68">
        <v>299215071.21799999</v>
      </c>
      <c r="E63" s="68">
        <v>299215071.21799999</v>
      </c>
      <c r="F63" s="68">
        <v>291505827.13524997</v>
      </c>
      <c r="G63" s="67"/>
      <c r="H63" s="62">
        <f t="shared" si="2"/>
        <v>97.423510770574367</v>
      </c>
      <c r="I63" s="62">
        <f t="shared" si="3"/>
        <v>97.423510770574367</v>
      </c>
      <c r="K63" s="41"/>
      <c r="L63" s="41"/>
      <c r="M63" s="41"/>
      <c r="N63" s="41"/>
      <c r="O63" s="41"/>
      <c r="P63" s="42"/>
      <c r="Q63" s="42"/>
      <c r="R63" s="43"/>
      <c r="S63" s="44"/>
      <c r="T63" s="44"/>
    </row>
    <row r="64" spans="1:20">
      <c r="A64" s="75"/>
      <c r="B64" s="75" t="s">
        <v>23</v>
      </c>
      <c r="C64" s="68">
        <v>13531259770.914764</v>
      </c>
      <c r="D64" s="68">
        <v>12073839670.047857</v>
      </c>
      <c r="E64" s="68">
        <v>12073839670.047857</v>
      </c>
      <c r="F64" s="68">
        <v>12073839670.047857</v>
      </c>
      <c r="G64" s="67"/>
      <c r="H64" s="62">
        <f t="shared" si="2"/>
        <v>100</v>
      </c>
      <c r="I64" s="62">
        <f t="shared" si="3"/>
        <v>100</v>
      </c>
      <c r="K64" s="41"/>
      <c r="L64" s="41"/>
      <c r="M64" s="41"/>
      <c r="N64" s="41"/>
      <c r="O64" s="41"/>
      <c r="P64" s="42"/>
      <c r="Q64" s="42"/>
      <c r="R64" s="43"/>
      <c r="S64" s="44"/>
      <c r="T64" s="44"/>
    </row>
    <row r="65" spans="1:20">
      <c r="A65" s="75"/>
      <c r="B65" s="75" t="s">
        <v>96</v>
      </c>
      <c r="C65" s="68">
        <v>232980349.74500003</v>
      </c>
      <c r="D65" s="68">
        <v>223742678.10179996</v>
      </c>
      <c r="E65" s="68">
        <v>223742678.10179996</v>
      </c>
      <c r="F65" s="68">
        <v>223226685.45904994</v>
      </c>
      <c r="G65" s="67"/>
      <c r="H65" s="62">
        <f t="shared" si="2"/>
        <v>99.76938121634744</v>
      </c>
      <c r="I65" s="62">
        <f t="shared" si="3"/>
        <v>99.76938121634744</v>
      </c>
      <c r="K65" s="41"/>
      <c r="L65" s="41"/>
      <c r="M65" s="41"/>
      <c r="N65" s="41"/>
      <c r="O65" s="41"/>
      <c r="P65" s="42"/>
      <c r="Q65" s="42"/>
      <c r="R65" s="43"/>
      <c r="S65" s="44"/>
      <c r="T65" s="44"/>
    </row>
    <row r="66" spans="1:20">
      <c r="A66" s="75"/>
      <c r="B66" s="75" t="s">
        <v>95</v>
      </c>
      <c r="C66" s="68">
        <v>12991229778.870001</v>
      </c>
      <c r="D66" s="68">
        <v>12847100351.921101</v>
      </c>
      <c r="E66" s="68">
        <v>12847100351.921101</v>
      </c>
      <c r="F66" s="68">
        <v>12793936178.153524</v>
      </c>
      <c r="G66" s="67"/>
      <c r="H66" s="62">
        <f t="shared" si="2"/>
        <v>99.586177640780818</v>
      </c>
      <c r="I66" s="62">
        <f t="shared" si="3"/>
        <v>99.586177640780818</v>
      </c>
      <c r="K66" s="41"/>
      <c r="L66" s="41"/>
      <c r="M66" s="41"/>
      <c r="N66" s="41"/>
      <c r="O66" s="41"/>
      <c r="P66" s="42"/>
      <c r="Q66" s="42"/>
      <c r="R66" s="43"/>
      <c r="S66" s="44"/>
      <c r="T66" s="44"/>
    </row>
    <row r="67" spans="1:20">
      <c r="A67" s="74" t="s">
        <v>94</v>
      </c>
      <c r="B67" s="74"/>
      <c r="C67" s="72">
        <f>SUM(C68)</f>
        <v>0</v>
      </c>
      <c r="D67" s="72">
        <f>SUM(D68)</f>
        <v>299699984.01999998</v>
      </c>
      <c r="E67" s="72">
        <f>SUM(E68)</f>
        <v>299699984.01999998</v>
      </c>
      <c r="F67" s="72">
        <f>SUM(F68)</f>
        <v>299699984.01999998</v>
      </c>
      <c r="G67" s="72"/>
      <c r="H67" s="71">
        <f t="shared" si="2"/>
        <v>100</v>
      </c>
      <c r="I67" s="71">
        <f t="shared" si="3"/>
        <v>100</v>
      </c>
      <c r="K67" s="41"/>
      <c r="L67" s="41"/>
      <c r="M67" s="41"/>
      <c r="N67" s="41"/>
      <c r="O67" s="41"/>
      <c r="P67" s="42"/>
      <c r="Q67" s="42"/>
      <c r="R67" s="43"/>
      <c r="S67" s="44"/>
      <c r="T67" s="44"/>
    </row>
    <row r="68" spans="1:20">
      <c r="A68" s="75"/>
      <c r="B68" s="75" t="s">
        <v>93</v>
      </c>
      <c r="C68" s="68">
        <v>0</v>
      </c>
      <c r="D68" s="68">
        <v>299699984.01999998</v>
      </c>
      <c r="E68" s="68">
        <v>299699984.01999998</v>
      </c>
      <c r="F68" s="68">
        <v>299699984.01999998</v>
      </c>
      <c r="G68" s="67"/>
      <c r="H68" s="62">
        <f t="shared" si="2"/>
        <v>100</v>
      </c>
      <c r="I68" s="62">
        <f t="shared" si="3"/>
        <v>100</v>
      </c>
      <c r="K68" s="41"/>
      <c r="L68" s="41"/>
      <c r="M68" s="41"/>
      <c r="N68" s="41"/>
      <c r="O68" s="41"/>
      <c r="P68" s="42"/>
      <c r="Q68" s="42"/>
      <c r="R68" s="43"/>
      <c r="S68" s="44"/>
      <c r="T68" s="44"/>
    </row>
    <row r="69" spans="1:20">
      <c r="A69" s="74" t="s">
        <v>20</v>
      </c>
      <c r="B69" s="74"/>
      <c r="C69" s="76">
        <f>SUM(C70:C71)</f>
        <v>10160140192.736723</v>
      </c>
      <c r="D69" s="76">
        <f>SUM(D70:D71)</f>
        <v>10160140192.736725</v>
      </c>
      <c r="E69" s="76">
        <f>SUM(E70:E71)</f>
        <v>10160140192.736725</v>
      </c>
      <c r="F69" s="76">
        <f>SUM(F70:F71)</f>
        <v>10160140192.736725</v>
      </c>
      <c r="G69" s="76"/>
      <c r="H69" s="71">
        <f t="shared" si="2"/>
        <v>100</v>
      </c>
      <c r="I69" s="71">
        <f t="shared" si="3"/>
        <v>100</v>
      </c>
      <c r="K69" s="41"/>
      <c r="L69" s="41"/>
      <c r="M69" s="41"/>
      <c r="N69" s="41"/>
      <c r="O69" s="41"/>
      <c r="P69" s="42"/>
      <c r="Q69" s="42"/>
      <c r="R69" s="43"/>
      <c r="S69" s="44"/>
      <c r="T69" s="44"/>
    </row>
    <row r="70" spans="1:20">
      <c r="A70" s="75"/>
      <c r="B70" s="75" t="s">
        <v>92</v>
      </c>
      <c r="C70" s="68">
        <v>8202801338.4985895</v>
      </c>
      <c r="D70" s="68">
        <v>8202801338.4985914</v>
      </c>
      <c r="E70" s="68">
        <v>8202801338.4985914</v>
      </c>
      <c r="F70" s="68">
        <v>8202801338.4985914</v>
      </c>
      <c r="G70" s="67"/>
      <c r="H70" s="62">
        <f t="shared" si="2"/>
        <v>100</v>
      </c>
      <c r="I70" s="62">
        <f t="shared" si="3"/>
        <v>100</v>
      </c>
      <c r="K70" s="41"/>
      <c r="L70" s="41"/>
      <c r="M70" s="41"/>
      <c r="N70" s="41"/>
      <c r="O70" s="41"/>
      <c r="P70" s="42"/>
      <c r="Q70" s="42"/>
      <c r="R70" s="43"/>
      <c r="S70" s="44"/>
      <c r="T70" s="44"/>
    </row>
    <row r="71" spans="1:20">
      <c r="A71" s="75"/>
      <c r="B71" s="75" t="s">
        <v>91</v>
      </c>
      <c r="C71" s="68">
        <v>1957338854.238133</v>
      </c>
      <c r="D71" s="68">
        <v>1957338854.2381332</v>
      </c>
      <c r="E71" s="68">
        <v>1957338854.2381332</v>
      </c>
      <c r="F71" s="68">
        <v>1957338854.2381332</v>
      </c>
      <c r="G71" s="67"/>
      <c r="H71" s="62">
        <f t="shared" si="2"/>
        <v>100</v>
      </c>
      <c r="I71" s="62">
        <f t="shared" si="3"/>
        <v>100</v>
      </c>
      <c r="K71" s="41"/>
      <c r="L71" s="41"/>
      <c r="M71" s="41"/>
      <c r="N71" s="41"/>
      <c r="O71" s="41"/>
      <c r="P71" s="42"/>
      <c r="Q71" s="42"/>
      <c r="R71" s="43"/>
      <c r="S71" s="44"/>
      <c r="T71" s="44"/>
    </row>
    <row r="72" spans="1:20">
      <c r="A72" s="74" t="s">
        <v>90</v>
      </c>
      <c r="B72" s="74"/>
      <c r="C72" s="72">
        <f>SUM(C73:C74)</f>
        <v>19123274</v>
      </c>
      <c r="D72" s="72">
        <f>SUM(D73:D74)</f>
        <v>22728108.450000003</v>
      </c>
      <c r="E72" s="72">
        <f>SUM(E73:E74)</f>
        <v>22728108.450000003</v>
      </c>
      <c r="F72" s="72">
        <f>SUM(F73:F74)</f>
        <v>21205490.950000003</v>
      </c>
      <c r="G72" s="72"/>
      <c r="H72" s="71">
        <f t="shared" ref="H72:H85" si="4">IFERROR(+F72/D72*100,"n.a")</f>
        <v>93.300729344240693</v>
      </c>
      <c r="I72" s="71">
        <f t="shared" ref="I72:I85" si="5">IFERROR(+F72/E72*100,"n.a.")</f>
        <v>93.300729344240693</v>
      </c>
      <c r="K72" s="41"/>
      <c r="L72" s="41"/>
      <c r="M72" s="41"/>
      <c r="N72" s="41"/>
      <c r="O72" s="41"/>
      <c r="P72" s="42"/>
      <c r="Q72" s="42"/>
      <c r="R72" s="43"/>
      <c r="S72" s="44"/>
      <c r="T72" s="44"/>
    </row>
    <row r="73" spans="1:20">
      <c r="A73" s="75"/>
      <c r="B73" s="75" t="s">
        <v>89</v>
      </c>
      <c r="C73" s="68">
        <v>6993222</v>
      </c>
      <c r="D73" s="68">
        <v>7246711.6200000001</v>
      </c>
      <c r="E73" s="68">
        <v>7246711.6200000001</v>
      </c>
      <c r="F73" s="68">
        <v>6603139.3200000012</v>
      </c>
      <c r="G73" s="67"/>
      <c r="H73" s="62">
        <f t="shared" si="4"/>
        <v>91.119112588614385</v>
      </c>
      <c r="I73" s="62">
        <f t="shared" si="5"/>
        <v>91.119112588614385</v>
      </c>
      <c r="K73" s="41"/>
      <c r="L73" s="41"/>
      <c r="M73" s="41"/>
      <c r="N73" s="41"/>
      <c r="O73" s="41"/>
      <c r="P73" s="42"/>
      <c r="Q73" s="42"/>
      <c r="R73" s="43"/>
      <c r="S73" s="44"/>
      <c r="T73" s="44"/>
    </row>
    <row r="74" spans="1:20">
      <c r="A74" s="75"/>
      <c r="B74" s="69" t="s">
        <v>88</v>
      </c>
      <c r="C74" s="68">
        <v>12130052</v>
      </c>
      <c r="D74" s="68">
        <v>15481396.830000002</v>
      </c>
      <c r="E74" s="68">
        <v>15481396.830000002</v>
      </c>
      <c r="F74" s="68">
        <v>14602351.630000003</v>
      </c>
      <c r="G74" s="67"/>
      <c r="H74" s="62">
        <f t="shared" si="4"/>
        <v>94.321925794857364</v>
      </c>
      <c r="I74" s="62">
        <f t="shared" si="5"/>
        <v>94.321925794857364</v>
      </c>
      <c r="K74" s="41"/>
      <c r="L74" s="41"/>
      <c r="M74" s="41"/>
      <c r="N74" s="41"/>
      <c r="O74" s="41"/>
      <c r="P74" s="42"/>
      <c r="Q74" s="42"/>
      <c r="R74" s="43"/>
      <c r="S74" s="44"/>
      <c r="T74" s="44"/>
    </row>
    <row r="75" spans="1:20">
      <c r="A75" s="74" t="s">
        <v>87</v>
      </c>
      <c r="B75" s="73"/>
      <c r="C75" s="72">
        <f>+C76</f>
        <v>30000000</v>
      </c>
      <c r="D75" s="72">
        <f>+D76</f>
        <v>30000000</v>
      </c>
      <c r="E75" s="72">
        <f>+E76</f>
        <v>30000000</v>
      </c>
      <c r="F75" s="72">
        <f>+F76</f>
        <v>30000000</v>
      </c>
      <c r="G75" s="72"/>
      <c r="H75" s="71">
        <f t="shared" si="4"/>
        <v>100</v>
      </c>
      <c r="I75" s="71">
        <f t="shared" si="5"/>
        <v>100</v>
      </c>
      <c r="K75" s="41"/>
      <c r="L75" s="41"/>
      <c r="M75" s="41"/>
      <c r="N75" s="41"/>
      <c r="O75" s="41"/>
      <c r="P75" s="42"/>
      <c r="Q75" s="42"/>
      <c r="R75" s="43"/>
      <c r="S75" s="44"/>
      <c r="T75" s="44"/>
    </row>
    <row r="76" spans="1:20" s="48" customFormat="1">
      <c r="A76" s="70"/>
      <c r="B76" s="69" t="s">
        <v>86</v>
      </c>
      <c r="C76" s="68">
        <v>30000000</v>
      </c>
      <c r="D76" s="68">
        <v>30000000</v>
      </c>
      <c r="E76" s="68">
        <v>30000000</v>
      </c>
      <c r="F76" s="68">
        <v>30000000</v>
      </c>
      <c r="G76" s="67"/>
      <c r="H76" s="62">
        <f t="shared" si="4"/>
        <v>100</v>
      </c>
      <c r="I76" s="62">
        <f t="shared" si="5"/>
        <v>100</v>
      </c>
      <c r="K76" s="41"/>
      <c r="L76" s="41"/>
      <c r="M76" s="41"/>
      <c r="N76" s="41"/>
      <c r="O76" s="41"/>
      <c r="P76" s="42"/>
      <c r="Q76" s="42"/>
      <c r="R76" s="43"/>
      <c r="S76" s="44"/>
      <c r="T76" s="44"/>
    </row>
    <row r="77" spans="1:20">
      <c r="A77" s="74" t="s">
        <v>70</v>
      </c>
      <c r="B77" s="73"/>
      <c r="C77" s="72">
        <f>SUM(C78:C85)</f>
        <v>11900503450</v>
      </c>
      <c r="D77" s="72">
        <f>SUM(D78:D85)</f>
        <v>8579319667.380002</v>
      </c>
      <c r="E77" s="72">
        <f>SUM(E78:E85)</f>
        <v>8579319667.380002</v>
      </c>
      <c r="F77" s="72">
        <f>SUM(F78:F85)</f>
        <v>8578608517.6400013</v>
      </c>
      <c r="G77" s="72"/>
      <c r="H77" s="71">
        <f t="shared" si="4"/>
        <v>99.991710884224247</v>
      </c>
      <c r="I77" s="71">
        <f t="shared" si="5"/>
        <v>99.991710884224247</v>
      </c>
      <c r="K77" s="41"/>
      <c r="L77" s="41"/>
      <c r="M77" s="41"/>
      <c r="N77" s="41"/>
      <c r="O77" s="41"/>
      <c r="P77" s="42"/>
      <c r="Q77" s="42"/>
      <c r="R77" s="43"/>
      <c r="S77" s="44"/>
      <c r="T77" s="44"/>
    </row>
    <row r="78" spans="1:20" s="48" customFormat="1">
      <c r="A78" s="70"/>
      <c r="B78" s="69" t="s">
        <v>85</v>
      </c>
      <c r="C78" s="68">
        <v>0</v>
      </c>
      <c r="D78" s="68">
        <v>2216032.41</v>
      </c>
      <c r="E78" s="68">
        <v>2216032.41</v>
      </c>
      <c r="F78" s="68">
        <v>2216032.4</v>
      </c>
      <c r="G78" s="67"/>
      <c r="H78" s="62">
        <f t="shared" si="4"/>
        <v>99.999999548743048</v>
      </c>
      <c r="I78" s="62">
        <f t="shared" si="5"/>
        <v>99.999999548743048</v>
      </c>
      <c r="K78" s="41"/>
      <c r="L78" s="41"/>
      <c r="M78" s="41"/>
      <c r="N78" s="41"/>
      <c r="O78" s="41"/>
      <c r="P78" s="42"/>
      <c r="Q78" s="42"/>
      <c r="R78" s="43"/>
      <c r="S78" s="44"/>
      <c r="T78" s="44"/>
    </row>
    <row r="79" spans="1:20" s="48" customFormat="1">
      <c r="A79" s="70"/>
      <c r="B79" s="69" t="s">
        <v>84</v>
      </c>
      <c r="C79" s="68">
        <v>210429179</v>
      </c>
      <c r="D79" s="68">
        <v>130224385.2</v>
      </c>
      <c r="E79" s="68">
        <v>130224385.2</v>
      </c>
      <c r="F79" s="68">
        <v>130170977.05000001</v>
      </c>
      <c r="G79" s="67"/>
      <c r="H79" s="62">
        <f t="shared" si="4"/>
        <v>99.95898759674084</v>
      </c>
      <c r="I79" s="62">
        <f t="shared" si="5"/>
        <v>99.95898759674084</v>
      </c>
      <c r="K79" s="41"/>
      <c r="L79" s="41"/>
      <c r="M79" s="41"/>
      <c r="N79" s="41"/>
      <c r="O79" s="41"/>
      <c r="P79" s="42"/>
      <c r="Q79" s="42"/>
      <c r="R79" s="43"/>
      <c r="S79" s="44"/>
      <c r="T79" s="44"/>
    </row>
    <row r="80" spans="1:20" s="48" customFormat="1">
      <c r="A80" s="70"/>
      <c r="B80" s="69" t="s">
        <v>83</v>
      </c>
      <c r="C80" s="68">
        <v>12517564</v>
      </c>
      <c r="D80" s="68">
        <v>15986110.809999999</v>
      </c>
      <c r="E80" s="68">
        <v>15986110.809999999</v>
      </c>
      <c r="F80" s="68">
        <v>15984694.809999999</v>
      </c>
      <c r="G80" s="67"/>
      <c r="H80" s="62">
        <f t="shared" si="4"/>
        <v>99.991142310867048</v>
      </c>
      <c r="I80" s="62">
        <f t="shared" si="5"/>
        <v>99.991142310867048</v>
      </c>
      <c r="K80" s="41"/>
      <c r="L80" s="41"/>
      <c r="M80" s="41"/>
      <c r="N80" s="41"/>
      <c r="O80" s="41"/>
      <c r="P80" s="42"/>
      <c r="Q80" s="42"/>
      <c r="R80" s="43"/>
      <c r="S80" s="44"/>
      <c r="T80" s="44"/>
    </row>
    <row r="81" spans="1:20" s="48" customFormat="1">
      <c r="A81" s="70"/>
      <c r="B81" s="69" t="s">
        <v>82</v>
      </c>
      <c r="C81" s="68">
        <v>991409892</v>
      </c>
      <c r="D81" s="68">
        <v>1277385043.9700003</v>
      </c>
      <c r="E81" s="68">
        <v>1277385043.9700003</v>
      </c>
      <c r="F81" s="68">
        <v>1277064927.7900004</v>
      </c>
      <c r="G81" s="67"/>
      <c r="H81" s="62">
        <f t="shared" si="4"/>
        <v>99.97493972694366</v>
      </c>
      <c r="I81" s="62">
        <f t="shared" si="5"/>
        <v>99.97493972694366</v>
      </c>
      <c r="K81" s="41"/>
      <c r="L81" s="41"/>
      <c r="M81" s="41"/>
      <c r="N81" s="41"/>
      <c r="O81" s="41"/>
      <c r="P81" s="42"/>
      <c r="Q81" s="42"/>
      <c r="R81" s="43"/>
      <c r="S81" s="44"/>
      <c r="T81" s="44"/>
    </row>
    <row r="82" spans="1:20" s="48" customFormat="1">
      <c r="A82" s="70"/>
      <c r="B82" s="69" t="s">
        <v>24</v>
      </c>
      <c r="C82" s="68">
        <v>1233039675</v>
      </c>
      <c r="D82" s="68">
        <v>983331043.80999982</v>
      </c>
      <c r="E82" s="68">
        <v>983331043.80999982</v>
      </c>
      <c r="F82" s="68">
        <v>983205043.80999982</v>
      </c>
      <c r="G82" s="67"/>
      <c r="H82" s="62">
        <f t="shared" si="4"/>
        <v>99.987186410843719</v>
      </c>
      <c r="I82" s="62">
        <f t="shared" si="5"/>
        <v>99.987186410843719</v>
      </c>
      <c r="K82" s="41"/>
      <c r="L82" s="41"/>
      <c r="M82" s="41"/>
      <c r="N82" s="41"/>
      <c r="O82" s="41"/>
      <c r="P82" s="42"/>
      <c r="Q82" s="42"/>
      <c r="R82" s="43"/>
      <c r="S82" s="44"/>
      <c r="T82" s="44"/>
    </row>
    <row r="83" spans="1:20" s="48" customFormat="1">
      <c r="A83" s="70"/>
      <c r="B83" s="69" t="s">
        <v>81</v>
      </c>
      <c r="C83" s="68">
        <v>7590673968</v>
      </c>
      <c r="D83" s="68">
        <v>4461481845.2900009</v>
      </c>
      <c r="E83" s="68">
        <v>4461481845.2900009</v>
      </c>
      <c r="F83" s="68">
        <v>4461462772.3300009</v>
      </c>
      <c r="G83" s="67"/>
      <c r="H83" s="62">
        <f t="shared" si="4"/>
        <v>99.999572497195743</v>
      </c>
      <c r="I83" s="62">
        <f t="shared" si="5"/>
        <v>99.999572497195743</v>
      </c>
      <c r="K83" s="41"/>
      <c r="L83" s="41"/>
      <c r="M83" s="41"/>
      <c r="N83" s="41"/>
      <c r="O83" s="41"/>
      <c r="P83" s="42"/>
      <c r="Q83" s="42"/>
      <c r="R83" s="43"/>
      <c r="S83" s="44"/>
      <c r="T83" s="44"/>
    </row>
    <row r="84" spans="1:20" s="48" customFormat="1">
      <c r="A84" s="70"/>
      <c r="B84" s="69" t="s">
        <v>80</v>
      </c>
      <c r="C84" s="68">
        <v>1571857852</v>
      </c>
      <c r="D84" s="68">
        <v>1512820207.4000006</v>
      </c>
      <c r="E84" s="68">
        <v>1512820207.4000006</v>
      </c>
      <c r="F84" s="68">
        <v>1512671524.9500005</v>
      </c>
      <c r="G84" s="67"/>
      <c r="H84" s="62">
        <f t="shared" si="4"/>
        <v>99.990171836066651</v>
      </c>
      <c r="I84" s="62">
        <f t="shared" si="5"/>
        <v>99.990171836066651</v>
      </c>
      <c r="K84" s="41"/>
      <c r="L84" s="41"/>
      <c r="M84" s="41"/>
      <c r="N84" s="41"/>
      <c r="O84" s="41"/>
      <c r="P84" s="42"/>
      <c r="Q84" s="42"/>
      <c r="R84" s="43"/>
      <c r="S84" s="44"/>
      <c r="T84" s="44"/>
    </row>
    <row r="85" spans="1:20" s="48" customFormat="1">
      <c r="A85" s="324"/>
      <c r="B85" s="325" t="s">
        <v>79</v>
      </c>
      <c r="C85" s="326">
        <v>290575320</v>
      </c>
      <c r="D85" s="326">
        <v>195874998.48999998</v>
      </c>
      <c r="E85" s="326">
        <v>195874998.48999998</v>
      </c>
      <c r="F85" s="326">
        <v>195832544.5</v>
      </c>
      <c r="G85" s="327"/>
      <c r="H85" s="328">
        <f t="shared" si="4"/>
        <v>99.978325978135416</v>
      </c>
      <c r="I85" s="328">
        <f t="shared" si="5"/>
        <v>99.978325978135416</v>
      </c>
      <c r="K85" s="41"/>
      <c r="L85" s="41"/>
      <c r="M85" s="41"/>
      <c r="N85" s="41"/>
      <c r="O85" s="41"/>
      <c r="P85" s="42"/>
      <c r="Q85" s="42"/>
      <c r="R85" s="43"/>
      <c r="S85" s="44"/>
      <c r="T85" s="44"/>
    </row>
    <row r="86" spans="1:20" ht="9.75" customHeight="1">
      <c r="A86" s="373" t="s">
        <v>48</v>
      </c>
      <c r="B86" s="373"/>
      <c r="C86" s="373"/>
      <c r="D86" s="373"/>
      <c r="E86" s="373"/>
      <c r="F86" s="373"/>
      <c r="G86" s="373"/>
      <c r="H86" s="373"/>
      <c r="I86" s="373"/>
    </row>
    <row r="87" spans="1:20" ht="9.75" customHeight="1">
      <c r="A87" s="307" t="s">
        <v>50</v>
      </c>
      <c r="B87" s="306"/>
      <c r="C87" s="306"/>
      <c r="D87" s="306"/>
      <c r="E87" s="306"/>
      <c r="F87" s="306"/>
      <c r="G87" s="306"/>
      <c r="H87" s="371"/>
      <c r="I87" s="371"/>
    </row>
    <row r="88" spans="1:20" ht="9.75" customHeight="1">
      <c r="A88" s="245" t="s">
        <v>658</v>
      </c>
      <c r="B88" s="245"/>
      <c r="C88" s="245"/>
      <c r="D88" s="374"/>
      <c r="E88" s="374"/>
      <c r="F88" s="374"/>
      <c r="G88" s="374"/>
      <c r="H88" s="245"/>
      <c r="I88" s="245"/>
    </row>
    <row r="89" spans="1:20" ht="9.75" customHeight="1">
      <c r="A89" s="245" t="s">
        <v>659</v>
      </c>
      <c r="B89" s="245"/>
      <c r="C89" s="245"/>
      <c r="D89" s="374"/>
      <c r="E89" s="374"/>
      <c r="F89" s="374"/>
      <c r="G89" s="374"/>
      <c r="H89" s="245"/>
      <c r="I89" s="245"/>
    </row>
    <row r="90" spans="1:20" ht="9.75" customHeight="1">
      <c r="A90" s="372" t="s">
        <v>51</v>
      </c>
      <c r="B90" s="372"/>
      <c r="C90" s="372"/>
      <c r="D90" s="375"/>
      <c r="E90" s="375"/>
      <c r="F90" s="375"/>
      <c r="G90" s="375"/>
      <c r="H90" s="372"/>
      <c r="I90" s="372"/>
    </row>
    <row r="91" spans="1:20">
      <c r="A91" s="55"/>
      <c r="D91" s="59"/>
      <c r="E91" s="59"/>
      <c r="F91" s="59"/>
      <c r="G91" s="58"/>
    </row>
    <row r="92" spans="1:20">
      <c r="A92" s="55"/>
      <c r="D92" s="57"/>
      <c r="E92" s="57"/>
      <c r="F92" s="57"/>
      <c r="G92" s="56"/>
    </row>
    <row r="93" spans="1:20">
      <c r="A93" s="55"/>
      <c r="D93" s="54"/>
      <c r="E93" s="54"/>
      <c r="F93" s="54"/>
      <c r="G93" s="53"/>
    </row>
    <row r="95" spans="1:20">
      <c r="C95" s="52"/>
      <c r="D95" s="52"/>
      <c r="E95" s="52"/>
      <c r="F95" s="52"/>
      <c r="G95" s="51"/>
    </row>
    <row r="96" spans="1:20">
      <c r="C96" s="50"/>
      <c r="D96" s="50"/>
      <c r="E96" s="50"/>
      <c r="F96" s="50"/>
    </row>
    <row r="97" spans="3:7">
      <c r="D97" s="50"/>
      <c r="E97" s="50"/>
      <c r="F97" s="50"/>
    </row>
    <row r="98" spans="3:7">
      <c r="D98" s="49"/>
      <c r="E98" s="49"/>
      <c r="F98" s="49"/>
    </row>
    <row r="110" spans="3:7">
      <c r="C110" s="88"/>
      <c r="D110" s="88"/>
      <c r="E110" s="88"/>
      <c r="F110" s="88"/>
    </row>
    <row r="111" spans="3:7">
      <c r="C111" s="88"/>
      <c r="D111" s="88"/>
      <c r="E111" s="88"/>
      <c r="F111" s="88"/>
    </row>
    <row r="112" spans="3:7">
      <c r="C112" s="88"/>
      <c r="D112" s="88"/>
      <c r="E112" s="88"/>
      <c r="F112" s="88"/>
      <c r="G112" s="47"/>
    </row>
    <row r="113" spans="3:7">
      <c r="C113" s="88"/>
      <c r="D113" s="88"/>
      <c r="E113" s="88"/>
      <c r="F113" s="88"/>
      <c r="G113" s="47"/>
    </row>
    <row r="114" spans="3:7">
      <c r="C114" s="88"/>
      <c r="D114" s="88"/>
      <c r="E114" s="88"/>
      <c r="F114" s="88"/>
      <c r="G114" s="47"/>
    </row>
    <row r="115" spans="3:7">
      <c r="C115" s="88"/>
      <c r="D115" s="88"/>
      <c r="E115" s="88"/>
      <c r="F115" s="88"/>
      <c r="G115" s="47"/>
    </row>
    <row r="116" spans="3:7">
      <c r="C116" s="88"/>
      <c r="D116" s="88"/>
      <c r="E116" s="88"/>
      <c r="F116" s="88"/>
      <c r="G116" s="47"/>
    </row>
    <row r="117" spans="3:7">
      <c r="C117" s="88"/>
      <c r="D117" s="88"/>
      <c r="E117" s="88"/>
      <c r="F117" s="88"/>
      <c r="G117" s="47"/>
    </row>
    <row r="118" spans="3:7">
      <c r="C118" s="88"/>
      <c r="D118" s="88"/>
      <c r="E118" s="88"/>
      <c r="F118" s="88"/>
      <c r="G118" s="47"/>
    </row>
    <row r="119" spans="3:7">
      <c r="C119" s="88"/>
      <c r="D119" s="88"/>
      <c r="E119" s="88"/>
      <c r="F119" s="88"/>
      <c r="G119" s="47"/>
    </row>
    <row r="120" spans="3:7">
      <c r="C120" s="88"/>
      <c r="D120" s="88"/>
      <c r="E120" s="88"/>
      <c r="F120" s="88"/>
      <c r="G120" s="47"/>
    </row>
    <row r="121" spans="3:7">
      <c r="C121" s="88"/>
      <c r="D121" s="88"/>
      <c r="E121" s="88"/>
      <c r="F121" s="88"/>
      <c r="G121" s="47"/>
    </row>
    <row r="122" spans="3:7">
      <c r="C122" s="88"/>
      <c r="D122" s="88"/>
      <c r="E122" s="88"/>
      <c r="F122" s="88"/>
      <c r="G122" s="47"/>
    </row>
    <row r="123" spans="3:7">
      <c r="C123" s="88"/>
      <c r="D123" s="88"/>
      <c r="E123" s="88"/>
      <c r="F123" s="88"/>
      <c r="G123" s="47"/>
    </row>
    <row r="124" spans="3:7">
      <c r="C124" s="88"/>
      <c r="D124" s="88"/>
      <c r="E124" s="88"/>
      <c r="F124" s="88"/>
      <c r="G124" s="47"/>
    </row>
    <row r="125" spans="3:7">
      <c r="C125" s="88"/>
      <c r="D125" s="88"/>
      <c r="E125" s="88"/>
      <c r="F125" s="88"/>
      <c r="G125" s="47"/>
    </row>
    <row r="126" spans="3:7">
      <c r="G126" s="47"/>
    </row>
    <row r="127" spans="3:7">
      <c r="G127" s="47"/>
    </row>
    <row r="128" spans="3:7">
      <c r="G128" s="47"/>
    </row>
    <row r="129" spans="7:7">
      <c r="G129" s="47"/>
    </row>
    <row r="130" spans="7:7">
      <c r="G130" s="47"/>
    </row>
    <row r="131" spans="7:7">
      <c r="G131" s="47"/>
    </row>
    <row r="132" spans="7:7">
      <c r="G132" s="47"/>
    </row>
    <row r="133" spans="7:7">
      <c r="G133" s="47"/>
    </row>
    <row r="134" spans="7:7">
      <c r="G134" s="47"/>
    </row>
    <row r="135" spans="7:7">
      <c r="G135" s="47"/>
    </row>
    <row r="136" spans="7:7">
      <c r="G136" s="47"/>
    </row>
    <row r="137" spans="7:7">
      <c r="G137" s="47"/>
    </row>
    <row r="138" spans="7:7">
      <c r="G138" s="47"/>
    </row>
    <row r="139" spans="7:7">
      <c r="G139" s="47"/>
    </row>
    <row r="140" spans="7:7">
      <c r="G140" s="47"/>
    </row>
  </sheetData>
  <mergeCells count="9">
    <mergeCell ref="C5:C6"/>
    <mergeCell ref="A1:B1"/>
    <mergeCell ref="A3:I3"/>
    <mergeCell ref="A4:A7"/>
    <mergeCell ref="B4:B7"/>
    <mergeCell ref="E4:F4"/>
    <mergeCell ref="H4:I5"/>
    <mergeCell ref="D5:D6"/>
    <mergeCell ref="E5:E6"/>
  </mergeCells>
  <conditionalFormatting sqref="T9:T85">
    <cfRule type="cellIs" dxfId="323" priority="1" operator="greaterThan">
      <formula>0.1</formula>
    </cfRule>
    <cfRule type="cellIs" dxfId="322" priority="2" operator="greaterThan">
      <formula>1</formula>
    </cfRule>
  </conditionalFormatting>
  <conditionalFormatting sqref="T8">
    <cfRule type="cellIs" dxfId="321" priority="25" operator="greaterThan">
      <formula>0.1</formula>
    </cfRule>
    <cfRule type="cellIs" dxfId="320" priority="26" operator="greaterThan">
      <formula>1</formula>
    </cfRule>
  </conditionalFormatting>
  <conditionalFormatting sqref="S8">
    <cfRule type="cellIs" dxfId="319" priority="31" operator="greaterThan">
      <formula>0</formula>
    </cfRule>
    <cfRule type="cellIs" dxfId="318" priority="32" operator="greaterThan">
      <formula>1</formula>
    </cfRule>
  </conditionalFormatting>
  <conditionalFormatting sqref="S8">
    <cfRule type="cellIs" dxfId="317" priority="29" operator="greaterThan">
      <formula>0.1</formula>
    </cfRule>
    <cfRule type="cellIs" dxfId="316" priority="30" operator="greaterThan">
      <formula>1</formula>
    </cfRule>
  </conditionalFormatting>
  <conditionalFormatting sqref="T8">
    <cfRule type="cellIs" dxfId="315" priority="27" operator="greaterThan">
      <formula>0</formula>
    </cfRule>
    <cfRule type="cellIs" dxfId="314" priority="28" operator="greaterThan">
      <formula>1</formula>
    </cfRule>
  </conditionalFormatting>
  <conditionalFormatting sqref="T8">
    <cfRule type="cellIs" dxfId="313" priority="17" operator="greaterThan">
      <formula>0.1</formula>
    </cfRule>
    <cfRule type="cellIs" dxfId="312" priority="18" operator="greaterThan">
      <formula>1</formula>
    </cfRule>
  </conditionalFormatting>
  <conditionalFormatting sqref="S8">
    <cfRule type="cellIs" dxfId="311" priority="23" operator="greaterThan">
      <formula>0</formula>
    </cfRule>
    <cfRule type="cellIs" dxfId="310" priority="24" operator="greaterThan">
      <formula>1</formula>
    </cfRule>
  </conditionalFormatting>
  <conditionalFormatting sqref="S8">
    <cfRule type="cellIs" dxfId="309" priority="21" operator="greaterThan">
      <formula>0.1</formula>
    </cfRule>
    <cfRule type="cellIs" dxfId="308" priority="22" operator="greaterThan">
      <formula>1</formula>
    </cfRule>
  </conditionalFormatting>
  <conditionalFormatting sqref="T8">
    <cfRule type="cellIs" dxfId="307" priority="19" operator="greaterThan">
      <formula>0</formula>
    </cfRule>
    <cfRule type="cellIs" dxfId="306" priority="20" operator="greaterThan">
      <formula>1</formula>
    </cfRule>
  </conditionalFormatting>
  <conditionalFormatting sqref="T9:T85">
    <cfRule type="cellIs" dxfId="305" priority="9" operator="greaterThan">
      <formula>0.1</formula>
    </cfRule>
    <cfRule type="cellIs" dxfId="304" priority="10" operator="greaterThan">
      <formula>1</formula>
    </cfRule>
  </conditionalFormatting>
  <conditionalFormatting sqref="S9:S85">
    <cfRule type="cellIs" dxfId="303" priority="15" operator="greaterThan">
      <formula>0</formula>
    </cfRule>
    <cfRule type="cellIs" dxfId="302" priority="16" operator="greaterThan">
      <formula>1</formula>
    </cfRule>
  </conditionalFormatting>
  <conditionalFormatting sqref="S9:S85">
    <cfRule type="cellIs" dxfId="301" priority="13" operator="greaterThan">
      <formula>0.1</formula>
    </cfRule>
    <cfRule type="cellIs" dxfId="300" priority="14" operator="greaterThan">
      <formula>1</formula>
    </cfRule>
  </conditionalFormatting>
  <conditionalFormatting sqref="T9:T85">
    <cfRule type="cellIs" dxfId="299" priority="11" operator="greaterThan">
      <formula>0</formula>
    </cfRule>
    <cfRule type="cellIs" dxfId="298" priority="12" operator="greaterThan">
      <formula>1</formula>
    </cfRule>
  </conditionalFormatting>
  <conditionalFormatting sqref="S9:S85">
    <cfRule type="cellIs" dxfId="297" priority="7" operator="greaterThan">
      <formula>0</formula>
    </cfRule>
    <cfRule type="cellIs" dxfId="296" priority="8" operator="greaterThan">
      <formula>1</formula>
    </cfRule>
  </conditionalFormatting>
  <conditionalFormatting sqref="S9:S85">
    <cfRule type="cellIs" dxfId="295" priority="5" operator="greaterThan">
      <formula>0.1</formula>
    </cfRule>
    <cfRule type="cellIs" dxfId="294" priority="6" operator="greaterThan">
      <formula>1</formula>
    </cfRule>
  </conditionalFormatting>
  <conditionalFormatting sqref="T9:T85">
    <cfRule type="cellIs" dxfId="293" priority="3" operator="greaterThan">
      <formula>0</formula>
    </cfRule>
    <cfRule type="cellIs" dxfId="292" priority="4" operator="greaterThan">
      <formula>1</formula>
    </cfRule>
  </conditionalFormatting>
  <pageMargins left="0" right="0" top="0" bottom="0.39370078740157483" header="0.31496062992125984" footer="0.31496062992125984"/>
  <pageSetup scale="84" fitToHeight="100" orientation="landscape" r:id="rId1"/>
  <headerFooter>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1"/>
  <sheetViews>
    <sheetView showGridLines="0" zoomScale="130" zoomScaleNormal="130" zoomScaleSheetLayoutView="55" workbookViewId="0">
      <selection sqref="A1:B1"/>
    </sheetView>
  </sheetViews>
  <sheetFormatPr baseColWidth="10" defaultRowHeight="12.75"/>
  <cols>
    <col min="1" max="1" width="4.7109375" style="93" customWidth="1"/>
    <col min="2" max="2" width="60.7109375" style="91" customWidth="1"/>
    <col min="3" max="3" width="15.7109375" style="92" customWidth="1"/>
    <col min="4" max="6" width="15.7109375" style="91" customWidth="1"/>
    <col min="7" max="7" width="1.140625" style="89" customWidth="1"/>
    <col min="8" max="9" width="15.7109375" style="89" customWidth="1"/>
    <col min="10" max="10" width="9.85546875" style="90" customWidth="1"/>
    <col min="11" max="14" width="3.28515625" style="89" customWidth="1"/>
    <col min="15" max="15" width="1.5703125" style="89" customWidth="1"/>
    <col min="16" max="17" width="3.28515625" style="89" customWidth="1"/>
    <col min="18" max="18" width="1.5703125" style="89" customWidth="1"/>
    <col min="19" max="20" width="12.28515625" style="89" customWidth="1"/>
    <col min="21" max="16384" width="11.42578125" style="89"/>
  </cols>
  <sheetData>
    <row r="1" spans="1:20" ht="35.1" customHeight="1">
      <c r="A1" s="389" t="s">
        <v>0</v>
      </c>
      <c r="B1" s="389"/>
      <c r="C1" s="6" t="s">
        <v>76</v>
      </c>
    </row>
    <row r="2" spans="1:20" ht="15" customHeight="1"/>
    <row r="3" spans="1:20" ht="69.95" customHeight="1">
      <c r="A3" s="390" t="s">
        <v>656</v>
      </c>
      <c r="B3" s="390"/>
      <c r="C3" s="390"/>
      <c r="D3" s="390"/>
      <c r="E3" s="390"/>
      <c r="F3" s="390"/>
      <c r="G3" s="390"/>
      <c r="H3" s="390"/>
      <c r="I3" s="390"/>
    </row>
    <row r="4" spans="1:20" ht="13.5" customHeight="1">
      <c r="A4" s="423" t="s">
        <v>5</v>
      </c>
      <c r="B4" s="409" t="s">
        <v>21</v>
      </c>
      <c r="C4" s="303"/>
      <c r="D4" s="303"/>
      <c r="E4" s="392" t="s">
        <v>1</v>
      </c>
      <c r="F4" s="392"/>
      <c r="G4" s="38"/>
      <c r="H4" s="391" t="s">
        <v>4</v>
      </c>
      <c r="I4" s="391"/>
    </row>
    <row r="5" spans="1:20" ht="13.5" customHeight="1">
      <c r="A5" s="423"/>
      <c r="B5" s="409"/>
      <c r="C5" s="388" t="s">
        <v>2</v>
      </c>
      <c r="D5" s="388" t="s">
        <v>52</v>
      </c>
      <c r="E5" s="388" t="s">
        <v>135</v>
      </c>
      <c r="F5" s="32" t="s">
        <v>22</v>
      </c>
      <c r="G5" s="40"/>
      <c r="H5" s="392"/>
      <c r="I5" s="392"/>
    </row>
    <row r="6" spans="1:20" ht="18" customHeight="1">
      <c r="A6" s="423"/>
      <c r="B6" s="409"/>
      <c r="C6" s="388"/>
      <c r="D6" s="388"/>
      <c r="E6" s="388"/>
      <c r="F6" s="38" t="s">
        <v>77</v>
      </c>
      <c r="G6" s="38"/>
      <c r="H6" s="40" t="s">
        <v>52</v>
      </c>
      <c r="I6" s="40" t="s">
        <v>6</v>
      </c>
    </row>
    <row r="7" spans="1:20" ht="12.75" customHeight="1">
      <c r="A7" s="424"/>
      <c r="B7" s="410"/>
      <c r="C7" s="115" t="s">
        <v>7</v>
      </c>
      <c r="D7" s="115" t="s">
        <v>8</v>
      </c>
      <c r="E7" s="115" t="s">
        <v>9</v>
      </c>
      <c r="F7" s="39" t="s">
        <v>10</v>
      </c>
      <c r="G7" s="39"/>
      <c r="H7" s="39" t="s">
        <v>53</v>
      </c>
      <c r="I7" s="39" t="s">
        <v>54</v>
      </c>
    </row>
    <row r="8" spans="1:20" s="25" customFormat="1" ht="11.25" customHeight="1">
      <c r="A8" s="114" t="s">
        <v>11</v>
      </c>
      <c r="B8" s="113"/>
      <c r="C8" s="108">
        <f>C9+C23+C25+C30+C32+C35+C52+C57+C59+C63+C66+C69+C82</f>
        <v>146302919438.65005</v>
      </c>
      <c r="D8" s="108">
        <f>D9+D23+D25+D30+D32+D35+D52+D57+D59+D63+D66+D69+D82</f>
        <v>143757450611.99832</v>
      </c>
      <c r="E8" s="108">
        <f>E9+E23+E25+E30+E32+E35+E52+E57+E59+E63+E66+E69+E82</f>
        <v>143757450611.99832</v>
      </c>
      <c r="F8" s="108">
        <f>F9+F23+F25+F30+F32+F35+F52+F57+F59+F63+F66+F69+F82</f>
        <v>141215231625.09113</v>
      </c>
      <c r="G8" s="111"/>
      <c r="H8" s="103">
        <f t="shared" ref="H8:H39" si="0">IF(F8=0,"n.a.",IF(D8=0,"n.a.",(F8/D8)*100))</f>
        <v>98.231591492416868</v>
      </c>
      <c r="I8" s="103">
        <f t="shared" ref="I8:I39" si="1">IF(F8=0,"n.a.",IF(E8=0,"n.a.",(F8/E8)*100))</f>
        <v>98.231591492416868</v>
      </c>
      <c r="J8" s="112"/>
      <c r="K8" s="41"/>
      <c r="L8" s="41"/>
      <c r="M8" s="41"/>
      <c r="N8" s="41"/>
      <c r="O8" s="41"/>
      <c r="P8" s="42"/>
      <c r="Q8" s="42"/>
      <c r="R8" s="43"/>
      <c r="S8" s="44"/>
      <c r="T8" s="44"/>
    </row>
    <row r="9" spans="1:20" ht="11.25" customHeight="1">
      <c r="A9" s="320" t="s">
        <v>189</v>
      </c>
      <c r="B9" s="323" t="s">
        <v>188</v>
      </c>
      <c r="C9" s="322">
        <f>SUM(C10:C22)</f>
        <v>36569771903</v>
      </c>
      <c r="D9" s="322">
        <f>SUM(D10:D22)</f>
        <v>39859706344.960007</v>
      </c>
      <c r="E9" s="322">
        <f>SUM(E10:E22)</f>
        <v>39859706344.960007</v>
      </c>
      <c r="F9" s="322">
        <f>SUM(F10:F22)</f>
        <v>39318836534.400002</v>
      </c>
      <c r="G9" s="317"/>
      <c r="H9" s="316">
        <f t="shared" si="0"/>
        <v>98.643066243692004</v>
      </c>
      <c r="I9" s="316">
        <f t="shared" si="1"/>
        <v>98.643066243692004</v>
      </c>
      <c r="K9" s="41"/>
      <c r="L9" s="41"/>
      <c r="M9" s="41"/>
      <c r="N9" s="41"/>
      <c r="O9" s="41"/>
      <c r="P9" s="42"/>
      <c r="Q9" s="42"/>
      <c r="R9" s="43"/>
      <c r="S9" s="44"/>
      <c r="T9" s="44"/>
    </row>
    <row r="10" spans="1:20" s="110" customFormat="1" ht="11.25" customHeight="1">
      <c r="A10" s="107"/>
      <c r="B10" s="106" t="s">
        <v>187</v>
      </c>
      <c r="C10" s="105">
        <v>204370290</v>
      </c>
      <c r="D10" s="105">
        <v>122199651.64000002</v>
      </c>
      <c r="E10" s="105">
        <v>122199651.64000002</v>
      </c>
      <c r="F10" s="105">
        <v>120516381.95</v>
      </c>
      <c r="G10" s="111"/>
      <c r="H10" s="315">
        <f t="shared" si="0"/>
        <v>98.622524968435314</v>
      </c>
      <c r="I10" s="315">
        <f t="shared" si="1"/>
        <v>98.622524968435314</v>
      </c>
      <c r="J10" s="90"/>
      <c r="K10" s="41"/>
      <c r="L10" s="41"/>
      <c r="M10" s="41"/>
      <c r="N10" s="41"/>
      <c r="O10" s="41"/>
      <c r="P10" s="42"/>
      <c r="Q10" s="42"/>
      <c r="R10" s="43"/>
      <c r="S10" s="44"/>
      <c r="T10" s="44"/>
    </row>
    <row r="11" spans="1:20" s="110" customFormat="1" ht="11.25" customHeight="1">
      <c r="A11" s="107"/>
      <c r="B11" s="106" t="s">
        <v>186</v>
      </c>
      <c r="C11" s="105">
        <v>1584041895</v>
      </c>
      <c r="D11" s="105">
        <v>1710916435.9400001</v>
      </c>
      <c r="E11" s="105">
        <v>1710916435.9400001</v>
      </c>
      <c r="F11" s="105">
        <v>1644824164.21</v>
      </c>
      <c r="G11" s="111"/>
      <c r="H11" s="315">
        <f t="shared" si="0"/>
        <v>96.137025143855837</v>
      </c>
      <c r="I11" s="315">
        <f t="shared" si="1"/>
        <v>96.137025143855837</v>
      </c>
      <c r="J11" s="90"/>
      <c r="K11" s="41"/>
      <c r="L11" s="41"/>
      <c r="M11" s="41"/>
      <c r="N11" s="41"/>
      <c r="O11" s="41"/>
      <c r="P11" s="42"/>
      <c r="Q11" s="42"/>
      <c r="R11" s="43"/>
      <c r="S11" s="44"/>
      <c r="T11" s="44"/>
    </row>
    <row r="12" spans="1:20" s="110" customFormat="1" ht="11.25" customHeight="1">
      <c r="A12" s="107"/>
      <c r="B12" s="106" t="s">
        <v>185</v>
      </c>
      <c r="C12" s="105">
        <v>25065882426</v>
      </c>
      <c r="D12" s="105">
        <v>28955540455.860008</v>
      </c>
      <c r="E12" s="105">
        <v>28955540455.860008</v>
      </c>
      <c r="F12" s="105">
        <v>28574769177.050003</v>
      </c>
      <c r="G12" s="111"/>
      <c r="H12" s="315">
        <f t="shared" si="0"/>
        <v>98.684979548592935</v>
      </c>
      <c r="I12" s="315">
        <f t="shared" si="1"/>
        <v>98.684979548592935</v>
      </c>
      <c r="J12" s="90"/>
      <c r="K12" s="41"/>
      <c r="L12" s="41"/>
      <c r="M12" s="41"/>
      <c r="N12" s="41"/>
      <c r="O12" s="41"/>
      <c r="P12" s="42"/>
      <c r="Q12" s="42"/>
      <c r="R12" s="43"/>
      <c r="S12" s="44"/>
      <c r="T12" s="44"/>
    </row>
    <row r="13" spans="1:20" s="110" customFormat="1" ht="11.25" customHeight="1">
      <c r="A13" s="107"/>
      <c r="B13" s="106" t="s">
        <v>84</v>
      </c>
      <c r="C13" s="105">
        <v>9099244</v>
      </c>
      <c r="D13" s="105">
        <v>2833244</v>
      </c>
      <c r="E13" s="105">
        <v>2833244</v>
      </c>
      <c r="F13" s="105">
        <v>2103144.09</v>
      </c>
      <c r="G13" s="111"/>
      <c r="H13" s="315">
        <f t="shared" si="0"/>
        <v>74.230955399534949</v>
      </c>
      <c r="I13" s="315">
        <f t="shared" si="1"/>
        <v>74.230955399534949</v>
      </c>
      <c r="J13" s="90"/>
      <c r="K13" s="41"/>
      <c r="L13" s="41"/>
      <c r="M13" s="41"/>
      <c r="N13" s="41"/>
      <c r="O13" s="41"/>
      <c r="P13" s="42"/>
      <c r="Q13" s="42"/>
      <c r="R13" s="43"/>
      <c r="S13" s="44"/>
      <c r="T13" s="44"/>
    </row>
    <row r="14" spans="1:20" s="110" customFormat="1" ht="11.25" customHeight="1">
      <c r="A14" s="107"/>
      <c r="B14" s="106" t="s">
        <v>83</v>
      </c>
      <c r="C14" s="105">
        <v>1170418</v>
      </c>
      <c r="D14" s="105">
        <v>1170418</v>
      </c>
      <c r="E14" s="105">
        <v>1170418</v>
      </c>
      <c r="F14" s="105">
        <v>1039151.4099999999</v>
      </c>
      <c r="G14" s="111"/>
      <c r="H14" s="315">
        <f t="shared" si="0"/>
        <v>88.784640188377139</v>
      </c>
      <c r="I14" s="315">
        <f t="shared" si="1"/>
        <v>88.784640188377139</v>
      </c>
      <c r="J14" s="90"/>
      <c r="K14" s="41"/>
      <c r="L14" s="41"/>
      <c r="M14" s="41"/>
      <c r="N14" s="41"/>
      <c r="O14" s="41"/>
      <c r="P14" s="42"/>
      <c r="Q14" s="42"/>
      <c r="R14" s="43"/>
      <c r="S14" s="44"/>
      <c r="T14" s="44"/>
    </row>
    <row r="15" spans="1:20" s="110" customFormat="1" ht="11.25" customHeight="1">
      <c r="A15" s="107"/>
      <c r="B15" s="106" t="s">
        <v>131</v>
      </c>
      <c r="C15" s="105">
        <v>50745255</v>
      </c>
      <c r="D15" s="105">
        <v>53601791.54999999</v>
      </c>
      <c r="E15" s="105">
        <v>53601791.54999999</v>
      </c>
      <c r="F15" s="105">
        <v>53318442.849999987</v>
      </c>
      <c r="G15" s="111"/>
      <c r="H15" s="315">
        <f t="shared" si="0"/>
        <v>99.471382034431272</v>
      </c>
      <c r="I15" s="315">
        <f t="shared" si="1"/>
        <v>99.471382034431272</v>
      </c>
      <c r="J15" s="90"/>
      <c r="K15" s="41"/>
      <c r="L15" s="41"/>
      <c r="M15" s="41"/>
      <c r="N15" s="41"/>
      <c r="O15" s="41"/>
      <c r="P15" s="42"/>
      <c r="Q15" s="42"/>
      <c r="R15" s="43"/>
      <c r="S15" s="44"/>
      <c r="T15" s="44"/>
    </row>
    <row r="16" spans="1:20" s="110" customFormat="1" ht="11.25" customHeight="1">
      <c r="A16" s="107"/>
      <c r="B16" s="106" t="s">
        <v>184</v>
      </c>
      <c r="C16" s="105">
        <v>386604249</v>
      </c>
      <c r="D16" s="105">
        <v>380111940.73000002</v>
      </c>
      <c r="E16" s="105">
        <v>380111940.73000002</v>
      </c>
      <c r="F16" s="105">
        <v>373694821.63</v>
      </c>
      <c r="G16" s="111"/>
      <c r="H16" s="315">
        <f t="shared" si="0"/>
        <v>98.311781764162404</v>
      </c>
      <c r="I16" s="315">
        <f t="shared" si="1"/>
        <v>98.311781764162404</v>
      </c>
      <c r="J16" s="90"/>
      <c r="K16" s="41"/>
      <c r="L16" s="41"/>
      <c r="M16" s="41"/>
      <c r="N16" s="41"/>
      <c r="O16" s="41"/>
      <c r="P16" s="42"/>
      <c r="Q16" s="42"/>
      <c r="R16" s="43"/>
      <c r="S16" s="44"/>
      <c r="T16" s="44"/>
    </row>
    <row r="17" spans="1:20" s="110" customFormat="1" ht="11.25" customHeight="1">
      <c r="A17" s="107"/>
      <c r="B17" s="106" t="s">
        <v>183</v>
      </c>
      <c r="C17" s="105">
        <v>232475457</v>
      </c>
      <c r="D17" s="105">
        <v>206473041.95000005</v>
      </c>
      <c r="E17" s="105">
        <v>206473041.95000005</v>
      </c>
      <c r="F17" s="105">
        <v>206254656.86000004</v>
      </c>
      <c r="G17" s="111"/>
      <c r="H17" s="315">
        <f t="shared" si="0"/>
        <v>99.894230700561437</v>
      </c>
      <c r="I17" s="315">
        <f t="shared" si="1"/>
        <v>99.894230700561437</v>
      </c>
      <c r="J17" s="90"/>
      <c r="K17" s="41"/>
      <c r="L17" s="41"/>
      <c r="M17" s="41"/>
      <c r="N17" s="41"/>
      <c r="O17" s="41"/>
      <c r="P17" s="42"/>
      <c r="Q17" s="42"/>
      <c r="R17" s="43"/>
      <c r="S17" s="44"/>
      <c r="T17" s="44"/>
    </row>
    <row r="18" spans="1:20" s="110" customFormat="1" ht="11.25" customHeight="1">
      <c r="A18" s="107"/>
      <c r="B18" s="106" t="s">
        <v>182</v>
      </c>
      <c r="C18" s="105">
        <v>210412182</v>
      </c>
      <c r="D18" s="105">
        <v>119077039.86</v>
      </c>
      <c r="E18" s="105">
        <v>119077039.86</v>
      </c>
      <c r="F18" s="105">
        <v>117077782.39</v>
      </c>
      <c r="G18" s="111"/>
      <c r="H18" s="315">
        <f t="shared" si="0"/>
        <v>98.321038655016508</v>
      </c>
      <c r="I18" s="315">
        <f t="shared" si="1"/>
        <v>98.321038655016508</v>
      </c>
      <c r="J18" s="90"/>
      <c r="K18" s="41"/>
      <c r="L18" s="41"/>
      <c r="M18" s="41"/>
      <c r="N18" s="41"/>
      <c r="O18" s="41"/>
      <c r="P18" s="42"/>
      <c r="Q18" s="42"/>
      <c r="R18" s="43"/>
      <c r="S18" s="44"/>
      <c r="T18" s="44"/>
    </row>
    <row r="19" spans="1:20" s="110" customFormat="1" ht="11.25" customHeight="1">
      <c r="A19" s="107"/>
      <c r="B19" s="106" t="s">
        <v>181</v>
      </c>
      <c r="C19" s="105">
        <v>143815588</v>
      </c>
      <c r="D19" s="105">
        <v>156498048.02000001</v>
      </c>
      <c r="E19" s="105">
        <v>156498048.02000001</v>
      </c>
      <c r="F19" s="105">
        <v>144632027.80000001</v>
      </c>
      <c r="G19" s="111"/>
      <c r="H19" s="315">
        <f t="shared" si="0"/>
        <v>92.417783882848454</v>
      </c>
      <c r="I19" s="315">
        <f t="shared" si="1"/>
        <v>92.417783882848454</v>
      </c>
      <c r="J19" s="90"/>
      <c r="K19" s="41"/>
      <c r="L19" s="41"/>
      <c r="M19" s="41"/>
      <c r="N19" s="41"/>
      <c r="O19" s="41"/>
      <c r="P19" s="42"/>
      <c r="Q19" s="42"/>
      <c r="R19" s="43"/>
      <c r="S19" s="44"/>
      <c r="T19" s="44"/>
    </row>
    <row r="20" spans="1:20" s="110" customFormat="1" ht="11.25" customHeight="1">
      <c r="A20" s="107"/>
      <c r="B20" s="106" t="s">
        <v>180</v>
      </c>
      <c r="C20" s="105">
        <v>713145294</v>
      </c>
      <c r="D20" s="105">
        <v>706334795.75000012</v>
      </c>
      <c r="E20" s="105">
        <v>706334795.75000012</v>
      </c>
      <c r="F20" s="105">
        <v>706271404.09000015</v>
      </c>
      <c r="G20" s="111"/>
      <c r="H20" s="315">
        <f t="shared" si="0"/>
        <v>99.991025267283817</v>
      </c>
      <c r="I20" s="315">
        <f t="shared" si="1"/>
        <v>99.991025267283817</v>
      </c>
      <c r="J20" s="90"/>
      <c r="K20" s="41"/>
      <c r="L20" s="41"/>
      <c r="M20" s="41"/>
      <c r="N20" s="41"/>
      <c r="O20" s="41"/>
      <c r="P20" s="42"/>
      <c r="Q20" s="42"/>
      <c r="R20" s="43"/>
      <c r="S20" s="44"/>
      <c r="T20" s="44"/>
    </row>
    <row r="21" spans="1:20" s="110" customFormat="1" ht="11.25" customHeight="1">
      <c r="A21" s="107"/>
      <c r="B21" s="106" t="s">
        <v>179</v>
      </c>
      <c r="C21" s="105">
        <v>2015311756</v>
      </c>
      <c r="D21" s="105">
        <v>1711785239.7299998</v>
      </c>
      <c r="E21" s="105">
        <v>1711785239.7299998</v>
      </c>
      <c r="F21" s="105">
        <v>1644014983.9199996</v>
      </c>
      <c r="G21" s="111"/>
      <c r="H21" s="315">
        <f t="shared" si="0"/>
        <v>96.040960382349738</v>
      </c>
      <c r="I21" s="315">
        <f t="shared" si="1"/>
        <v>96.040960382349738</v>
      </c>
      <c r="J21" s="90"/>
      <c r="K21" s="41"/>
      <c r="L21" s="41"/>
      <c r="M21" s="41"/>
      <c r="N21" s="41"/>
      <c r="O21" s="41"/>
      <c r="P21" s="42"/>
      <c r="Q21" s="42"/>
      <c r="R21" s="43"/>
      <c r="S21" s="44"/>
      <c r="T21" s="44"/>
    </row>
    <row r="22" spans="1:20" ht="11.25" customHeight="1">
      <c r="A22" s="107"/>
      <c r="B22" s="106" t="s">
        <v>178</v>
      </c>
      <c r="C22" s="105">
        <v>5952697849</v>
      </c>
      <c r="D22" s="105">
        <v>5733164241.9300003</v>
      </c>
      <c r="E22" s="105">
        <v>5733164241.9300003</v>
      </c>
      <c r="F22" s="105">
        <v>5730320396.1499996</v>
      </c>
      <c r="G22" s="104"/>
      <c r="H22" s="315">
        <f t="shared" si="0"/>
        <v>99.950396575782676</v>
      </c>
      <c r="I22" s="315">
        <f t="shared" si="1"/>
        <v>99.950396575782676</v>
      </c>
      <c r="K22" s="41"/>
      <c r="L22" s="41"/>
      <c r="M22" s="41"/>
      <c r="N22" s="41"/>
      <c r="O22" s="41"/>
      <c r="P22" s="42"/>
      <c r="Q22" s="42"/>
      <c r="R22" s="43"/>
      <c r="S22" s="44"/>
      <c r="T22" s="44"/>
    </row>
    <row r="23" spans="1:20" ht="11.25" customHeight="1">
      <c r="A23" s="320" t="s">
        <v>177</v>
      </c>
      <c r="B23" s="319" t="s">
        <v>649</v>
      </c>
      <c r="C23" s="318">
        <f>SUM(C24)</f>
        <v>202938135</v>
      </c>
      <c r="D23" s="318">
        <f>SUM(D24)</f>
        <v>205649966.73000002</v>
      </c>
      <c r="E23" s="318">
        <f>SUM(E24)</f>
        <v>205649966.73000002</v>
      </c>
      <c r="F23" s="318">
        <f>SUM(F24)</f>
        <v>200048902.38</v>
      </c>
      <c r="G23" s="317"/>
      <c r="H23" s="316">
        <f t="shared" si="0"/>
        <v>97.276408822689618</v>
      </c>
      <c r="I23" s="316">
        <f t="shared" si="1"/>
        <v>97.276408822689618</v>
      </c>
      <c r="K23" s="41"/>
      <c r="L23" s="41"/>
      <c r="M23" s="41"/>
      <c r="N23" s="41"/>
      <c r="O23" s="41"/>
      <c r="P23" s="42"/>
      <c r="Q23" s="42"/>
      <c r="R23" s="43"/>
      <c r="S23" s="44"/>
      <c r="T23" s="44"/>
    </row>
    <row r="24" spans="1:20" ht="11.25" customHeight="1">
      <c r="A24" s="107"/>
      <c r="B24" s="106" t="s">
        <v>176</v>
      </c>
      <c r="C24" s="105">
        <v>202938135</v>
      </c>
      <c r="D24" s="105">
        <v>205649966.73000002</v>
      </c>
      <c r="E24" s="109">
        <v>205649966.73000002</v>
      </c>
      <c r="F24" s="109">
        <v>200048902.38</v>
      </c>
      <c r="G24" s="104"/>
      <c r="H24" s="315">
        <f t="shared" si="0"/>
        <v>97.276408822689618</v>
      </c>
      <c r="I24" s="315">
        <f t="shared" si="1"/>
        <v>97.276408822689618</v>
      </c>
      <c r="K24" s="41"/>
      <c r="L24" s="41"/>
      <c r="M24" s="41"/>
      <c r="N24" s="41"/>
      <c r="O24" s="41"/>
      <c r="P24" s="42"/>
      <c r="Q24" s="42"/>
      <c r="R24" s="43"/>
      <c r="S24" s="44"/>
      <c r="T24" s="44"/>
    </row>
    <row r="25" spans="1:20" ht="11.25" customHeight="1">
      <c r="A25" s="320" t="s">
        <v>175</v>
      </c>
      <c r="B25" s="319" t="s">
        <v>655</v>
      </c>
      <c r="C25" s="318">
        <f>SUM(C26:C29)</f>
        <v>4701325961</v>
      </c>
      <c r="D25" s="318">
        <f>SUM(D26:D29)</f>
        <v>8256557466.0100002</v>
      </c>
      <c r="E25" s="318">
        <f>SUM(E26:E29)</f>
        <v>8256557466.0100002</v>
      </c>
      <c r="F25" s="318">
        <f>SUM(F26:F29)</f>
        <v>8256557465.9099998</v>
      </c>
      <c r="G25" s="317"/>
      <c r="H25" s="316">
        <f t="shared" si="0"/>
        <v>99.999999998788837</v>
      </c>
      <c r="I25" s="316">
        <f t="shared" si="1"/>
        <v>99.999999998788837</v>
      </c>
      <c r="K25" s="41"/>
      <c r="L25" s="41"/>
      <c r="M25" s="41"/>
      <c r="N25" s="41"/>
      <c r="O25" s="41"/>
      <c r="P25" s="42"/>
      <c r="Q25" s="42"/>
      <c r="R25" s="43"/>
      <c r="S25" s="44"/>
      <c r="T25" s="44"/>
    </row>
    <row r="26" spans="1:20" ht="11.25" customHeight="1">
      <c r="A26" s="107"/>
      <c r="B26" s="106" t="s">
        <v>174</v>
      </c>
      <c r="C26" s="105">
        <v>2832709275</v>
      </c>
      <c r="D26" s="105">
        <v>6079325676.6800003</v>
      </c>
      <c r="E26" s="109">
        <v>6079325676.6800003</v>
      </c>
      <c r="F26" s="109">
        <v>6079325676.6800003</v>
      </c>
      <c r="G26" s="104"/>
      <c r="H26" s="315">
        <f t="shared" si="0"/>
        <v>100</v>
      </c>
      <c r="I26" s="315">
        <f t="shared" si="1"/>
        <v>100</v>
      </c>
      <c r="K26" s="41"/>
      <c r="L26" s="41"/>
      <c r="M26" s="41"/>
      <c r="N26" s="41"/>
      <c r="O26" s="41"/>
      <c r="P26" s="42"/>
      <c r="Q26" s="42"/>
      <c r="R26" s="43"/>
      <c r="S26" s="44"/>
      <c r="T26" s="44"/>
    </row>
    <row r="27" spans="1:20" ht="11.25" customHeight="1">
      <c r="A27" s="107"/>
      <c r="B27" s="106" t="s">
        <v>173</v>
      </c>
      <c r="C27" s="105">
        <v>62910672</v>
      </c>
      <c r="D27" s="105">
        <v>36616282.43</v>
      </c>
      <c r="E27" s="109">
        <v>36616282.43</v>
      </c>
      <c r="F27" s="109">
        <v>36616282.43</v>
      </c>
      <c r="G27" s="104"/>
      <c r="H27" s="315">
        <f t="shared" si="0"/>
        <v>100</v>
      </c>
      <c r="I27" s="315">
        <f t="shared" si="1"/>
        <v>100</v>
      </c>
      <c r="K27" s="41"/>
      <c r="L27" s="41"/>
      <c r="M27" s="41"/>
      <c r="N27" s="41"/>
      <c r="O27" s="41"/>
      <c r="P27" s="42"/>
      <c r="Q27" s="42"/>
      <c r="R27" s="43"/>
      <c r="S27" s="44"/>
      <c r="T27" s="44"/>
    </row>
    <row r="28" spans="1:20" ht="11.25" customHeight="1">
      <c r="A28" s="107"/>
      <c r="B28" s="106" t="s">
        <v>172</v>
      </c>
      <c r="C28" s="105">
        <v>1697706014</v>
      </c>
      <c r="D28" s="105">
        <v>2107371341.8999994</v>
      </c>
      <c r="E28" s="109">
        <v>2107371341.8999994</v>
      </c>
      <c r="F28" s="109">
        <v>2107371341.8999994</v>
      </c>
      <c r="G28" s="104"/>
      <c r="H28" s="315">
        <f t="shared" si="0"/>
        <v>100</v>
      </c>
      <c r="I28" s="315">
        <f t="shared" si="1"/>
        <v>100</v>
      </c>
      <c r="K28" s="41"/>
      <c r="L28" s="41"/>
      <c r="M28" s="41"/>
      <c r="N28" s="41"/>
      <c r="O28" s="41"/>
      <c r="P28" s="42"/>
      <c r="Q28" s="42"/>
      <c r="R28" s="43"/>
      <c r="S28" s="44"/>
      <c r="T28" s="44"/>
    </row>
    <row r="29" spans="1:20" ht="11.25" customHeight="1">
      <c r="A29" s="107"/>
      <c r="B29" s="106" t="s">
        <v>171</v>
      </c>
      <c r="C29" s="105">
        <v>108000000</v>
      </c>
      <c r="D29" s="105">
        <v>33244165</v>
      </c>
      <c r="E29" s="109">
        <v>33244165</v>
      </c>
      <c r="F29" s="109">
        <v>33244164.899999999</v>
      </c>
      <c r="G29" s="104"/>
      <c r="H29" s="315">
        <f t="shared" si="0"/>
        <v>99.999999699195328</v>
      </c>
      <c r="I29" s="315">
        <f t="shared" si="1"/>
        <v>99.999999699195328</v>
      </c>
      <c r="K29" s="41"/>
      <c r="L29" s="41"/>
      <c r="M29" s="41"/>
      <c r="N29" s="41"/>
      <c r="O29" s="41"/>
      <c r="P29" s="42"/>
      <c r="Q29" s="42"/>
      <c r="R29" s="43"/>
      <c r="S29" s="44"/>
      <c r="T29" s="44"/>
    </row>
    <row r="30" spans="1:20" ht="11.25" customHeight="1">
      <c r="A30" s="320" t="s">
        <v>170</v>
      </c>
      <c r="B30" s="319" t="s">
        <v>169</v>
      </c>
      <c r="C30" s="318">
        <f>SUM(C31)</f>
        <v>1918359995</v>
      </c>
      <c r="D30" s="318">
        <f>SUM(D31)</f>
        <v>1961059994.999999</v>
      </c>
      <c r="E30" s="318">
        <f>SUM(E31)</f>
        <v>1961059994.999999</v>
      </c>
      <c r="F30" s="318">
        <f>SUM(F31)</f>
        <v>1941505615.6700006</v>
      </c>
      <c r="G30" s="317"/>
      <c r="H30" s="316">
        <f t="shared" si="0"/>
        <v>99.002866848548479</v>
      </c>
      <c r="I30" s="316">
        <f t="shared" si="1"/>
        <v>99.002866848548479</v>
      </c>
      <c r="K30" s="41"/>
      <c r="L30" s="41"/>
      <c r="M30" s="41"/>
      <c r="N30" s="41"/>
      <c r="O30" s="41"/>
      <c r="P30" s="42"/>
      <c r="Q30" s="42"/>
      <c r="R30" s="43"/>
      <c r="S30" s="44"/>
      <c r="T30" s="44"/>
    </row>
    <row r="31" spans="1:20" ht="11.25" customHeight="1">
      <c r="A31" s="107"/>
      <c r="B31" s="106" t="s">
        <v>97</v>
      </c>
      <c r="C31" s="105">
        <v>1918359995</v>
      </c>
      <c r="D31" s="105">
        <v>1961059994.999999</v>
      </c>
      <c r="E31" s="109">
        <v>1961059994.999999</v>
      </c>
      <c r="F31" s="109">
        <v>1941505615.6700006</v>
      </c>
      <c r="G31" s="104"/>
      <c r="H31" s="315">
        <f t="shared" si="0"/>
        <v>99.002866848548479</v>
      </c>
      <c r="I31" s="315">
        <f t="shared" si="1"/>
        <v>99.002866848548479</v>
      </c>
      <c r="K31" s="41"/>
      <c r="L31" s="41"/>
      <c r="M31" s="41"/>
      <c r="N31" s="41"/>
      <c r="O31" s="41"/>
      <c r="P31" s="42"/>
      <c r="Q31" s="42"/>
      <c r="R31" s="43"/>
      <c r="S31" s="44"/>
      <c r="T31" s="44"/>
    </row>
    <row r="32" spans="1:20" ht="11.25" customHeight="1">
      <c r="A32" s="320">
        <v>10</v>
      </c>
      <c r="B32" s="319" t="s">
        <v>168</v>
      </c>
      <c r="C32" s="318">
        <f>SUM(C33:C34)</f>
        <v>303707819.05000001</v>
      </c>
      <c r="D32" s="318">
        <f>SUM(D33:D34)</f>
        <v>456476307.57475001</v>
      </c>
      <c r="E32" s="318">
        <f>SUM(E33:E34)</f>
        <v>456476307.57475001</v>
      </c>
      <c r="F32" s="318">
        <f>SUM(F33:F34)</f>
        <v>456476307.57475001</v>
      </c>
      <c r="G32" s="317"/>
      <c r="H32" s="316">
        <f t="shared" si="0"/>
        <v>100</v>
      </c>
      <c r="I32" s="316">
        <f t="shared" si="1"/>
        <v>100</v>
      </c>
      <c r="K32" s="41"/>
      <c r="L32" s="41"/>
      <c r="M32" s="41"/>
      <c r="N32" s="41"/>
      <c r="O32" s="41"/>
      <c r="P32" s="42"/>
      <c r="Q32" s="42"/>
      <c r="R32" s="43"/>
      <c r="S32" s="44"/>
      <c r="T32" s="44"/>
    </row>
    <row r="33" spans="1:20" ht="11.25" customHeight="1">
      <c r="A33" s="107"/>
      <c r="B33" s="106" t="s">
        <v>26</v>
      </c>
      <c r="C33" s="105">
        <v>250000000</v>
      </c>
      <c r="D33" s="105">
        <v>449771911.99000001</v>
      </c>
      <c r="E33" s="109">
        <v>449771911.99000001</v>
      </c>
      <c r="F33" s="109">
        <v>449771911.99000001</v>
      </c>
      <c r="G33" s="104"/>
      <c r="H33" s="315">
        <f t="shared" si="0"/>
        <v>100</v>
      </c>
      <c r="I33" s="315">
        <f t="shared" si="1"/>
        <v>100</v>
      </c>
      <c r="K33" s="41"/>
      <c r="L33" s="41"/>
      <c r="M33" s="41"/>
      <c r="N33" s="41"/>
      <c r="O33" s="41"/>
      <c r="P33" s="42"/>
      <c r="Q33" s="42"/>
      <c r="R33" s="43"/>
      <c r="S33" s="44"/>
      <c r="T33" s="44"/>
    </row>
    <row r="34" spans="1:20" ht="11.25" customHeight="1">
      <c r="A34" s="107"/>
      <c r="B34" s="106" t="s">
        <v>167</v>
      </c>
      <c r="C34" s="105">
        <v>53707819.049999997</v>
      </c>
      <c r="D34" s="105">
        <v>6704395.5847500004</v>
      </c>
      <c r="E34" s="109">
        <v>6704395.5847500004</v>
      </c>
      <c r="F34" s="109">
        <v>6704395.5847500004</v>
      </c>
      <c r="G34" s="104"/>
      <c r="H34" s="315">
        <f t="shared" si="0"/>
        <v>100</v>
      </c>
      <c r="I34" s="315">
        <f t="shared" si="1"/>
        <v>100</v>
      </c>
      <c r="K34" s="41"/>
      <c r="L34" s="41"/>
      <c r="M34" s="41"/>
      <c r="N34" s="41"/>
      <c r="O34" s="41"/>
      <c r="P34" s="42"/>
      <c r="Q34" s="42"/>
      <c r="R34" s="43"/>
      <c r="S34" s="44"/>
      <c r="T34" s="44"/>
    </row>
    <row r="35" spans="1:20" ht="11.25" customHeight="1">
      <c r="A35" s="320">
        <v>11</v>
      </c>
      <c r="B35" s="319" t="s">
        <v>166</v>
      </c>
      <c r="C35" s="318">
        <f>SUM(C36:C51)</f>
        <v>87008609337</v>
      </c>
      <c r="D35" s="318">
        <f>SUM(D36:D51)</f>
        <v>79346501189.670013</v>
      </c>
      <c r="E35" s="318">
        <f>SUM(E36:E51)</f>
        <v>79346501189.670013</v>
      </c>
      <c r="F35" s="318">
        <f>SUM(F36:F51)</f>
        <v>77753895009.350006</v>
      </c>
      <c r="G35" s="317"/>
      <c r="H35" s="316">
        <f t="shared" si="0"/>
        <v>97.992846368218508</v>
      </c>
      <c r="I35" s="316">
        <f t="shared" si="1"/>
        <v>97.992846368218508</v>
      </c>
      <c r="K35" s="41"/>
      <c r="L35" s="41"/>
      <c r="M35" s="41"/>
      <c r="N35" s="41"/>
      <c r="O35" s="41"/>
      <c r="P35" s="42"/>
      <c r="Q35" s="42"/>
      <c r="R35" s="43"/>
      <c r="S35" s="44"/>
      <c r="T35" s="44"/>
    </row>
    <row r="36" spans="1:20" ht="11.25" customHeight="1">
      <c r="A36" s="107"/>
      <c r="B36" s="106" t="s">
        <v>41</v>
      </c>
      <c r="C36" s="105">
        <v>2718071020</v>
      </c>
      <c r="D36" s="105">
        <v>2612077012.7900004</v>
      </c>
      <c r="E36" s="109">
        <v>2612077012.7900004</v>
      </c>
      <c r="F36" s="109">
        <v>2609498925.3800006</v>
      </c>
      <c r="G36" s="104"/>
      <c r="H36" s="315">
        <f t="shared" si="0"/>
        <v>99.901301248111125</v>
      </c>
      <c r="I36" s="315">
        <f t="shared" si="1"/>
        <v>99.901301248111125</v>
      </c>
      <c r="K36" s="41"/>
      <c r="L36" s="41"/>
      <c r="M36" s="41"/>
      <c r="N36" s="41"/>
      <c r="O36" s="41"/>
      <c r="P36" s="42"/>
      <c r="Q36" s="42"/>
      <c r="R36" s="43"/>
      <c r="S36" s="44"/>
      <c r="T36" s="44"/>
    </row>
    <row r="37" spans="1:20" ht="11.25" customHeight="1">
      <c r="A37" s="107"/>
      <c r="B37" s="106" t="s">
        <v>165</v>
      </c>
      <c r="C37" s="105">
        <v>9015937561</v>
      </c>
      <c r="D37" s="105">
        <v>9683878826.2299995</v>
      </c>
      <c r="E37" s="109">
        <v>9683878826.2299995</v>
      </c>
      <c r="F37" s="109">
        <v>9484461221.8199997</v>
      </c>
      <c r="G37" s="104"/>
      <c r="H37" s="315">
        <f t="shared" si="0"/>
        <v>97.940725942688871</v>
      </c>
      <c r="I37" s="315">
        <f t="shared" si="1"/>
        <v>97.940725942688871</v>
      </c>
      <c r="K37" s="41"/>
      <c r="L37" s="41"/>
      <c r="M37" s="41"/>
      <c r="N37" s="41"/>
      <c r="O37" s="41"/>
      <c r="P37" s="42"/>
      <c r="Q37" s="42"/>
      <c r="R37" s="43"/>
      <c r="S37" s="44"/>
      <c r="T37" s="44"/>
    </row>
    <row r="38" spans="1:20" ht="11.25" customHeight="1">
      <c r="A38" s="107"/>
      <c r="B38" s="106" t="s">
        <v>164</v>
      </c>
      <c r="C38" s="105">
        <v>1116858659</v>
      </c>
      <c r="D38" s="105">
        <v>1269885064.8100004</v>
      </c>
      <c r="E38" s="109">
        <v>1269885064.8100004</v>
      </c>
      <c r="F38" s="109">
        <v>1258733621.48</v>
      </c>
      <c r="G38" s="104"/>
      <c r="H38" s="315">
        <f t="shared" si="0"/>
        <v>99.121854123729776</v>
      </c>
      <c r="I38" s="315">
        <f t="shared" si="1"/>
        <v>99.121854123729776</v>
      </c>
      <c r="K38" s="41"/>
      <c r="L38" s="41"/>
      <c r="M38" s="41"/>
      <c r="N38" s="41"/>
      <c r="O38" s="41"/>
      <c r="P38" s="42"/>
      <c r="Q38" s="42"/>
      <c r="R38" s="43"/>
      <c r="S38" s="44"/>
      <c r="T38" s="44"/>
    </row>
    <row r="39" spans="1:20" ht="11.25" customHeight="1">
      <c r="A39" s="107"/>
      <c r="B39" s="106" t="s">
        <v>163</v>
      </c>
      <c r="C39" s="105">
        <v>225451080</v>
      </c>
      <c r="D39" s="105">
        <v>308562000.83999997</v>
      </c>
      <c r="E39" s="109">
        <v>308562000.83999997</v>
      </c>
      <c r="F39" s="109">
        <v>308562000.83999997</v>
      </c>
      <c r="G39" s="104"/>
      <c r="H39" s="315">
        <f t="shared" si="0"/>
        <v>100</v>
      </c>
      <c r="I39" s="315">
        <f t="shared" si="1"/>
        <v>100</v>
      </c>
      <c r="K39" s="41"/>
      <c r="L39" s="41"/>
      <c r="M39" s="41"/>
      <c r="N39" s="41"/>
      <c r="O39" s="41"/>
      <c r="P39" s="42"/>
      <c r="Q39" s="42"/>
      <c r="R39" s="43"/>
      <c r="S39" s="44"/>
      <c r="T39" s="44"/>
    </row>
    <row r="40" spans="1:20" ht="11.25" customHeight="1">
      <c r="A40" s="107"/>
      <c r="B40" s="106" t="s">
        <v>162</v>
      </c>
      <c r="C40" s="105">
        <v>757805763</v>
      </c>
      <c r="D40" s="105">
        <v>688858694.88999987</v>
      </c>
      <c r="E40" s="109">
        <v>688858694.88999987</v>
      </c>
      <c r="F40" s="109">
        <v>687267853.24999988</v>
      </c>
      <c r="G40" s="104"/>
      <c r="H40" s="315">
        <f t="shared" ref="H40:H71" si="2">IF(F40=0,"n.a.",IF(D40=0,"n.a.",(F40/D40)*100))</f>
        <v>99.76906125279379</v>
      </c>
      <c r="I40" s="315">
        <f t="shared" ref="I40:I71" si="3">IF(F40=0,"n.a.",IF(E40=0,"n.a.",(F40/E40)*100))</f>
        <v>99.76906125279379</v>
      </c>
      <c r="K40" s="41"/>
      <c r="L40" s="41"/>
      <c r="M40" s="41"/>
      <c r="N40" s="41"/>
      <c r="O40" s="41"/>
      <c r="P40" s="42"/>
      <c r="Q40" s="42"/>
      <c r="R40" s="43"/>
      <c r="S40" s="44"/>
      <c r="T40" s="44"/>
    </row>
    <row r="41" spans="1:20" ht="11.25" customHeight="1">
      <c r="A41" s="107"/>
      <c r="B41" s="106" t="s">
        <v>60</v>
      </c>
      <c r="C41" s="105">
        <v>201870594</v>
      </c>
      <c r="D41" s="105">
        <v>299356340.03000003</v>
      </c>
      <c r="E41" s="109">
        <v>299356340.03000003</v>
      </c>
      <c r="F41" s="109">
        <v>298454826.11000001</v>
      </c>
      <c r="G41" s="104"/>
      <c r="H41" s="315">
        <f t="shared" si="2"/>
        <v>99.698849231016894</v>
      </c>
      <c r="I41" s="315">
        <f t="shared" si="3"/>
        <v>99.698849231016894</v>
      </c>
      <c r="K41" s="41"/>
      <c r="L41" s="41"/>
      <c r="M41" s="41"/>
      <c r="N41" s="41"/>
      <c r="O41" s="41"/>
      <c r="P41" s="42"/>
      <c r="Q41" s="42"/>
      <c r="R41" s="43"/>
      <c r="S41" s="44"/>
      <c r="T41" s="44"/>
    </row>
    <row r="42" spans="1:20" ht="11.25" customHeight="1">
      <c r="A42" s="107"/>
      <c r="B42" s="106" t="s">
        <v>118</v>
      </c>
      <c r="C42" s="105">
        <v>87839378</v>
      </c>
      <c r="D42" s="105">
        <v>91508531.809999973</v>
      </c>
      <c r="E42" s="109">
        <v>91508531.809999973</v>
      </c>
      <c r="F42" s="109">
        <v>91435918.809999973</v>
      </c>
      <c r="G42" s="104"/>
      <c r="H42" s="315">
        <f t="shared" si="2"/>
        <v>99.920648929052021</v>
      </c>
      <c r="I42" s="315">
        <f t="shared" si="3"/>
        <v>99.920648929052021</v>
      </c>
      <c r="K42" s="41"/>
      <c r="L42" s="41"/>
      <c r="M42" s="41"/>
      <c r="N42" s="41"/>
      <c r="O42" s="41"/>
      <c r="P42" s="42"/>
      <c r="Q42" s="42"/>
      <c r="R42" s="43"/>
      <c r="S42" s="44"/>
      <c r="T42" s="44"/>
    </row>
    <row r="43" spans="1:20" ht="11.25" customHeight="1">
      <c r="A43" s="107"/>
      <c r="B43" s="106" t="s">
        <v>23</v>
      </c>
      <c r="C43" s="105">
        <v>29152424805</v>
      </c>
      <c r="D43" s="105">
        <v>31921749681.470001</v>
      </c>
      <c r="E43" s="109">
        <v>31921749681.470001</v>
      </c>
      <c r="F43" s="109">
        <v>31792339312</v>
      </c>
      <c r="G43" s="104"/>
      <c r="H43" s="315">
        <f t="shared" si="2"/>
        <v>99.594601264776145</v>
      </c>
      <c r="I43" s="315">
        <f t="shared" si="3"/>
        <v>99.594601264776145</v>
      </c>
      <c r="K43" s="41"/>
      <c r="L43" s="41"/>
      <c r="M43" s="41"/>
      <c r="N43" s="41"/>
      <c r="O43" s="41"/>
      <c r="P43" s="42"/>
      <c r="Q43" s="42"/>
      <c r="R43" s="43"/>
      <c r="S43" s="44"/>
      <c r="T43" s="44"/>
    </row>
    <row r="44" spans="1:20" ht="11.25" customHeight="1">
      <c r="A44" s="107"/>
      <c r="B44" s="106" t="s">
        <v>161</v>
      </c>
      <c r="C44" s="105">
        <v>11061365390</v>
      </c>
      <c r="D44" s="105">
        <v>10105042937.42</v>
      </c>
      <c r="E44" s="109">
        <v>10105042937.42</v>
      </c>
      <c r="F44" s="109">
        <v>10094327033.42</v>
      </c>
      <c r="G44" s="104"/>
      <c r="H44" s="315">
        <f t="shared" si="2"/>
        <v>99.893954888995893</v>
      </c>
      <c r="I44" s="315">
        <f t="shared" si="3"/>
        <v>99.893954888995893</v>
      </c>
      <c r="K44" s="41"/>
      <c r="L44" s="41"/>
      <c r="M44" s="41"/>
      <c r="N44" s="41"/>
      <c r="O44" s="41"/>
      <c r="P44" s="42"/>
      <c r="Q44" s="42"/>
      <c r="R44" s="43"/>
      <c r="S44" s="44"/>
      <c r="T44" s="44"/>
    </row>
    <row r="45" spans="1:20" ht="11.25" customHeight="1">
      <c r="A45" s="107"/>
      <c r="B45" s="106" t="s">
        <v>14</v>
      </c>
      <c r="C45" s="105">
        <v>12651849521</v>
      </c>
      <c r="D45" s="105">
        <v>10278865189.689997</v>
      </c>
      <c r="E45" s="109">
        <v>10278865189.689997</v>
      </c>
      <c r="F45" s="109">
        <v>9990068136.3899975</v>
      </c>
      <c r="G45" s="104"/>
      <c r="H45" s="315">
        <f t="shared" si="2"/>
        <v>97.190379988739693</v>
      </c>
      <c r="I45" s="315">
        <f t="shared" si="3"/>
        <v>97.190379988739693</v>
      </c>
      <c r="K45" s="41"/>
      <c r="L45" s="41"/>
      <c r="M45" s="41"/>
      <c r="N45" s="41"/>
      <c r="O45" s="41"/>
      <c r="P45" s="42"/>
      <c r="Q45" s="42"/>
      <c r="R45" s="43"/>
      <c r="S45" s="44"/>
      <c r="T45" s="44"/>
    </row>
    <row r="46" spans="1:20" ht="11.25" customHeight="1">
      <c r="A46" s="107"/>
      <c r="B46" s="106" t="s">
        <v>160</v>
      </c>
      <c r="C46" s="105">
        <v>1978150977</v>
      </c>
      <c r="D46" s="105">
        <v>1621671983.5599999</v>
      </c>
      <c r="E46" s="109">
        <v>1621671983.5599999</v>
      </c>
      <c r="F46" s="109">
        <v>1394863505.1500001</v>
      </c>
      <c r="G46" s="104"/>
      <c r="H46" s="315">
        <f t="shared" si="2"/>
        <v>86.013911524074359</v>
      </c>
      <c r="I46" s="315">
        <f t="shared" si="3"/>
        <v>86.013911524074359</v>
      </c>
      <c r="K46" s="41"/>
      <c r="L46" s="41"/>
      <c r="M46" s="41"/>
      <c r="N46" s="41"/>
      <c r="O46" s="41"/>
      <c r="P46" s="42"/>
      <c r="Q46" s="42"/>
      <c r="R46" s="43"/>
      <c r="S46" s="44"/>
      <c r="T46" s="44"/>
    </row>
    <row r="47" spans="1:20" ht="11.25" customHeight="1">
      <c r="A47" s="107"/>
      <c r="B47" s="106" t="s">
        <v>159</v>
      </c>
      <c r="C47" s="105">
        <v>2067845923</v>
      </c>
      <c r="D47" s="105">
        <v>2116102053.9400001</v>
      </c>
      <c r="E47" s="109">
        <v>2116102053.9400001</v>
      </c>
      <c r="F47" s="109">
        <v>2115249950.9400001</v>
      </c>
      <c r="G47" s="104"/>
      <c r="H47" s="315">
        <f t="shared" si="2"/>
        <v>99.959732424132682</v>
      </c>
      <c r="I47" s="315">
        <f t="shared" si="3"/>
        <v>99.959732424132682</v>
      </c>
      <c r="K47" s="41"/>
      <c r="L47" s="41"/>
      <c r="M47" s="41"/>
      <c r="N47" s="41"/>
      <c r="O47" s="41"/>
      <c r="P47" s="42"/>
      <c r="Q47" s="42"/>
      <c r="R47" s="43"/>
      <c r="S47" s="44"/>
      <c r="T47" s="44"/>
    </row>
    <row r="48" spans="1:20" ht="11.25" customHeight="1">
      <c r="A48" s="107"/>
      <c r="B48" s="106" t="s">
        <v>158</v>
      </c>
      <c r="C48" s="105">
        <v>350000000</v>
      </c>
      <c r="D48" s="105">
        <v>75192348.770000011</v>
      </c>
      <c r="E48" s="109">
        <v>75192348.770000011</v>
      </c>
      <c r="F48" s="109">
        <v>75020560.680000022</v>
      </c>
      <c r="G48" s="104"/>
      <c r="H48" s="315">
        <f t="shared" si="2"/>
        <v>99.771535145782636</v>
      </c>
      <c r="I48" s="315">
        <f t="shared" si="3"/>
        <v>99.771535145782636</v>
      </c>
      <c r="K48" s="41"/>
      <c r="L48" s="41"/>
      <c r="M48" s="41"/>
      <c r="N48" s="41"/>
      <c r="O48" s="41"/>
      <c r="P48" s="42"/>
      <c r="Q48" s="42"/>
      <c r="R48" s="43"/>
      <c r="S48" s="44"/>
      <c r="T48" s="44"/>
    </row>
    <row r="49" spans="1:20" ht="11.25" customHeight="1">
      <c r="A49" s="107"/>
      <c r="B49" s="106" t="s">
        <v>157</v>
      </c>
      <c r="C49" s="105">
        <v>1641965792</v>
      </c>
      <c r="D49" s="105">
        <v>112083247.17000002</v>
      </c>
      <c r="E49" s="109">
        <v>112083247.17000002</v>
      </c>
      <c r="F49" s="109">
        <v>94031827.740000024</v>
      </c>
      <c r="G49" s="104"/>
      <c r="H49" s="315">
        <f t="shared" si="2"/>
        <v>83.894631993824319</v>
      </c>
      <c r="I49" s="315">
        <f t="shared" si="3"/>
        <v>83.894631993824319</v>
      </c>
      <c r="K49" s="41"/>
      <c r="L49" s="41"/>
      <c r="M49" s="41"/>
      <c r="N49" s="41"/>
      <c r="O49" s="41"/>
      <c r="P49" s="42"/>
      <c r="Q49" s="42"/>
      <c r="R49" s="43"/>
      <c r="S49" s="44"/>
      <c r="T49" s="44"/>
    </row>
    <row r="50" spans="1:20" ht="11.25" customHeight="1">
      <c r="A50" s="107"/>
      <c r="B50" s="106" t="s">
        <v>62</v>
      </c>
      <c r="C50" s="105">
        <v>6373398072</v>
      </c>
      <c r="D50" s="105">
        <v>3809184729.4000015</v>
      </c>
      <c r="E50" s="109">
        <v>3809184729.4000015</v>
      </c>
      <c r="F50" s="109">
        <v>3165661377.4300013</v>
      </c>
      <c r="G50" s="104"/>
      <c r="H50" s="315">
        <f t="shared" si="2"/>
        <v>83.106008301378338</v>
      </c>
      <c r="I50" s="315">
        <f t="shared" si="3"/>
        <v>83.106008301378338</v>
      </c>
      <c r="K50" s="41"/>
      <c r="L50" s="41"/>
      <c r="M50" s="41"/>
      <c r="N50" s="41"/>
      <c r="O50" s="41"/>
      <c r="P50" s="42"/>
      <c r="Q50" s="42"/>
      <c r="R50" s="43"/>
      <c r="S50" s="44"/>
      <c r="T50" s="44"/>
    </row>
    <row r="51" spans="1:20" ht="11.25" customHeight="1">
      <c r="A51" s="107"/>
      <c r="B51" s="106" t="s">
        <v>156</v>
      </c>
      <c r="C51" s="105">
        <v>7607774802</v>
      </c>
      <c r="D51" s="105">
        <v>4352482546.8500004</v>
      </c>
      <c r="E51" s="109">
        <v>4352482546.8500004</v>
      </c>
      <c r="F51" s="109">
        <v>4293918937.9099998</v>
      </c>
      <c r="G51" s="104"/>
      <c r="H51" s="315">
        <f t="shared" si="2"/>
        <v>98.65447802927126</v>
      </c>
      <c r="I51" s="315">
        <f t="shared" si="3"/>
        <v>98.65447802927126</v>
      </c>
      <c r="K51" s="41"/>
      <c r="L51" s="41"/>
      <c r="M51" s="41"/>
      <c r="N51" s="41"/>
      <c r="O51" s="41"/>
      <c r="P51" s="42"/>
      <c r="Q51" s="42"/>
      <c r="R51" s="43"/>
      <c r="S51" s="44"/>
      <c r="T51" s="44"/>
    </row>
    <row r="52" spans="1:20" ht="11.25" customHeight="1">
      <c r="A52" s="320">
        <v>12</v>
      </c>
      <c r="B52" s="319" t="s">
        <v>155</v>
      </c>
      <c r="C52" s="318">
        <f>SUM(C53:C56)</f>
        <v>1429366093</v>
      </c>
      <c r="D52" s="318">
        <f>SUM(D53:D56)</f>
        <v>1209117173.4799995</v>
      </c>
      <c r="E52" s="318">
        <f>SUM(E53:E56)</f>
        <v>1209117173.4799995</v>
      </c>
      <c r="F52" s="318">
        <f>SUM(F53:F56)</f>
        <v>1189738434.6199994</v>
      </c>
      <c r="G52" s="317"/>
      <c r="H52" s="316">
        <f t="shared" si="2"/>
        <v>98.397281976880251</v>
      </c>
      <c r="I52" s="316">
        <f t="shared" si="3"/>
        <v>98.397281976880251</v>
      </c>
      <c r="K52" s="41"/>
      <c r="L52" s="41"/>
      <c r="M52" s="41"/>
      <c r="N52" s="41"/>
      <c r="O52" s="41"/>
      <c r="P52" s="42"/>
      <c r="Q52" s="42"/>
      <c r="R52" s="43"/>
      <c r="S52" s="44"/>
      <c r="T52" s="44"/>
    </row>
    <row r="53" spans="1:20" ht="11.25" customHeight="1">
      <c r="A53" s="107"/>
      <c r="B53" s="106" t="s">
        <v>28</v>
      </c>
      <c r="C53" s="105">
        <v>1405026988</v>
      </c>
      <c r="D53" s="105">
        <v>1183014810.6299996</v>
      </c>
      <c r="E53" s="109">
        <v>1183014810.6299996</v>
      </c>
      <c r="F53" s="109">
        <v>1163636071.7699995</v>
      </c>
      <c r="G53" s="104"/>
      <c r="H53" s="315">
        <f t="shared" si="2"/>
        <v>98.361919167378787</v>
      </c>
      <c r="I53" s="315">
        <f t="shared" si="3"/>
        <v>98.361919167378787</v>
      </c>
      <c r="K53" s="41"/>
      <c r="L53" s="41"/>
      <c r="M53" s="41"/>
      <c r="N53" s="41"/>
      <c r="O53" s="41"/>
      <c r="P53" s="42"/>
      <c r="Q53" s="42"/>
      <c r="R53" s="43"/>
      <c r="S53" s="44"/>
      <c r="T53" s="44"/>
    </row>
    <row r="54" spans="1:20" ht="11.25" customHeight="1">
      <c r="A54" s="107"/>
      <c r="B54" s="106" t="s">
        <v>71</v>
      </c>
      <c r="C54" s="105">
        <v>21378732</v>
      </c>
      <c r="D54" s="105">
        <v>23141989.750000004</v>
      </c>
      <c r="E54" s="109">
        <v>23141989.750000004</v>
      </c>
      <c r="F54" s="109">
        <v>23141989.750000004</v>
      </c>
      <c r="G54" s="104"/>
      <c r="H54" s="315">
        <f t="shared" si="2"/>
        <v>100</v>
      </c>
      <c r="I54" s="315">
        <f t="shared" si="3"/>
        <v>100</v>
      </c>
      <c r="K54" s="41"/>
      <c r="L54" s="41"/>
      <c r="M54" s="41"/>
      <c r="N54" s="41"/>
      <c r="O54" s="41"/>
      <c r="P54" s="42"/>
      <c r="Q54" s="42"/>
      <c r="R54" s="43"/>
      <c r="S54" s="44"/>
      <c r="T54" s="44"/>
    </row>
    <row r="55" spans="1:20" ht="11.25" customHeight="1">
      <c r="A55" s="107"/>
      <c r="B55" s="106" t="s">
        <v>116</v>
      </c>
      <c r="C55" s="105">
        <v>1056391</v>
      </c>
      <c r="D55" s="105">
        <v>1056391</v>
      </c>
      <c r="E55" s="109">
        <v>1056391</v>
      </c>
      <c r="F55" s="109">
        <v>1056391</v>
      </c>
      <c r="G55" s="104"/>
      <c r="H55" s="315">
        <f t="shared" si="2"/>
        <v>100</v>
      </c>
      <c r="I55" s="315">
        <f t="shared" si="3"/>
        <v>100</v>
      </c>
      <c r="K55" s="41"/>
      <c r="L55" s="41"/>
      <c r="M55" s="41"/>
      <c r="N55" s="41"/>
      <c r="O55" s="41"/>
      <c r="P55" s="42"/>
      <c r="Q55" s="42"/>
      <c r="R55" s="43"/>
      <c r="S55" s="44"/>
      <c r="T55" s="44"/>
    </row>
    <row r="56" spans="1:20" ht="11.25" customHeight="1">
      <c r="A56" s="107"/>
      <c r="B56" s="106" t="s">
        <v>154</v>
      </c>
      <c r="C56" s="105">
        <v>1903982</v>
      </c>
      <c r="D56" s="105">
        <v>1903982.1000000006</v>
      </c>
      <c r="E56" s="109">
        <v>1903982.1000000006</v>
      </c>
      <c r="F56" s="109">
        <v>1903982.1000000006</v>
      </c>
      <c r="G56" s="104"/>
      <c r="H56" s="315">
        <f t="shared" si="2"/>
        <v>100</v>
      </c>
      <c r="I56" s="315">
        <f t="shared" si="3"/>
        <v>100</v>
      </c>
      <c r="K56" s="41"/>
      <c r="L56" s="41"/>
      <c r="M56" s="41"/>
      <c r="N56" s="41"/>
      <c r="O56" s="41"/>
      <c r="P56" s="42"/>
      <c r="Q56" s="42"/>
      <c r="R56" s="43"/>
      <c r="S56" s="44"/>
      <c r="T56" s="44"/>
    </row>
    <row r="57" spans="1:20" ht="11.25" customHeight="1">
      <c r="A57" s="320">
        <v>13</v>
      </c>
      <c r="B57" s="319" t="s">
        <v>153</v>
      </c>
      <c r="C57" s="318">
        <f>SUM(C58)</f>
        <v>4084836234</v>
      </c>
      <c r="D57" s="318">
        <f>SUM(D58)</f>
        <v>3887270379.4200001</v>
      </c>
      <c r="E57" s="318">
        <f>SUM(E58)</f>
        <v>3887270379.4200001</v>
      </c>
      <c r="F57" s="318">
        <f>SUM(F58)</f>
        <v>3887270379.4200001</v>
      </c>
      <c r="G57" s="317"/>
      <c r="H57" s="316">
        <f t="shared" si="2"/>
        <v>100</v>
      </c>
      <c r="I57" s="316">
        <f t="shared" si="3"/>
        <v>100</v>
      </c>
      <c r="K57" s="41"/>
      <c r="L57" s="41"/>
      <c r="M57" s="41"/>
      <c r="N57" s="41"/>
      <c r="O57" s="41"/>
      <c r="P57" s="42"/>
      <c r="Q57" s="42"/>
      <c r="R57" s="43"/>
      <c r="S57" s="44"/>
      <c r="T57" s="44"/>
    </row>
    <row r="58" spans="1:20" ht="11.25" customHeight="1">
      <c r="A58" s="107"/>
      <c r="B58" s="106" t="s">
        <v>152</v>
      </c>
      <c r="C58" s="105">
        <v>4084836234</v>
      </c>
      <c r="D58" s="105">
        <v>3887270379.4200001</v>
      </c>
      <c r="E58" s="109">
        <v>3887270379.4200001</v>
      </c>
      <c r="F58" s="109">
        <v>3887270379.4200001</v>
      </c>
      <c r="G58" s="104"/>
      <c r="H58" s="315">
        <f t="shared" si="2"/>
        <v>100</v>
      </c>
      <c r="I58" s="315">
        <f t="shared" si="3"/>
        <v>100</v>
      </c>
      <c r="K58" s="41"/>
      <c r="L58" s="41"/>
      <c r="M58" s="41"/>
      <c r="N58" s="41"/>
      <c r="O58" s="41"/>
      <c r="P58" s="42"/>
      <c r="Q58" s="42"/>
      <c r="R58" s="43"/>
      <c r="S58" s="44"/>
      <c r="T58" s="44"/>
    </row>
    <row r="59" spans="1:20" ht="11.25" customHeight="1">
      <c r="A59" s="320">
        <v>14</v>
      </c>
      <c r="B59" s="319" t="s">
        <v>151</v>
      </c>
      <c r="C59" s="321">
        <f>SUM(C60:C62)</f>
        <v>1850005</v>
      </c>
      <c r="D59" s="321">
        <f>SUM(D60:D62)</f>
        <v>3065534</v>
      </c>
      <c r="E59" s="321">
        <f>SUM(E60:E62)</f>
        <v>3065534</v>
      </c>
      <c r="F59" s="321">
        <f>SUM(F60:F62)</f>
        <v>2907067</v>
      </c>
      <c r="G59" s="317"/>
      <c r="H59" s="316">
        <f t="shared" si="2"/>
        <v>94.830688552141325</v>
      </c>
      <c r="I59" s="316">
        <f t="shared" si="3"/>
        <v>94.830688552141325</v>
      </c>
      <c r="K59" s="41"/>
      <c r="L59" s="41"/>
      <c r="M59" s="41"/>
      <c r="N59" s="41"/>
      <c r="O59" s="41"/>
      <c r="P59" s="42"/>
      <c r="Q59" s="42"/>
      <c r="R59" s="43"/>
      <c r="S59" s="44"/>
      <c r="T59" s="44"/>
    </row>
    <row r="60" spans="1:20" ht="11.25" customHeight="1">
      <c r="A60" s="107"/>
      <c r="B60" s="106" t="s">
        <v>150</v>
      </c>
      <c r="C60" s="105">
        <v>125002</v>
      </c>
      <c r="D60" s="105">
        <v>193681</v>
      </c>
      <c r="E60" s="109">
        <v>193681</v>
      </c>
      <c r="F60" s="109">
        <v>154523</v>
      </c>
      <c r="G60" s="104"/>
      <c r="H60" s="315">
        <f t="shared" si="2"/>
        <v>79.78221921613374</v>
      </c>
      <c r="I60" s="315">
        <f t="shared" si="3"/>
        <v>79.78221921613374</v>
      </c>
      <c r="K60" s="41"/>
      <c r="L60" s="41"/>
      <c r="M60" s="41"/>
      <c r="N60" s="41"/>
      <c r="O60" s="41"/>
      <c r="P60" s="42"/>
      <c r="Q60" s="42"/>
      <c r="R60" s="43"/>
      <c r="S60" s="44"/>
      <c r="T60" s="44"/>
    </row>
    <row r="61" spans="1:20" ht="11.25" customHeight="1">
      <c r="A61" s="107"/>
      <c r="B61" s="106" t="s">
        <v>149</v>
      </c>
      <c r="C61" s="105">
        <v>25000</v>
      </c>
      <c r="D61" s="105">
        <v>0</v>
      </c>
      <c r="E61" s="109">
        <v>0</v>
      </c>
      <c r="F61" s="109">
        <v>0</v>
      </c>
      <c r="G61" s="104"/>
      <c r="H61" s="315" t="str">
        <f t="shared" si="2"/>
        <v>n.a.</v>
      </c>
      <c r="I61" s="315" t="str">
        <f t="shared" si="3"/>
        <v>n.a.</v>
      </c>
      <c r="K61" s="41"/>
      <c r="L61" s="41"/>
      <c r="M61" s="41"/>
      <c r="N61" s="41"/>
      <c r="O61" s="41"/>
      <c r="P61" s="42"/>
      <c r="Q61" s="42"/>
      <c r="R61" s="43"/>
      <c r="S61" s="44"/>
      <c r="T61" s="44"/>
    </row>
    <row r="62" spans="1:20" ht="11.25" customHeight="1">
      <c r="A62" s="107"/>
      <c r="B62" s="106" t="s">
        <v>148</v>
      </c>
      <c r="C62" s="105">
        <v>1700003</v>
      </c>
      <c r="D62" s="105">
        <v>2871853</v>
      </c>
      <c r="E62" s="109">
        <v>2871853</v>
      </c>
      <c r="F62" s="109">
        <v>2752544</v>
      </c>
      <c r="G62" s="104"/>
      <c r="H62" s="315">
        <f t="shared" si="2"/>
        <v>95.845574268599393</v>
      </c>
      <c r="I62" s="315">
        <f t="shared" si="3"/>
        <v>95.845574268599393</v>
      </c>
      <c r="K62" s="41"/>
      <c r="L62" s="41"/>
      <c r="M62" s="41"/>
      <c r="N62" s="41"/>
      <c r="O62" s="41"/>
      <c r="P62" s="42"/>
      <c r="Q62" s="42"/>
      <c r="R62" s="43"/>
      <c r="S62" s="44"/>
      <c r="T62" s="44"/>
    </row>
    <row r="63" spans="1:20" ht="11.25" customHeight="1">
      <c r="A63" s="320">
        <v>15</v>
      </c>
      <c r="B63" s="319" t="s">
        <v>147</v>
      </c>
      <c r="C63" s="318">
        <f>SUM(C64:C65)</f>
        <v>4298882604</v>
      </c>
      <c r="D63" s="318">
        <f>SUM(D64:D65)</f>
        <v>2385135006</v>
      </c>
      <c r="E63" s="318">
        <f>SUM(E64:E65)</f>
        <v>2385135006</v>
      </c>
      <c r="F63" s="318">
        <f>SUM(F64:F65)</f>
        <v>2379608316</v>
      </c>
      <c r="G63" s="317"/>
      <c r="H63" s="316">
        <f t="shared" si="2"/>
        <v>99.768286072440461</v>
      </c>
      <c r="I63" s="316">
        <f t="shared" si="3"/>
        <v>99.768286072440461</v>
      </c>
      <c r="K63" s="41"/>
      <c r="L63" s="41"/>
      <c r="M63" s="41"/>
      <c r="N63" s="41"/>
      <c r="O63" s="41"/>
      <c r="P63" s="42"/>
      <c r="Q63" s="42"/>
      <c r="R63" s="43"/>
      <c r="S63" s="44"/>
      <c r="T63" s="44"/>
    </row>
    <row r="64" spans="1:20" ht="11.25" customHeight="1">
      <c r="A64" s="107"/>
      <c r="B64" s="106" t="s">
        <v>113</v>
      </c>
      <c r="C64" s="105">
        <v>3419652281</v>
      </c>
      <c r="D64" s="105">
        <v>2371915638</v>
      </c>
      <c r="E64" s="109">
        <v>2371915638</v>
      </c>
      <c r="F64" s="109">
        <v>2366388948</v>
      </c>
      <c r="G64" s="104"/>
      <c r="H64" s="315">
        <f t="shared" si="2"/>
        <v>99.76699466408256</v>
      </c>
      <c r="I64" s="315">
        <f t="shared" si="3"/>
        <v>99.76699466408256</v>
      </c>
      <c r="K64" s="41"/>
      <c r="L64" s="41"/>
      <c r="M64" s="41"/>
      <c r="N64" s="41"/>
      <c r="O64" s="41"/>
      <c r="P64" s="42"/>
      <c r="Q64" s="42"/>
      <c r="R64" s="43"/>
      <c r="S64" s="44"/>
      <c r="T64" s="44"/>
    </row>
    <row r="65" spans="1:20" ht="11.25" customHeight="1">
      <c r="A65" s="107"/>
      <c r="B65" s="106" t="s">
        <v>66</v>
      </c>
      <c r="C65" s="105">
        <v>879230323</v>
      </c>
      <c r="D65" s="105">
        <v>13219368</v>
      </c>
      <c r="E65" s="109">
        <v>13219368</v>
      </c>
      <c r="F65" s="109">
        <v>13219368</v>
      </c>
      <c r="G65" s="104"/>
      <c r="H65" s="315">
        <f t="shared" si="2"/>
        <v>100</v>
      </c>
      <c r="I65" s="315">
        <f t="shared" si="3"/>
        <v>100</v>
      </c>
      <c r="K65" s="41"/>
      <c r="L65" s="41"/>
      <c r="M65" s="41"/>
      <c r="N65" s="41"/>
      <c r="O65" s="41"/>
      <c r="P65" s="42"/>
      <c r="Q65" s="42"/>
      <c r="R65" s="43"/>
      <c r="S65" s="44"/>
      <c r="T65" s="44"/>
    </row>
    <row r="66" spans="1:20" ht="11.25" customHeight="1">
      <c r="A66" s="320">
        <v>17</v>
      </c>
      <c r="B66" s="319" t="s">
        <v>146</v>
      </c>
      <c r="C66" s="318">
        <f>SUM(C67:C68)</f>
        <v>1613146840.9714465</v>
      </c>
      <c r="D66" s="318">
        <f>SUM(D67:D68)</f>
        <v>2010101987.5192454</v>
      </c>
      <c r="E66" s="318">
        <f>SUM(E67:E68)</f>
        <v>2010101987.5192454</v>
      </c>
      <c r="F66" s="318">
        <f>SUM(F67:F68)</f>
        <v>1699592805.0140429</v>
      </c>
      <c r="G66" s="317"/>
      <c r="H66" s="316">
        <f t="shared" si="2"/>
        <v>84.552565768644627</v>
      </c>
      <c r="I66" s="316">
        <f t="shared" si="3"/>
        <v>84.552565768644627</v>
      </c>
      <c r="K66" s="41"/>
      <c r="L66" s="41"/>
      <c r="M66" s="41"/>
      <c r="N66" s="41"/>
      <c r="O66" s="41"/>
      <c r="P66" s="42"/>
      <c r="Q66" s="42"/>
      <c r="R66" s="43"/>
      <c r="S66" s="44"/>
      <c r="T66" s="44"/>
    </row>
    <row r="67" spans="1:20" ht="11.25" customHeight="1">
      <c r="A67" s="107"/>
      <c r="B67" s="106" t="s">
        <v>145</v>
      </c>
      <c r="C67" s="105">
        <v>214984200.97144651</v>
      </c>
      <c r="D67" s="105">
        <v>213888226.8592461</v>
      </c>
      <c r="E67" s="109">
        <v>213888226.8592461</v>
      </c>
      <c r="F67" s="109">
        <v>198531412.34404436</v>
      </c>
      <c r="G67" s="104"/>
      <c r="H67" s="315">
        <f t="shared" si="2"/>
        <v>92.820168393229224</v>
      </c>
      <c r="I67" s="315">
        <f t="shared" si="3"/>
        <v>92.820168393229224</v>
      </c>
      <c r="K67" s="41"/>
      <c r="L67" s="41"/>
      <c r="M67" s="41"/>
      <c r="N67" s="41"/>
      <c r="O67" s="41"/>
      <c r="P67" s="42"/>
      <c r="Q67" s="42"/>
      <c r="R67" s="43"/>
      <c r="S67" s="44"/>
      <c r="T67" s="44"/>
    </row>
    <row r="68" spans="1:20" ht="11.25" customHeight="1">
      <c r="A68" s="107"/>
      <c r="B68" s="106" t="s">
        <v>144</v>
      </c>
      <c r="C68" s="105">
        <v>1398162640</v>
      </c>
      <c r="D68" s="105">
        <v>1796213760.6599994</v>
      </c>
      <c r="E68" s="109">
        <v>1796213760.6599994</v>
      </c>
      <c r="F68" s="109">
        <v>1501061392.6699984</v>
      </c>
      <c r="G68" s="104"/>
      <c r="H68" s="315">
        <f t="shared" si="2"/>
        <v>83.568082237519974</v>
      </c>
      <c r="I68" s="315">
        <f t="shared" si="3"/>
        <v>83.568082237519974</v>
      </c>
      <c r="K68" s="41"/>
      <c r="L68" s="41"/>
      <c r="M68" s="41"/>
      <c r="N68" s="41"/>
      <c r="O68" s="41"/>
      <c r="P68" s="42"/>
      <c r="Q68" s="42"/>
      <c r="R68" s="43"/>
      <c r="S68" s="44"/>
      <c r="T68" s="44"/>
    </row>
    <row r="69" spans="1:20" ht="11.25" customHeight="1">
      <c r="A69" s="320">
        <v>20</v>
      </c>
      <c r="B69" s="319" t="s">
        <v>143</v>
      </c>
      <c r="C69" s="318">
        <f>SUM(C70:C81)</f>
        <v>3983239895.6286254</v>
      </c>
      <c r="D69" s="318">
        <f>SUM(D70:D81)</f>
        <v>3989919327.3043017</v>
      </c>
      <c r="E69" s="318">
        <f>SUM(E70:E81)</f>
        <v>3989919327.3043017</v>
      </c>
      <c r="F69" s="318">
        <f>SUM(F70:F81)</f>
        <v>3941904853.4223571</v>
      </c>
      <c r="G69" s="317"/>
      <c r="H69" s="316">
        <f t="shared" si="2"/>
        <v>98.796605396170136</v>
      </c>
      <c r="I69" s="316">
        <f t="shared" si="3"/>
        <v>98.796605396170136</v>
      </c>
      <c r="K69" s="41"/>
      <c r="L69" s="41"/>
      <c r="M69" s="41"/>
      <c r="N69" s="41"/>
      <c r="O69" s="41"/>
      <c r="P69" s="42"/>
      <c r="Q69" s="42"/>
      <c r="R69" s="43"/>
      <c r="S69" s="44"/>
      <c r="T69" s="44"/>
    </row>
    <row r="70" spans="1:20" ht="11.25" customHeight="1">
      <c r="A70" s="107"/>
      <c r="B70" s="106" t="s">
        <v>142</v>
      </c>
      <c r="C70" s="105">
        <v>256070013</v>
      </c>
      <c r="D70" s="105">
        <v>251037186.73999995</v>
      </c>
      <c r="E70" s="109">
        <v>251037186.73999995</v>
      </c>
      <c r="F70" s="109">
        <v>248082533.25999993</v>
      </c>
      <c r="G70" s="104"/>
      <c r="H70" s="315">
        <f t="shared" si="2"/>
        <v>98.823021593585594</v>
      </c>
      <c r="I70" s="315">
        <f t="shared" si="3"/>
        <v>98.823021593585594</v>
      </c>
      <c r="K70" s="41"/>
      <c r="L70" s="41"/>
      <c r="M70" s="41"/>
      <c r="N70" s="41"/>
      <c r="O70" s="41"/>
      <c r="P70" s="42"/>
      <c r="Q70" s="42"/>
      <c r="R70" s="43"/>
      <c r="S70" s="44"/>
      <c r="T70" s="44"/>
    </row>
    <row r="71" spans="1:20" ht="11.25" customHeight="1">
      <c r="A71" s="107"/>
      <c r="B71" s="106" t="s">
        <v>84</v>
      </c>
      <c r="C71" s="105">
        <v>21634519</v>
      </c>
      <c r="D71" s="105">
        <v>25137429.899999999</v>
      </c>
      <c r="E71" s="109">
        <v>25137429.899999999</v>
      </c>
      <c r="F71" s="109">
        <v>24910206.599999994</v>
      </c>
      <c r="G71" s="104"/>
      <c r="H71" s="315">
        <f t="shared" si="2"/>
        <v>99.096075848231393</v>
      </c>
      <c r="I71" s="315">
        <f t="shared" si="3"/>
        <v>99.096075848231393</v>
      </c>
      <c r="K71" s="41"/>
      <c r="L71" s="41"/>
      <c r="M71" s="41"/>
      <c r="N71" s="41"/>
      <c r="O71" s="41"/>
      <c r="P71" s="42"/>
      <c r="Q71" s="42"/>
      <c r="R71" s="43"/>
      <c r="S71" s="44"/>
      <c r="T71" s="44"/>
    </row>
    <row r="72" spans="1:20" ht="11.25" customHeight="1">
      <c r="A72" s="107"/>
      <c r="B72" s="106" t="s">
        <v>83</v>
      </c>
      <c r="C72" s="105">
        <v>2168030</v>
      </c>
      <c r="D72" s="105">
        <v>2156238.04</v>
      </c>
      <c r="E72" s="109">
        <v>2156238.04</v>
      </c>
      <c r="F72" s="109">
        <v>2150109.16</v>
      </c>
      <c r="G72" s="104"/>
      <c r="H72" s="315">
        <f t="shared" ref="H72:H83" si="4">IF(F72=0,"n.a.",IF(D72=0,"n.a.",(F72/D72)*100))</f>
        <v>99.715760510374835</v>
      </c>
      <c r="I72" s="315">
        <f t="shared" ref="I72:I83" si="5">IF(F72=0,"n.a.",IF(E72=0,"n.a.",(F72/E72)*100))</f>
        <v>99.715760510374835</v>
      </c>
      <c r="K72" s="41"/>
      <c r="L72" s="41"/>
      <c r="M72" s="41"/>
      <c r="N72" s="41"/>
      <c r="O72" s="41"/>
      <c r="P72" s="42"/>
      <c r="Q72" s="42"/>
      <c r="R72" s="43"/>
      <c r="S72" s="44"/>
      <c r="T72" s="44"/>
    </row>
    <row r="73" spans="1:20" ht="11.25" customHeight="1">
      <c r="A73" s="107"/>
      <c r="B73" s="106" t="s">
        <v>68</v>
      </c>
      <c r="C73" s="105">
        <v>791447206.06945181</v>
      </c>
      <c r="D73" s="105">
        <v>484753237.96945179</v>
      </c>
      <c r="E73" s="109">
        <v>484753237.96945179</v>
      </c>
      <c r="F73" s="109">
        <v>484753237.96945179</v>
      </c>
      <c r="G73" s="104"/>
      <c r="H73" s="315">
        <f t="shared" si="4"/>
        <v>100</v>
      </c>
      <c r="I73" s="315">
        <f t="shared" si="5"/>
        <v>100</v>
      </c>
      <c r="K73" s="41"/>
      <c r="L73" s="41"/>
      <c r="M73" s="41"/>
      <c r="N73" s="41"/>
      <c r="O73" s="41"/>
      <c r="P73" s="42"/>
      <c r="Q73" s="42"/>
      <c r="R73" s="43"/>
      <c r="S73" s="44"/>
      <c r="T73" s="44"/>
    </row>
    <row r="74" spans="1:20" ht="11.25" customHeight="1">
      <c r="A74" s="107"/>
      <c r="B74" s="106" t="s">
        <v>100</v>
      </c>
      <c r="C74" s="105">
        <v>145930705</v>
      </c>
      <c r="D74" s="105">
        <v>146358645.86000001</v>
      </c>
      <c r="E74" s="109">
        <v>146358645.86000001</v>
      </c>
      <c r="F74" s="109">
        <v>146358645.86000001</v>
      </c>
      <c r="G74" s="104"/>
      <c r="H74" s="315">
        <f t="shared" si="4"/>
        <v>100</v>
      </c>
      <c r="I74" s="315">
        <f t="shared" si="5"/>
        <v>100</v>
      </c>
      <c r="K74" s="41"/>
      <c r="L74" s="41"/>
      <c r="M74" s="41"/>
      <c r="N74" s="41"/>
      <c r="O74" s="41"/>
      <c r="P74" s="42"/>
      <c r="Q74" s="42"/>
      <c r="R74" s="43"/>
      <c r="S74" s="44"/>
      <c r="T74" s="44"/>
    </row>
    <row r="75" spans="1:20" ht="11.25" customHeight="1">
      <c r="A75" s="107"/>
      <c r="B75" s="106" t="s">
        <v>99</v>
      </c>
      <c r="C75" s="105">
        <v>197048329.44999996</v>
      </c>
      <c r="D75" s="105">
        <v>179658245.13349998</v>
      </c>
      <c r="E75" s="109">
        <v>179658245.13349998</v>
      </c>
      <c r="F75" s="109">
        <v>179557817.61049998</v>
      </c>
      <c r="G75" s="104"/>
      <c r="H75" s="315">
        <f t="shared" si="4"/>
        <v>99.94410079931184</v>
      </c>
      <c r="I75" s="315">
        <f t="shared" si="5"/>
        <v>99.94410079931184</v>
      </c>
      <c r="K75" s="41"/>
      <c r="L75" s="41"/>
      <c r="M75" s="41"/>
      <c r="N75" s="41"/>
      <c r="O75" s="41"/>
      <c r="P75" s="42"/>
      <c r="Q75" s="42"/>
      <c r="R75" s="43"/>
      <c r="S75" s="44"/>
      <c r="T75" s="44"/>
    </row>
    <row r="76" spans="1:20" ht="11.25" customHeight="1">
      <c r="A76" s="107"/>
      <c r="B76" s="106" t="s">
        <v>98</v>
      </c>
      <c r="C76" s="105">
        <v>95201918</v>
      </c>
      <c r="D76" s="105">
        <v>96870070.615999997</v>
      </c>
      <c r="E76" s="109">
        <v>96870070.615999997</v>
      </c>
      <c r="F76" s="109">
        <v>96729949.228</v>
      </c>
      <c r="G76" s="104"/>
      <c r="H76" s="315">
        <f t="shared" si="4"/>
        <v>99.855351206921853</v>
      </c>
      <c r="I76" s="315">
        <f t="shared" si="5"/>
        <v>99.855351206921853</v>
      </c>
      <c r="K76" s="41"/>
      <c r="L76" s="41"/>
      <c r="M76" s="41"/>
      <c r="N76" s="41"/>
      <c r="O76" s="41"/>
      <c r="P76" s="42"/>
      <c r="Q76" s="42"/>
      <c r="R76" s="43"/>
      <c r="S76" s="44"/>
      <c r="T76" s="44"/>
    </row>
    <row r="77" spans="1:20" ht="11.25" customHeight="1">
      <c r="A77" s="107"/>
      <c r="B77" s="106" t="s">
        <v>97</v>
      </c>
      <c r="C77" s="105">
        <v>1319711248.8341737</v>
      </c>
      <c r="D77" s="105">
        <v>1671264173.8306003</v>
      </c>
      <c r="E77" s="109">
        <v>1671264173.8306003</v>
      </c>
      <c r="F77" s="109">
        <v>1628202545.9246554</v>
      </c>
      <c r="G77" s="104"/>
      <c r="H77" s="315">
        <f t="shared" si="4"/>
        <v>97.423409860617909</v>
      </c>
      <c r="I77" s="315">
        <f t="shared" si="5"/>
        <v>97.423409860617909</v>
      </c>
      <c r="K77" s="41"/>
      <c r="L77" s="41"/>
      <c r="M77" s="41"/>
      <c r="N77" s="41"/>
      <c r="O77" s="41"/>
      <c r="P77" s="42"/>
      <c r="Q77" s="42"/>
      <c r="R77" s="43"/>
      <c r="S77" s="44"/>
      <c r="T77" s="44"/>
    </row>
    <row r="78" spans="1:20" ht="11.25" customHeight="1">
      <c r="A78" s="107"/>
      <c r="B78" s="106" t="s">
        <v>141</v>
      </c>
      <c r="C78" s="105">
        <v>203089673</v>
      </c>
      <c r="D78" s="105">
        <v>195715458.87</v>
      </c>
      <c r="E78" s="109">
        <v>195715458.87</v>
      </c>
      <c r="F78" s="109">
        <v>195584683.39999998</v>
      </c>
      <c r="G78" s="104"/>
      <c r="H78" s="315">
        <f t="shared" si="4"/>
        <v>99.933180817317606</v>
      </c>
      <c r="I78" s="315">
        <f t="shared" si="5"/>
        <v>99.933180817317606</v>
      </c>
      <c r="K78" s="41"/>
      <c r="L78" s="41"/>
      <c r="M78" s="41"/>
      <c r="N78" s="41"/>
      <c r="O78" s="41"/>
      <c r="P78" s="42"/>
      <c r="Q78" s="42"/>
      <c r="R78" s="43"/>
      <c r="S78" s="44"/>
      <c r="T78" s="44"/>
    </row>
    <row r="79" spans="1:20" ht="11.25" customHeight="1">
      <c r="A79" s="107"/>
      <c r="B79" s="106" t="s">
        <v>96</v>
      </c>
      <c r="C79" s="105">
        <v>627254787.7750001</v>
      </c>
      <c r="D79" s="105">
        <v>602388438.32475007</v>
      </c>
      <c r="E79" s="109">
        <v>602388438.32475007</v>
      </c>
      <c r="F79" s="109">
        <v>600994922.38975</v>
      </c>
      <c r="G79" s="104"/>
      <c r="H79" s="315">
        <f t="shared" si="4"/>
        <v>99.768668213673649</v>
      </c>
      <c r="I79" s="315">
        <f t="shared" si="5"/>
        <v>99.768668213673649</v>
      </c>
      <c r="K79" s="41"/>
      <c r="L79" s="41"/>
      <c r="M79" s="41"/>
      <c r="N79" s="41"/>
      <c r="O79" s="41"/>
      <c r="P79" s="42"/>
      <c r="Q79" s="42"/>
      <c r="R79" s="43"/>
      <c r="S79" s="44"/>
      <c r="T79" s="44"/>
    </row>
    <row r="80" spans="1:20" ht="11.25" customHeight="1">
      <c r="A80" s="107"/>
      <c r="B80" s="106" t="s">
        <v>140</v>
      </c>
      <c r="C80" s="105">
        <v>253551236.5</v>
      </c>
      <c r="D80" s="105">
        <v>254319043.56</v>
      </c>
      <c r="E80" s="109">
        <v>254319043.56</v>
      </c>
      <c r="F80" s="109">
        <v>254319043.56</v>
      </c>
      <c r="G80" s="104"/>
      <c r="H80" s="315">
        <f t="shared" si="4"/>
        <v>100</v>
      </c>
      <c r="I80" s="315">
        <f t="shared" si="5"/>
        <v>100</v>
      </c>
      <c r="K80" s="41"/>
      <c r="L80" s="41"/>
      <c r="M80" s="41"/>
      <c r="N80" s="41"/>
      <c r="O80" s="41"/>
      <c r="P80" s="42"/>
      <c r="Q80" s="42"/>
      <c r="R80" s="43"/>
      <c r="S80" s="44"/>
      <c r="T80" s="44"/>
    </row>
    <row r="81" spans="1:20" ht="11.25" customHeight="1">
      <c r="A81" s="107"/>
      <c r="B81" s="106" t="s">
        <v>139</v>
      </c>
      <c r="C81" s="105">
        <v>70132229</v>
      </c>
      <c r="D81" s="105">
        <v>80261158.460000008</v>
      </c>
      <c r="E81" s="109">
        <v>80261158.460000008</v>
      </c>
      <c r="F81" s="109">
        <v>80261158.460000008</v>
      </c>
      <c r="G81" s="104"/>
      <c r="H81" s="315">
        <f t="shared" si="4"/>
        <v>100</v>
      </c>
      <c r="I81" s="315">
        <f t="shared" si="5"/>
        <v>100</v>
      </c>
      <c r="K81" s="41"/>
      <c r="L81" s="41"/>
      <c r="M81" s="41"/>
      <c r="N81" s="41"/>
      <c r="O81" s="41"/>
      <c r="P81" s="42"/>
      <c r="Q81" s="42"/>
      <c r="R81" s="43"/>
      <c r="S81" s="44"/>
      <c r="T81" s="44"/>
    </row>
    <row r="82" spans="1:20" ht="11.25" customHeight="1">
      <c r="A82" s="320">
        <v>47</v>
      </c>
      <c r="B82" s="319" t="s">
        <v>138</v>
      </c>
      <c r="C82" s="318">
        <f>SUM(C83)</f>
        <v>186884616</v>
      </c>
      <c r="D82" s="318">
        <f>SUM(D83)</f>
        <v>186889934.32999995</v>
      </c>
      <c r="E82" s="318">
        <f>SUM(E83)</f>
        <v>186889934.32999995</v>
      </c>
      <c r="F82" s="318">
        <f>SUM(F83)</f>
        <v>186889934.32999995</v>
      </c>
      <c r="G82" s="317"/>
      <c r="H82" s="316">
        <f t="shared" si="4"/>
        <v>100</v>
      </c>
      <c r="I82" s="316">
        <f t="shared" si="5"/>
        <v>100</v>
      </c>
      <c r="K82" s="41"/>
      <c r="L82" s="41"/>
      <c r="M82" s="41"/>
      <c r="N82" s="41"/>
      <c r="O82" s="41"/>
      <c r="P82" s="42"/>
      <c r="Q82" s="42"/>
      <c r="R82" s="43"/>
      <c r="S82" s="44"/>
      <c r="T82" s="44"/>
    </row>
    <row r="83" spans="1:20" ht="11.25" customHeight="1">
      <c r="A83" s="107"/>
      <c r="B83" s="106" t="s">
        <v>137</v>
      </c>
      <c r="C83" s="105">
        <v>186884616</v>
      </c>
      <c r="D83" s="105">
        <v>186889934.32999995</v>
      </c>
      <c r="E83" s="105">
        <v>186889934.32999995</v>
      </c>
      <c r="F83" s="105">
        <v>186889934.32999995</v>
      </c>
      <c r="G83" s="104"/>
      <c r="H83" s="315">
        <f t="shared" si="4"/>
        <v>100</v>
      </c>
      <c r="I83" s="315">
        <f t="shared" si="5"/>
        <v>100</v>
      </c>
      <c r="K83" s="41"/>
      <c r="L83" s="41"/>
      <c r="M83" s="41"/>
      <c r="N83" s="41"/>
      <c r="O83" s="41"/>
      <c r="P83" s="42"/>
      <c r="Q83" s="42"/>
      <c r="R83" s="43"/>
      <c r="S83" s="44"/>
      <c r="T83" s="44"/>
    </row>
    <row r="84" spans="1:20" ht="3.75" customHeight="1">
      <c r="A84" s="102"/>
      <c r="B84" s="101"/>
      <c r="C84" s="100"/>
      <c r="D84" s="100"/>
      <c r="E84" s="100"/>
      <c r="F84" s="100"/>
      <c r="G84" s="99"/>
      <c r="H84" s="98"/>
      <c r="I84" s="98"/>
      <c r="K84" s="314"/>
      <c r="L84" s="313"/>
      <c r="M84" s="313"/>
      <c r="N84" s="312"/>
      <c r="O84" s="311"/>
      <c r="P84" s="311"/>
    </row>
    <row r="85" spans="1:20" s="97" customFormat="1" ht="9" customHeight="1">
      <c r="A85" s="407" t="s">
        <v>48</v>
      </c>
      <c r="B85" s="407"/>
      <c r="C85" s="407"/>
      <c r="D85" s="407"/>
      <c r="E85" s="407"/>
      <c r="F85" s="407"/>
      <c r="G85" s="407"/>
      <c r="H85" s="407"/>
      <c r="I85" s="407"/>
    </row>
    <row r="86" spans="1:20" s="97" customFormat="1" ht="9" customHeight="1">
      <c r="A86" s="401" t="s">
        <v>50</v>
      </c>
      <c r="B86" s="401"/>
      <c r="C86" s="401"/>
      <c r="D86" s="401"/>
      <c r="E86" s="401"/>
      <c r="F86" s="401"/>
      <c r="G86" s="401"/>
      <c r="H86" s="401"/>
      <c r="I86" s="401"/>
    </row>
    <row r="87" spans="1:20" s="97" customFormat="1" ht="9" customHeight="1">
      <c r="A87" s="408" t="s">
        <v>49</v>
      </c>
      <c r="B87" s="408"/>
      <c r="C87" s="408"/>
      <c r="D87" s="408"/>
      <c r="E87" s="408"/>
      <c r="F87" s="408"/>
      <c r="G87" s="408"/>
      <c r="H87" s="408"/>
      <c r="I87" s="408"/>
    </row>
    <row r="88" spans="1:20" s="97" customFormat="1" ht="12">
      <c r="A88" s="401" t="s">
        <v>51</v>
      </c>
      <c r="B88" s="401"/>
      <c r="C88" s="401"/>
      <c r="D88" s="401"/>
      <c r="E88" s="401"/>
      <c r="F88" s="401"/>
      <c r="G88" s="401"/>
      <c r="H88" s="401"/>
      <c r="I88" s="401"/>
    </row>
    <row r="89" spans="1:20" s="97" customFormat="1" ht="9" customHeight="1">
      <c r="A89" s="407"/>
      <c r="B89" s="407"/>
      <c r="C89" s="407"/>
      <c r="D89" s="407"/>
      <c r="E89" s="407"/>
      <c r="F89" s="407"/>
      <c r="G89" s="407"/>
      <c r="H89" s="407"/>
    </row>
    <row r="90" spans="1:20">
      <c r="H90" s="96"/>
      <c r="I90" s="96"/>
      <c r="J90" s="96"/>
    </row>
    <row r="91" spans="1:20" ht="10.5" customHeight="1">
      <c r="B91" s="309"/>
      <c r="C91" s="310"/>
      <c r="D91" s="309"/>
      <c r="E91" s="309"/>
      <c r="F91" s="309"/>
      <c r="H91" s="96"/>
      <c r="I91" s="96"/>
      <c r="J91" s="96"/>
    </row>
    <row r="92" spans="1:20" ht="10.5" customHeight="1">
      <c r="B92" s="309"/>
      <c r="C92" s="310"/>
      <c r="D92" s="309"/>
      <c r="E92" s="309"/>
      <c r="F92" s="309"/>
      <c r="H92" s="96"/>
      <c r="I92" s="96"/>
      <c r="J92" s="96"/>
    </row>
    <row r="93" spans="1:20" ht="10.5" customHeight="1">
      <c r="B93" s="309"/>
      <c r="C93" s="310"/>
      <c r="D93" s="309"/>
      <c r="E93" s="309"/>
      <c r="F93" s="309"/>
      <c r="H93" s="96"/>
      <c r="I93" s="96"/>
      <c r="J93" s="96"/>
    </row>
    <row r="94" spans="1:20" ht="10.5" customHeight="1">
      <c r="B94" s="309"/>
      <c r="C94" s="310"/>
      <c r="D94" s="309"/>
      <c r="E94" s="309"/>
      <c r="F94" s="309"/>
      <c r="H94" s="96"/>
      <c r="I94" s="96"/>
      <c r="J94" s="96"/>
    </row>
    <row r="95" spans="1:20" ht="10.5" customHeight="1">
      <c r="B95" s="309"/>
      <c r="C95" s="310"/>
      <c r="D95" s="309"/>
      <c r="E95" s="309"/>
      <c r="F95" s="309"/>
      <c r="H95" s="96"/>
      <c r="I95" s="96"/>
      <c r="J95" s="96"/>
    </row>
    <row r="96" spans="1:20" ht="10.5" customHeight="1">
      <c r="B96" s="309"/>
      <c r="C96" s="310"/>
      <c r="D96" s="309"/>
      <c r="E96" s="309"/>
      <c r="F96" s="309"/>
      <c r="H96" s="95"/>
      <c r="I96" s="95"/>
      <c r="J96" s="94"/>
    </row>
    <row r="97" spans="2:6" ht="10.5" customHeight="1">
      <c r="B97" s="309"/>
      <c r="C97" s="310"/>
      <c r="D97" s="309"/>
      <c r="E97" s="309"/>
      <c r="F97" s="309"/>
    </row>
    <row r="98" spans="2:6" ht="10.5" customHeight="1">
      <c r="B98" s="309"/>
      <c r="C98" s="310"/>
      <c r="D98" s="309"/>
      <c r="E98" s="309"/>
      <c r="F98" s="309"/>
    </row>
    <row r="99" spans="2:6" ht="10.5" customHeight="1">
      <c r="B99" s="309"/>
      <c r="C99" s="310"/>
      <c r="D99" s="309"/>
      <c r="E99" s="309"/>
      <c r="F99" s="309"/>
    </row>
    <row r="100" spans="2:6" ht="10.5" customHeight="1">
      <c r="B100" s="309"/>
      <c r="C100" s="310"/>
      <c r="D100" s="309"/>
      <c r="E100" s="309"/>
      <c r="F100" s="309"/>
    </row>
    <row r="101" spans="2:6" ht="10.5" customHeight="1">
      <c r="B101" s="309"/>
      <c r="C101" s="310"/>
      <c r="D101" s="309"/>
      <c r="E101" s="309"/>
      <c r="F101" s="309"/>
    </row>
    <row r="102" spans="2:6" ht="10.5" customHeight="1">
      <c r="B102" s="309"/>
      <c r="C102" s="310"/>
      <c r="D102" s="309"/>
      <c r="E102" s="309"/>
      <c r="F102" s="309"/>
    </row>
    <row r="103" spans="2:6" ht="10.5" customHeight="1">
      <c r="B103" s="309"/>
      <c r="C103" s="310"/>
      <c r="D103" s="309"/>
      <c r="E103" s="309"/>
      <c r="F103" s="309"/>
    </row>
    <row r="104" spans="2:6" ht="10.5" customHeight="1">
      <c r="B104" s="309"/>
      <c r="C104" s="310"/>
      <c r="D104" s="309"/>
      <c r="E104" s="309"/>
      <c r="F104" s="309"/>
    </row>
    <row r="105" spans="2:6" ht="10.5" customHeight="1">
      <c r="B105" s="309"/>
      <c r="C105" s="310"/>
      <c r="D105" s="309"/>
      <c r="E105" s="309"/>
      <c r="F105" s="309"/>
    </row>
    <row r="108" spans="2:6">
      <c r="D108" s="92"/>
      <c r="E108" s="92"/>
      <c r="F108" s="92"/>
    </row>
    <row r="109" spans="2:6">
      <c r="D109" s="92"/>
      <c r="E109" s="92"/>
      <c r="F109" s="92"/>
    </row>
    <row r="110" spans="2:6">
      <c r="D110" s="92"/>
      <c r="E110" s="92"/>
      <c r="F110" s="92"/>
    </row>
    <row r="111" spans="2:6">
      <c r="D111" s="92"/>
      <c r="E111" s="92"/>
      <c r="F111" s="92"/>
    </row>
    <row r="112" spans="2:6">
      <c r="D112" s="92"/>
      <c r="E112" s="92"/>
      <c r="F112" s="92"/>
    </row>
    <row r="113" spans="4:6">
      <c r="D113" s="92"/>
      <c r="E113" s="92"/>
      <c r="F113" s="92"/>
    </row>
    <row r="114" spans="4:6">
      <c r="D114" s="92"/>
      <c r="E114" s="92"/>
      <c r="F114" s="92"/>
    </row>
    <row r="115" spans="4:6">
      <c r="D115" s="92"/>
      <c r="E115" s="92"/>
      <c r="F115" s="92"/>
    </row>
    <row r="116" spans="4:6">
      <c r="D116" s="92"/>
      <c r="E116" s="92"/>
      <c r="F116" s="92"/>
    </row>
    <row r="117" spans="4:6">
      <c r="D117" s="92"/>
      <c r="E117" s="92"/>
      <c r="F117" s="92"/>
    </row>
    <row r="118" spans="4:6">
      <c r="D118" s="92"/>
      <c r="E118" s="92"/>
      <c r="F118" s="92"/>
    </row>
    <row r="119" spans="4:6">
      <c r="D119" s="92"/>
      <c r="E119" s="92"/>
      <c r="F119" s="92"/>
    </row>
    <row r="120" spans="4:6">
      <c r="D120" s="92"/>
      <c r="E120" s="92"/>
      <c r="F120" s="92"/>
    </row>
    <row r="121" spans="4:6">
      <c r="D121" s="92"/>
      <c r="E121" s="92"/>
      <c r="F121" s="92"/>
    </row>
  </sheetData>
  <mergeCells count="14">
    <mergeCell ref="A1:B1"/>
    <mergeCell ref="H4:I5"/>
    <mergeCell ref="C5:C6"/>
    <mergeCell ref="D5:D6"/>
    <mergeCell ref="E5:E6"/>
    <mergeCell ref="A87:I87"/>
    <mergeCell ref="A86:I86"/>
    <mergeCell ref="A88:I88"/>
    <mergeCell ref="A89:H89"/>
    <mergeCell ref="A3:I3"/>
    <mergeCell ref="A4:A7"/>
    <mergeCell ref="B4:B7"/>
    <mergeCell ref="E4:F4"/>
    <mergeCell ref="A85:I85"/>
  </mergeCells>
  <conditionalFormatting sqref="O84:P84">
    <cfRule type="cellIs" dxfId="35" priority="33" operator="greaterThan">
      <formula>0.1</formula>
    </cfRule>
    <cfRule type="cellIs" dxfId="34" priority="34" operator="greaterThan">
      <formula>1</formula>
    </cfRule>
  </conditionalFormatting>
  <conditionalFormatting sqref="O84:P84">
    <cfRule type="cellIs" dxfId="33" priority="35" operator="greaterThan">
      <formula>0</formula>
    </cfRule>
    <cfRule type="cellIs" dxfId="32" priority="36" operator="greaterThan">
      <formula>1</formula>
    </cfRule>
  </conditionalFormatting>
  <conditionalFormatting sqref="S8">
    <cfRule type="cellIs" dxfId="31" priority="21" operator="greaterThan">
      <formula>0.1</formula>
    </cfRule>
    <cfRule type="cellIs" dxfId="30" priority="22" operator="greaterThan">
      <formula>1</formula>
    </cfRule>
  </conditionalFormatting>
  <conditionalFormatting sqref="T8">
    <cfRule type="cellIs" dxfId="29" priority="19" operator="greaterThan">
      <formula>0</formula>
    </cfRule>
    <cfRule type="cellIs" dxfId="28" priority="20" operator="greaterThan">
      <formula>1</formula>
    </cfRule>
  </conditionalFormatting>
  <conditionalFormatting sqref="T8">
    <cfRule type="cellIs" dxfId="27" priority="25" operator="greaterThan">
      <formula>0.1</formula>
    </cfRule>
    <cfRule type="cellIs" dxfId="26" priority="26" operator="greaterThan">
      <formula>1</formula>
    </cfRule>
  </conditionalFormatting>
  <conditionalFormatting sqref="S8">
    <cfRule type="cellIs" dxfId="25" priority="31" operator="greaterThan">
      <formula>0</formula>
    </cfRule>
    <cfRule type="cellIs" dxfId="24" priority="32" operator="greaterThan">
      <formula>1</formula>
    </cfRule>
  </conditionalFormatting>
  <conditionalFormatting sqref="S8">
    <cfRule type="cellIs" dxfId="23" priority="29" operator="greaterThan">
      <formula>0.1</formula>
    </cfRule>
    <cfRule type="cellIs" dxfId="22" priority="30" operator="greaterThan">
      <formula>1</formula>
    </cfRule>
  </conditionalFormatting>
  <conditionalFormatting sqref="T8">
    <cfRule type="cellIs" dxfId="21" priority="27" operator="greaterThan">
      <formula>0</formula>
    </cfRule>
    <cfRule type="cellIs" dxfId="20" priority="28" operator="greaterThan">
      <formula>1</formula>
    </cfRule>
  </conditionalFormatting>
  <conditionalFormatting sqref="T8">
    <cfRule type="cellIs" dxfId="19" priority="17" operator="greaterThan">
      <formula>0.1</formula>
    </cfRule>
    <cfRule type="cellIs" dxfId="18" priority="18" operator="greaterThan">
      <formula>1</formula>
    </cfRule>
  </conditionalFormatting>
  <conditionalFormatting sqref="S8">
    <cfRule type="cellIs" dxfId="17" priority="23" operator="greaterThan">
      <formula>0</formula>
    </cfRule>
    <cfRule type="cellIs" dxfId="16" priority="24" operator="greaterThan">
      <formula>1</formula>
    </cfRule>
  </conditionalFormatting>
  <conditionalFormatting sqref="S9:S83">
    <cfRule type="cellIs" dxfId="15" priority="5" operator="greaterThan">
      <formula>0.1</formula>
    </cfRule>
    <cfRule type="cellIs" dxfId="14" priority="6" operator="greaterThan">
      <formula>1</formula>
    </cfRule>
  </conditionalFormatting>
  <conditionalFormatting sqref="T9:T83">
    <cfRule type="cellIs" dxfId="13" priority="3" operator="greaterThan">
      <formula>0</formula>
    </cfRule>
    <cfRule type="cellIs" dxfId="12" priority="4" operator="greaterThan">
      <formula>1</formula>
    </cfRule>
  </conditionalFormatting>
  <conditionalFormatting sqref="T9:T83">
    <cfRule type="cellIs" dxfId="11" priority="9" operator="greaterThan">
      <formula>0.1</formula>
    </cfRule>
    <cfRule type="cellIs" dxfId="10" priority="10" operator="greaterThan">
      <formula>1</formula>
    </cfRule>
  </conditionalFormatting>
  <conditionalFormatting sqref="S9:S83">
    <cfRule type="cellIs" dxfId="9" priority="15" operator="greaterThan">
      <formula>0</formula>
    </cfRule>
    <cfRule type="cellIs" dxfId="8" priority="16" operator="greaterThan">
      <formula>1</formula>
    </cfRule>
  </conditionalFormatting>
  <conditionalFormatting sqref="S9:S83">
    <cfRule type="cellIs" dxfId="7" priority="13" operator="greaterThan">
      <formula>0.1</formula>
    </cfRule>
    <cfRule type="cellIs" dxfId="6" priority="14" operator="greaterThan">
      <formula>1</formula>
    </cfRule>
  </conditionalFormatting>
  <conditionalFormatting sqref="T9:T83">
    <cfRule type="cellIs" dxfId="5" priority="11" operator="greaterThan">
      <formula>0</formula>
    </cfRule>
    <cfRule type="cellIs" dxfId="4" priority="12" operator="greaterThan">
      <formula>1</formula>
    </cfRule>
  </conditionalFormatting>
  <conditionalFormatting sqref="T9:T83">
    <cfRule type="cellIs" dxfId="3" priority="1" operator="greaterThan">
      <formula>0.1</formula>
    </cfRule>
    <cfRule type="cellIs" dxfId="2" priority="2" operator="greaterThan">
      <formula>1</formula>
    </cfRule>
  </conditionalFormatting>
  <conditionalFormatting sqref="S9:S83">
    <cfRule type="cellIs" dxfId="1" priority="7" operator="greaterThan">
      <formula>0</formula>
    </cfRule>
    <cfRule type="cellIs" dxfId="0" priority="8" operator="greaterThan">
      <formula>1</formula>
    </cfRule>
  </conditionalFormatting>
  <pageMargins left="0.70866141732283461" right="0.70866141732283461" top="0.74803149606299213" bottom="0.74803149606299213" header="0.31496062992125984" footer="0.31496062992125984"/>
  <pageSetup scale="50" fitToHeight="10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27"/>
  <sheetViews>
    <sheetView showGridLines="0" zoomScale="130" zoomScaleNormal="130" workbookViewId="0">
      <selection sqref="A1:F1"/>
    </sheetView>
  </sheetViews>
  <sheetFormatPr baseColWidth="10" defaultRowHeight="12"/>
  <cols>
    <col min="1" max="1" width="3.28515625" style="119" customWidth="1"/>
    <col min="2" max="2" width="3.28515625" style="47" customWidth="1"/>
    <col min="3" max="5" width="2.28515625" style="47" customWidth="1"/>
    <col min="6" max="6" width="60.7109375" style="47" customWidth="1"/>
    <col min="7" max="7" width="15.7109375" style="149" customWidth="1"/>
    <col min="8" max="10" width="15.7109375" style="47" customWidth="1"/>
    <col min="11" max="11" width="0.85546875" style="48" customWidth="1"/>
    <col min="12" max="13" width="15.7109375" style="47" customWidth="1"/>
    <col min="14" max="14" width="11.42578125" style="47"/>
    <col min="15" max="18" width="3.28515625" style="47" customWidth="1"/>
    <col min="19" max="19" width="1.5703125" style="47" customWidth="1"/>
    <col min="20" max="21" width="3.28515625" style="47" customWidth="1"/>
    <col min="22" max="22" width="1.5703125" style="47" customWidth="1"/>
    <col min="23" max="24" width="12.28515625" style="47" customWidth="1"/>
    <col min="25" max="16384" width="11.42578125" style="47"/>
  </cols>
  <sheetData>
    <row r="1" spans="1:24" s="91" customFormat="1" ht="35.1" customHeight="1">
      <c r="A1" s="396" t="s">
        <v>0</v>
      </c>
      <c r="B1" s="396"/>
      <c r="C1" s="396"/>
      <c r="D1" s="396"/>
      <c r="E1" s="396"/>
      <c r="F1" s="396"/>
      <c r="G1" s="6" t="s">
        <v>76</v>
      </c>
      <c r="H1" s="6"/>
      <c r="I1" s="304"/>
      <c r="K1" s="151"/>
    </row>
    <row r="2" spans="1:24" ht="15" customHeight="1">
      <c r="G2" s="57"/>
      <c r="H2" s="57"/>
      <c r="I2" s="57"/>
      <c r="J2" s="57"/>
    </row>
    <row r="3" spans="1:24" s="116" customFormat="1" ht="69.95" customHeight="1">
      <c r="A3" s="397" t="s">
        <v>654</v>
      </c>
      <c r="B3" s="397"/>
      <c r="C3" s="397"/>
      <c r="D3" s="397"/>
      <c r="E3" s="397"/>
      <c r="F3" s="397"/>
      <c r="G3" s="397"/>
      <c r="H3" s="397"/>
      <c r="I3" s="397"/>
      <c r="J3" s="397"/>
      <c r="K3" s="397"/>
      <c r="L3" s="397"/>
      <c r="M3" s="397"/>
    </row>
    <row r="4" spans="1:24" ht="13.5" customHeight="1">
      <c r="A4" s="399" t="s">
        <v>653</v>
      </c>
      <c r="B4" s="399"/>
      <c r="C4" s="394" t="s">
        <v>652</v>
      </c>
      <c r="D4" s="394"/>
      <c r="E4" s="394"/>
      <c r="F4" s="394"/>
      <c r="G4" s="2"/>
      <c r="H4" s="2"/>
      <c r="I4" s="393" t="s">
        <v>1</v>
      </c>
      <c r="J4" s="393"/>
      <c r="K4" s="1"/>
      <c r="L4" s="391" t="s">
        <v>4</v>
      </c>
      <c r="M4" s="391"/>
    </row>
    <row r="5" spans="1:24" ht="13.5" customHeight="1">
      <c r="A5" s="399"/>
      <c r="B5" s="399"/>
      <c r="C5" s="394"/>
      <c r="D5" s="394"/>
      <c r="E5" s="394"/>
      <c r="F5" s="394"/>
      <c r="G5" s="388" t="s">
        <v>2</v>
      </c>
      <c r="H5" s="388" t="s">
        <v>52</v>
      </c>
      <c r="I5" s="398" t="s">
        <v>135</v>
      </c>
      <c r="J5" s="32" t="s">
        <v>22</v>
      </c>
      <c r="K5" s="37"/>
      <c r="L5" s="392"/>
      <c r="M5" s="392"/>
    </row>
    <row r="6" spans="1:24" ht="18" customHeight="1">
      <c r="A6" s="399"/>
      <c r="B6" s="399"/>
      <c r="C6" s="394"/>
      <c r="D6" s="394"/>
      <c r="E6" s="394"/>
      <c r="F6" s="394"/>
      <c r="G6" s="388"/>
      <c r="H6" s="388"/>
      <c r="I6" s="388"/>
      <c r="J6" s="36" t="s">
        <v>77</v>
      </c>
      <c r="K6" s="36"/>
      <c r="L6" s="37" t="s">
        <v>134</v>
      </c>
      <c r="M6" s="37" t="s">
        <v>6</v>
      </c>
    </row>
    <row r="7" spans="1:24" ht="12.75" customHeight="1">
      <c r="A7" s="400"/>
      <c r="B7" s="400"/>
      <c r="C7" s="395"/>
      <c r="D7" s="395"/>
      <c r="E7" s="395"/>
      <c r="F7" s="395"/>
      <c r="G7" s="3" t="s">
        <v>7</v>
      </c>
      <c r="H7" s="3" t="s">
        <v>8</v>
      </c>
      <c r="I7" s="3" t="s">
        <v>9</v>
      </c>
      <c r="J7" s="4" t="s">
        <v>10</v>
      </c>
      <c r="K7" s="4"/>
      <c r="L7" s="4" t="s">
        <v>53</v>
      </c>
      <c r="M7" s="4" t="s">
        <v>54</v>
      </c>
    </row>
    <row r="8" spans="1:24" ht="14.25" customHeight="1">
      <c r="A8" s="302" t="s">
        <v>11</v>
      </c>
      <c r="B8" s="301"/>
      <c r="C8" s="301"/>
      <c r="D8" s="301"/>
      <c r="E8" s="301"/>
      <c r="F8" s="301"/>
      <c r="G8" s="276">
        <v>351571.73287168611</v>
      </c>
      <c r="H8" s="276">
        <v>335522.75362159178</v>
      </c>
      <c r="I8" s="276">
        <v>335522.75362159178</v>
      </c>
      <c r="J8" s="276">
        <v>329536.60049207375</v>
      </c>
      <c r="K8" s="276"/>
      <c r="L8" s="276">
        <f t="shared" ref="L8:L39" si="0">IFERROR(+J8/H8*100,"n.a")</f>
        <v>98.215872674832255</v>
      </c>
      <c r="M8" s="276">
        <f t="shared" ref="M8:M39" si="1">IFERROR(+J8/I8*100,"n.a.")</f>
        <v>98.215872674832255</v>
      </c>
      <c r="O8" s="41"/>
      <c r="P8" s="41"/>
      <c r="Q8" s="41"/>
      <c r="R8" s="41"/>
      <c r="S8" s="41"/>
      <c r="T8" s="42"/>
      <c r="U8" s="42"/>
      <c r="V8" s="43"/>
      <c r="W8" s="44"/>
      <c r="X8" s="44"/>
    </row>
    <row r="9" spans="1:24" s="79" customFormat="1" ht="12.75" customHeight="1">
      <c r="A9" s="288" t="s">
        <v>651</v>
      </c>
      <c r="B9" s="288"/>
      <c r="C9" s="288"/>
      <c r="D9" s="288"/>
      <c r="E9" s="288"/>
      <c r="F9" s="288"/>
      <c r="G9" s="287">
        <v>3599.630001</v>
      </c>
      <c r="H9" s="287">
        <v>3623.9399381000003</v>
      </c>
      <c r="I9" s="287">
        <v>3623.9399381000003</v>
      </c>
      <c r="J9" s="287">
        <v>3623.8786854999998</v>
      </c>
      <c r="K9" s="287"/>
      <c r="L9" s="287">
        <f t="shared" si="0"/>
        <v>99.998309778830588</v>
      </c>
      <c r="M9" s="287">
        <f t="shared" si="1"/>
        <v>99.998309778830588</v>
      </c>
      <c r="O9" s="41"/>
      <c r="P9" s="41"/>
      <c r="Q9" s="41"/>
      <c r="R9" s="41"/>
      <c r="S9" s="41"/>
      <c r="T9" s="42"/>
      <c r="U9" s="42"/>
      <c r="V9" s="43"/>
      <c r="W9" s="44"/>
      <c r="X9" s="44"/>
    </row>
    <row r="10" spans="1:24" s="79" customFormat="1" ht="12.75" customHeight="1">
      <c r="A10" s="278"/>
      <c r="B10" s="277" t="s">
        <v>650</v>
      </c>
      <c r="C10" s="278"/>
      <c r="D10" s="278"/>
      <c r="E10" s="278"/>
      <c r="F10" s="278"/>
      <c r="G10" s="276">
        <v>3599.630001</v>
      </c>
      <c r="H10" s="276">
        <v>3623.9399381000003</v>
      </c>
      <c r="I10" s="276">
        <v>3623.9399381000003</v>
      </c>
      <c r="J10" s="276">
        <v>3623.8786854999998</v>
      </c>
      <c r="K10" s="285"/>
      <c r="L10" s="276">
        <f t="shared" si="0"/>
        <v>99.998309778830588</v>
      </c>
      <c r="M10" s="276">
        <f t="shared" si="1"/>
        <v>99.998309778830588</v>
      </c>
      <c r="O10" s="41"/>
      <c r="P10" s="41"/>
      <c r="Q10" s="41"/>
      <c r="R10" s="41"/>
      <c r="S10" s="41"/>
      <c r="T10" s="42"/>
      <c r="U10" s="42"/>
      <c r="V10" s="43"/>
      <c r="W10" s="44"/>
      <c r="X10" s="44"/>
    </row>
    <row r="11" spans="1:24" s="79" customFormat="1" ht="12.75" customHeight="1">
      <c r="A11" s="280"/>
      <c r="B11" s="280"/>
      <c r="C11" s="277" t="s">
        <v>649</v>
      </c>
      <c r="D11" s="277"/>
      <c r="E11" s="277"/>
      <c r="F11" s="277"/>
      <c r="G11" s="276">
        <v>3599.630001</v>
      </c>
      <c r="H11" s="276">
        <v>3623.9399381000003</v>
      </c>
      <c r="I11" s="276">
        <v>3623.9399381000003</v>
      </c>
      <c r="J11" s="276">
        <v>3623.8786854999998</v>
      </c>
      <c r="K11" s="289"/>
      <c r="L11" s="276">
        <f t="shared" si="0"/>
        <v>99.998309778830588</v>
      </c>
      <c r="M11" s="276">
        <f t="shared" si="1"/>
        <v>99.998309778830588</v>
      </c>
      <c r="O11" s="41"/>
      <c r="P11" s="41"/>
      <c r="Q11" s="41"/>
      <c r="R11" s="41"/>
      <c r="S11" s="41"/>
      <c r="T11" s="42"/>
      <c r="U11" s="42"/>
      <c r="V11" s="43"/>
      <c r="W11" s="44"/>
      <c r="X11" s="44"/>
    </row>
    <row r="12" spans="1:24" ht="12.75" customHeight="1">
      <c r="A12" s="275"/>
      <c r="B12" s="275"/>
      <c r="C12" s="275"/>
      <c r="D12" s="274" t="s">
        <v>648</v>
      </c>
      <c r="E12" s="274"/>
      <c r="F12" s="274"/>
      <c r="G12" s="272">
        <v>1668.920001</v>
      </c>
      <c r="H12" s="272">
        <v>1668.920001</v>
      </c>
      <c r="I12" s="272">
        <v>1668.920001</v>
      </c>
      <c r="J12" s="272">
        <v>1668.920001</v>
      </c>
      <c r="K12" s="279"/>
      <c r="L12" s="272">
        <f t="shared" si="0"/>
        <v>100</v>
      </c>
      <c r="M12" s="272">
        <f t="shared" si="1"/>
        <v>100</v>
      </c>
      <c r="O12" s="41"/>
      <c r="P12" s="41"/>
      <c r="Q12" s="41"/>
      <c r="R12" s="41"/>
      <c r="S12" s="41"/>
      <c r="T12" s="42"/>
      <c r="U12" s="42"/>
      <c r="V12" s="43"/>
      <c r="W12" s="44"/>
      <c r="X12" s="44"/>
    </row>
    <row r="13" spans="1:24" ht="12.75" customHeight="1">
      <c r="A13" s="275"/>
      <c r="B13" s="275"/>
      <c r="C13" s="275"/>
      <c r="D13" s="300" t="s">
        <v>647</v>
      </c>
      <c r="E13" s="274"/>
      <c r="F13" s="274"/>
      <c r="G13" s="272">
        <v>38.51</v>
      </c>
      <c r="H13" s="272">
        <v>36.5199371</v>
      </c>
      <c r="I13" s="272">
        <v>36.5199371</v>
      </c>
      <c r="J13" s="272">
        <v>36.458684499999997</v>
      </c>
      <c r="K13" s="279"/>
      <c r="L13" s="272">
        <f t="shared" si="0"/>
        <v>99.832276271910658</v>
      </c>
      <c r="M13" s="272">
        <f t="shared" si="1"/>
        <v>99.832276271910658</v>
      </c>
      <c r="O13" s="41"/>
      <c r="P13" s="41"/>
      <c r="Q13" s="41"/>
      <c r="R13" s="41"/>
      <c r="S13" s="41"/>
      <c r="T13" s="42"/>
      <c r="U13" s="42"/>
      <c r="V13" s="43"/>
      <c r="W13" s="44"/>
      <c r="X13" s="44"/>
    </row>
    <row r="14" spans="1:24" ht="12.75" customHeight="1">
      <c r="A14" s="275"/>
      <c r="B14" s="275"/>
      <c r="C14" s="275"/>
      <c r="D14" s="300" t="s">
        <v>646</v>
      </c>
      <c r="E14" s="274"/>
      <c r="F14" s="274"/>
      <c r="G14" s="272">
        <v>1182.2</v>
      </c>
      <c r="H14" s="272">
        <v>1208.5</v>
      </c>
      <c r="I14" s="272">
        <v>1208.5</v>
      </c>
      <c r="J14" s="272">
        <v>1208.5</v>
      </c>
      <c r="K14" s="279"/>
      <c r="L14" s="272">
        <f t="shared" si="0"/>
        <v>100</v>
      </c>
      <c r="M14" s="272">
        <f t="shared" si="1"/>
        <v>100</v>
      </c>
      <c r="O14" s="41"/>
      <c r="P14" s="41"/>
      <c r="Q14" s="41"/>
      <c r="R14" s="41"/>
      <c r="S14" s="41"/>
      <c r="T14" s="42"/>
      <c r="U14" s="42"/>
      <c r="V14" s="43"/>
      <c r="W14" s="44"/>
      <c r="X14" s="44"/>
    </row>
    <row r="15" spans="1:24" ht="12.75" customHeight="1">
      <c r="A15" s="275"/>
      <c r="B15" s="275"/>
      <c r="C15" s="275"/>
      <c r="D15" s="300" t="s">
        <v>645</v>
      </c>
      <c r="E15" s="274"/>
      <c r="F15" s="274"/>
      <c r="G15" s="272">
        <v>500</v>
      </c>
      <c r="H15" s="272">
        <v>500</v>
      </c>
      <c r="I15" s="272">
        <v>500</v>
      </c>
      <c r="J15" s="272">
        <v>500</v>
      </c>
      <c r="K15" s="279"/>
      <c r="L15" s="272">
        <f t="shared" si="0"/>
        <v>100</v>
      </c>
      <c r="M15" s="272">
        <f t="shared" si="1"/>
        <v>100</v>
      </c>
      <c r="O15" s="41"/>
      <c r="P15" s="41"/>
      <c r="Q15" s="41"/>
      <c r="R15" s="41"/>
      <c r="S15" s="41"/>
      <c r="T15" s="42"/>
      <c r="U15" s="42"/>
      <c r="V15" s="43"/>
      <c r="W15" s="44"/>
      <c r="X15" s="44"/>
    </row>
    <row r="16" spans="1:24" ht="12.75" customHeight="1">
      <c r="A16" s="275"/>
      <c r="B16" s="275"/>
      <c r="C16" s="275"/>
      <c r="D16" s="274" t="s">
        <v>644</v>
      </c>
      <c r="E16" s="274"/>
      <c r="F16" s="274"/>
      <c r="G16" s="272">
        <v>210</v>
      </c>
      <c r="H16" s="272">
        <v>210</v>
      </c>
      <c r="I16" s="272">
        <v>210</v>
      </c>
      <c r="J16" s="272">
        <v>210</v>
      </c>
      <c r="K16" s="279"/>
      <c r="L16" s="272">
        <f t="shared" si="0"/>
        <v>100</v>
      </c>
      <c r="M16" s="272">
        <f t="shared" si="1"/>
        <v>100</v>
      </c>
      <c r="O16" s="41"/>
      <c r="P16" s="41"/>
      <c r="Q16" s="41"/>
      <c r="R16" s="41"/>
      <c r="S16" s="41"/>
      <c r="T16" s="42"/>
      <c r="U16" s="42"/>
      <c r="V16" s="43"/>
      <c r="W16" s="44"/>
      <c r="X16" s="44"/>
    </row>
    <row r="17" spans="1:24" s="79" customFormat="1" ht="12.75" customHeight="1">
      <c r="A17" s="288" t="s">
        <v>643</v>
      </c>
      <c r="B17" s="288"/>
      <c r="C17" s="288"/>
      <c r="D17" s="288"/>
      <c r="E17" s="288"/>
      <c r="F17" s="288"/>
      <c r="G17" s="287">
        <v>65708.357459150007</v>
      </c>
      <c r="H17" s="287">
        <v>58585.515484097006</v>
      </c>
      <c r="I17" s="287">
        <v>58585.515484097006</v>
      </c>
      <c r="J17" s="287">
        <v>56695.383402020481</v>
      </c>
      <c r="K17" s="287"/>
      <c r="L17" s="287">
        <f t="shared" si="0"/>
        <v>96.773721172446457</v>
      </c>
      <c r="M17" s="287">
        <f t="shared" si="1"/>
        <v>96.773721172446457</v>
      </c>
      <c r="O17" s="41"/>
      <c r="P17" s="41"/>
      <c r="Q17" s="41"/>
      <c r="R17" s="41"/>
      <c r="S17" s="41"/>
      <c r="T17" s="42"/>
      <c r="U17" s="42"/>
      <c r="V17" s="43"/>
      <c r="W17" s="44"/>
      <c r="X17" s="44"/>
    </row>
    <row r="18" spans="1:24" s="79" customFormat="1" ht="12.75" customHeight="1">
      <c r="A18" s="278"/>
      <c r="B18" s="278" t="s">
        <v>642</v>
      </c>
      <c r="C18" s="278"/>
      <c r="D18" s="278"/>
      <c r="E18" s="277"/>
      <c r="F18" s="277"/>
      <c r="G18" s="276">
        <v>12071.81054</v>
      </c>
      <c r="H18" s="276">
        <v>8361.472233919998</v>
      </c>
      <c r="I18" s="276">
        <v>8361.472233919998</v>
      </c>
      <c r="J18" s="276">
        <v>8157.297289149993</v>
      </c>
      <c r="K18" s="276"/>
      <c r="L18" s="276">
        <f t="shared" si="0"/>
        <v>97.558145993217224</v>
      </c>
      <c r="M18" s="276">
        <f t="shared" si="1"/>
        <v>97.558145993217224</v>
      </c>
      <c r="O18" s="41"/>
      <c r="P18" s="41"/>
      <c r="Q18" s="41"/>
      <c r="R18" s="41"/>
      <c r="S18" s="41"/>
      <c r="T18" s="42"/>
      <c r="U18" s="42"/>
      <c r="V18" s="43"/>
      <c r="W18" s="44"/>
      <c r="X18" s="44"/>
    </row>
    <row r="19" spans="1:24" s="79" customFormat="1" ht="12.75" customHeight="1">
      <c r="A19" s="280"/>
      <c r="B19" s="280"/>
      <c r="C19" s="277" t="s">
        <v>524</v>
      </c>
      <c r="D19" s="277"/>
      <c r="E19" s="277"/>
      <c r="F19" s="277"/>
      <c r="G19" s="276">
        <v>12071.81054</v>
      </c>
      <c r="H19" s="276">
        <v>8361.472233919998</v>
      </c>
      <c r="I19" s="276">
        <v>8361.472233919998</v>
      </c>
      <c r="J19" s="276">
        <v>8157.297289149993</v>
      </c>
      <c r="K19" s="276"/>
      <c r="L19" s="276">
        <f t="shared" si="0"/>
        <v>97.558145993217224</v>
      </c>
      <c r="M19" s="276">
        <f t="shared" si="1"/>
        <v>97.558145993217224</v>
      </c>
      <c r="O19" s="41"/>
      <c r="P19" s="41"/>
      <c r="Q19" s="41"/>
      <c r="R19" s="41"/>
      <c r="S19" s="41"/>
      <c r="T19" s="42"/>
      <c r="U19" s="42"/>
      <c r="V19" s="43"/>
      <c r="W19" s="44"/>
      <c r="X19" s="44"/>
    </row>
    <row r="20" spans="1:24" s="79" customFormat="1" ht="12.75" customHeight="1">
      <c r="A20" s="278"/>
      <c r="B20" s="278"/>
      <c r="C20" s="278"/>
      <c r="D20" s="278" t="s">
        <v>642</v>
      </c>
      <c r="E20" s="277"/>
      <c r="F20" s="277"/>
      <c r="G20" s="276">
        <v>12071.81054</v>
      </c>
      <c r="H20" s="276">
        <v>8361.472233919998</v>
      </c>
      <c r="I20" s="276">
        <v>8361.472233919998</v>
      </c>
      <c r="J20" s="276">
        <v>8157.297289149993</v>
      </c>
      <c r="K20" s="276"/>
      <c r="L20" s="276">
        <f t="shared" si="0"/>
        <v>97.558145993217224</v>
      </c>
      <c r="M20" s="276">
        <f t="shared" si="1"/>
        <v>97.558145993217224</v>
      </c>
      <c r="O20" s="41"/>
      <c r="P20" s="41"/>
      <c r="Q20" s="41"/>
      <c r="R20" s="41"/>
      <c r="S20" s="41"/>
      <c r="T20" s="42"/>
      <c r="U20" s="42"/>
      <c r="V20" s="43"/>
      <c r="W20" s="44"/>
      <c r="X20" s="44"/>
    </row>
    <row r="21" spans="1:24" ht="12.75" customHeight="1">
      <c r="A21" s="275"/>
      <c r="B21" s="275"/>
      <c r="C21" s="275"/>
      <c r="D21" s="275"/>
      <c r="E21" s="274" t="s">
        <v>641</v>
      </c>
      <c r="F21" s="274"/>
      <c r="G21" s="273">
        <v>11800</v>
      </c>
      <c r="H21" s="272">
        <v>8165.4305775599978</v>
      </c>
      <c r="I21" s="272">
        <v>8165.4305775599978</v>
      </c>
      <c r="J21" s="272">
        <v>7968.0125448799927</v>
      </c>
      <c r="K21" s="272"/>
      <c r="L21" s="273">
        <f t="shared" si="0"/>
        <v>97.582270392175715</v>
      </c>
      <c r="M21" s="273">
        <f t="shared" si="1"/>
        <v>97.582270392175715</v>
      </c>
      <c r="O21" s="41"/>
      <c r="P21" s="41"/>
      <c r="Q21" s="41"/>
      <c r="R21" s="41"/>
      <c r="S21" s="41"/>
      <c r="T21" s="42"/>
      <c r="U21" s="42"/>
      <c r="V21" s="43"/>
      <c r="W21" s="44"/>
      <c r="X21" s="44"/>
    </row>
    <row r="22" spans="1:24" ht="12.75" customHeight="1">
      <c r="A22" s="275"/>
      <c r="B22" s="275"/>
      <c r="C22" s="275"/>
      <c r="D22" s="275"/>
      <c r="E22" s="274" t="s">
        <v>640</v>
      </c>
      <c r="F22" s="274"/>
      <c r="G22" s="273">
        <v>271.81054</v>
      </c>
      <c r="H22" s="272">
        <v>196.04165635999999</v>
      </c>
      <c r="I22" s="272">
        <v>196.04165635999999</v>
      </c>
      <c r="J22" s="272">
        <v>189.28474427</v>
      </c>
      <c r="K22" s="272"/>
      <c r="L22" s="273">
        <f t="shared" si="0"/>
        <v>96.553328402004539</v>
      </c>
      <c r="M22" s="273">
        <f t="shared" si="1"/>
        <v>96.553328402004539</v>
      </c>
      <c r="O22" s="41"/>
      <c r="P22" s="41"/>
      <c r="Q22" s="41"/>
      <c r="R22" s="41"/>
      <c r="S22" s="41"/>
      <c r="T22" s="42"/>
      <c r="U22" s="42"/>
      <c r="V22" s="43"/>
      <c r="W22" s="44"/>
      <c r="X22" s="44"/>
    </row>
    <row r="23" spans="1:24" s="79" customFormat="1" ht="12.75" customHeight="1">
      <c r="A23" s="278"/>
      <c r="B23" s="278" t="s">
        <v>639</v>
      </c>
      <c r="C23" s="278"/>
      <c r="D23" s="278"/>
      <c r="E23" s="277"/>
      <c r="F23" s="277"/>
      <c r="G23" s="276">
        <v>53636.546919150001</v>
      </c>
      <c r="H23" s="276">
        <v>50224.043250177005</v>
      </c>
      <c r="I23" s="276">
        <v>50224.043250177005</v>
      </c>
      <c r="J23" s="276">
        <v>48538.086112870486</v>
      </c>
      <c r="K23" s="276"/>
      <c r="L23" s="276">
        <f t="shared" si="0"/>
        <v>96.643127418259823</v>
      </c>
      <c r="M23" s="276">
        <f t="shared" si="1"/>
        <v>96.643127418259823</v>
      </c>
      <c r="O23" s="41"/>
      <c r="P23" s="41"/>
      <c r="Q23" s="41"/>
      <c r="R23" s="41"/>
      <c r="S23" s="41"/>
      <c r="T23" s="42"/>
      <c r="U23" s="42"/>
      <c r="V23" s="43"/>
      <c r="W23" s="44"/>
      <c r="X23" s="44"/>
    </row>
    <row r="24" spans="1:24" s="79" customFormat="1" ht="12.75" customHeight="1">
      <c r="A24" s="280"/>
      <c r="B24" s="278"/>
      <c r="C24" s="277" t="s">
        <v>524</v>
      </c>
      <c r="D24" s="278"/>
      <c r="E24" s="277"/>
      <c r="F24" s="277"/>
      <c r="G24" s="276">
        <v>50195.888606</v>
      </c>
      <c r="H24" s="276">
        <v>47379.042799400006</v>
      </c>
      <c r="I24" s="276">
        <v>47379.042799400006</v>
      </c>
      <c r="J24" s="276">
        <v>45695.306525239983</v>
      </c>
      <c r="K24" s="276"/>
      <c r="L24" s="276">
        <f t="shared" si="0"/>
        <v>96.446242526914574</v>
      </c>
      <c r="M24" s="276">
        <f t="shared" si="1"/>
        <v>96.446242526914574</v>
      </c>
      <c r="O24" s="41"/>
      <c r="P24" s="41"/>
      <c r="Q24" s="41"/>
      <c r="R24" s="41"/>
      <c r="S24" s="41"/>
      <c r="T24" s="42"/>
      <c r="U24" s="42"/>
      <c r="V24" s="43"/>
      <c r="W24" s="44"/>
      <c r="X24" s="44"/>
    </row>
    <row r="25" spans="1:24" s="79" customFormat="1" ht="12.75" customHeight="1">
      <c r="A25" s="278"/>
      <c r="B25" s="278"/>
      <c r="C25" s="278"/>
      <c r="D25" s="278" t="s">
        <v>638</v>
      </c>
      <c r="E25" s="277"/>
      <c r="F25" s="277"/>
      <c r="G25" s="286">
        <v>3271.781888</v>
      </c>
      <c r="H25" s="286">
        <v>3038.1723502799996</v>
      </c>
      <c r="I25" s="286">
        <v>3038.1723502799996</v>
      </c>
      <c r="J25" s="286">
        <v>3038.1723502799996</v>
      </c>
      <c r="K25" s="285"/>
      <c r="L25" s="286">
        <f t="shared" si="0"/>
        <v>100</v>
      </c>
      <c r="M25" s="286">
        <f t="shared" si="1"/>
        <v>100</v>
      </c>
      <c r="O25" s="41"/>
      <c r="P25" s="41"/>
      <c r="Q25" s="41"/>
      <c r="R25" s="41"/>
      <c r="S25" s="41"/>
      <c r="T25" s="42"/>
      <c r="U25" s="42"/>
      <c r="V25" s="43"/>
      <c r="W25" s="44"/>
      <c r="X25" s="44"/>
    </row>
    <row r="26" spans="1:24" ht="12.75" customHeight="1">
      <c r="A26" s="284"/>
      <c r="B26" s="284"/>
      <c r="C26" s="274"/>
      <c r="D26" s="274"/>
      <c r="E26" s="274" t="s">
        <v>637</v>
      </c>
      <c r="F26" s="274"/>
      <c r="G26" s="283">
        <v>1800</v>
      </c>
      <c r="H26" s="272">
        <v>0</v>
      </c>
      <c r="I26" s="272">
        <v>0</v>
      </c>
      <c r="J26" s="272">
        <v>0</v>
      </c>
      <c r="K26" s="272"/>
      <c r="L26" s="283" t="str">
        <f t="shared" si="0"/>
        <v>n.a</v>
      </c>
      <c r="M26" s="283" t="str">
        <f t="shared" si="1"/>
        <v>n.a.</v>
      </c>
      <c r="O26" s="41"/>
      <c r="P26" s="41"/>
      <c r="Q26" s="41"/>
      <c r="R26" s="41"/>
      <c r="S26" s="41"/>
      <c r="T26" s="42"/>
      <c r="U26" s="42"/>
      <c r="V26" s="43"/>
      <c r="W26" s="44"/>
      <c r="X26" s="44"/>
    </row>
    <row r="27" spans="1:24" ht="12.75" customHeight="1">
      <c r="A27" s="275"/>
      <c r="B27" s="275"/>
      <c r="C27" s="275"/>
      <c r="D27" s="275"/>
      <c r="E27" s="274" t="s">
        <v>636</v>
      </c>
      <c r="F27" s="274"/>
      <c r="G27" s="273">
        <v>1200</v>
      </c>
      <c r="H27" s="272">
        <v>3038.1723502799996</v>
      </c>
      <c r="I27" s="272">
        <v>3038.1723502799996</v>
      </c>
      <c r="J27" s="272">
        <v>3038.1723502799996</v>
      </c>
      <c r="K27" s="272"/>
      <c r="L27" s="273">
        <f t="shared" si="0"/>
        <v>100</v>
      </c>
      <c r="M27" s="273">
        <f t="shared" si="1"/>
        <v>100</v>
      </c>
      <c r="O27" s="41"/>
      <c r="P27" s="41"/>
      <c r="Q27" s="41"/>
      <c r="R27" s="41"/>
      <c r="S27" s="41"/>
      <c r="T27" s="42"/>
      <c r="U27" s="42"/>
      <c r="V27" s="43"/>
      <c r="W27" s="44"/>
      <c r="X27" s="44"/>
    </row>
    <row r="28" spans="1:24" ht="12.75" customHeight="1">
      <c r="A28" s="275"/>
      <c r="B28" s="284"/>
      <c r="C28" s="274"/>
      <c r="D28" s="274"/>
      <c r="E28" s="274" t="s">
        <v>635</v>
      </c>
      <c r="F28" s="274"/>
      <c r="G28" s="283">
        <v>271.78188799999998</v>
      </c>
      <c r="H28" s="272">
        <v>0</v>
      </c>
      <c r="I28" s="272">
        <v>0</v>
      </c>
      <c r="J28" s="272">
        <v>0</v>
      </c>
      <c r="K28" s="272"/>
      <c r="L28" s="283" t="str">
        <f t="shared" si="0"/>
        <v>n.a</v>
      </c>
      <c r="M28" s="283" t="str">
        <f t="shared" si="1"/>
        <v>n.a.</v>
      </c>
      <c r="O28" s="41"/>
      <c r="P28" s="41"/>
      <c r="Q28" s="41"/>
      <c r="R28" s="41"/>
      <c r="S28" s="41"/>
      <c r="T28" s="42"/>
      <c r="U28" s="42"/>
      <c r="V28" s="43"/>
      <c r="W28" s="44"/>
      <c r="X28" s="44"/>
    </row>
    <row r="29" spans="1:24" s="79" customFormat="1" ht="12.75" customHeight="1">
      <c r="A29" s="280"/>
      <c r="B29" s="278"/>
      <c r="C29" s="278"/>
      <c r="D29" s="277" t="s">
        <v>128</v>
      </c>
      <c r="E29" s="299"/>
      <c r="F29" s="299"/>
      <c r="G29" s="276">
        <v>22259.559444999999</v>
      </c>
      <c r="H29" s="276">
        <v>21296.026263439999</v>
      </c>
      <c r="I29" s="276">
        <v>21296.026263439999</v>
      </c>
      <c r="J29" s="276">
        <v>20463.564586679986</v>
      </c>
      <c r="K29" s="285"/>
      <c r="L29" s="276">
        <f t="shared" si="0"/>
        <v>96.090999952469332</v>
      </c>
      <c r="M29" s="276">
        <f t="shared" si="1"/>
        <v>96.090999952469332</v>
      </c>
      <c r="O29" s="41"/>
      <c r="P29" s="41"/>
      <c r="Q29" s="41"/>
      <c r="R29" s="41"/>
      <c r="S29" s="41"/>
      <c r="T29" s="42"/>
      <c r="U29" s="42"/>
      <c r="V29" s="43"/>
      <c r="W29" s="44"/>
      <c r="X29" s="44"/>
    </row>
    <row r="30" spans="1:24" ht="12.75" customHeight="1">
      <c r="A30" s="275"/>
      <c r="B30" s="275"/>
      <c r="C30" s="275"/>
      <c r="D30" s="275"/>
      <c r="E30" s="274" t="s">
        <v>634</v>
      </c>
      <c r="F30" s="274"/>
      <c r="G30" s="273">
        <v>2300</v>
      </c>
      <c r="H30" s="272">
        <v>1909.1398619999995</v>
      </c>
      <c r="I30" s="272">
        <v>1909.1398619999995</v>
      </c>
      <c r="J30" s="272">
        <v>1900.3928729200002</v>
      </c>
      <c r="K30" s="272"/>
      <c r="L30" s="273">
        <f t="shared" si="0"/>
        <v>99.541836129761805</v>
      </c>
      <c r="M30" s="273">
        <f t="shared" si="1"/>
        <v>99.541836129761805</v>
      </c>
      <c r="O30" s="41"/>
      <c r="P30" s="41"/>
      <c r="Q30" s="41"/>
      <c r="R30" s="41"/>
      <c r="S30" s="41"/>
      <c r="T30" s="42"/>
      <c r="U30" s="42"/>
      <c r="V30" s="43"/>
      <c r="W30" s="44"/>
      <c r="X30" s="44"/>
    </row>
    <row r="31" spans="1:24" ht="12.75" customHeight="1">
      <c r="A31" s="275"/>
      <c r="B31" s="284"/>
      <c r="C31" s="274"/>
      <c r="D31" s="274"/>
      <c r="E31" s="274" t="s">
        <v>633</v>
      </c>
      <c r="F31" s="274"/>
      <c r="G31" s="283">
        <v>900</v>
      </c>
      <c r="H31" s="272">
        <v>3686.5652617099963</v>
      </c>
      <c r="I31" s="272">
        <v>3686.5652617099963</v>
      </c>
      <c r="J31" s="272">
        <v>3614.6721262099959</v>
      </c>
      <c r="K31" s="272"/>
      <c r="L31" s="283">
        <f t="shared" si="0"/>
        <v>98.049861310019153</v>
      </c>
      <c r="M31" s="283">
        <f t="shared" si="1"/>
        <v>98.049861310019153</v>
      </c>
      <c r="O31" s="41"/>
      <c r="P31" s="41"/>
      <c r="Q31" s="41"/>
      <c r="R31" s="41"/>
      <c r="S31" s="41"/>
      <c r="T31" s="42"/>
      <c r="U31" s="42"/>
      <c r="V31" s="43"/>
      <c r="W31" s="44"/>
      <c r="X31" s="44"/>
    </row>
    <row r="32" spans="1:24" ht="12.75" customHeight="1">
      <c r="A32" s="275"/>
      <c r="B32" s="284"/>
      <c r="C32" s="274"/>
      <c r="D32" s="275"/>
      <c r="E32" s="274" t="s">
        <v>632</v>
      </c>
      <c r="F32" s="274"/>
      <c r="G32" s="283">
        <v>5888.5594449999999</v>
      </c>
      <c r="H32" s="272">
        <v>10930.531151350004</v>
      </c>
      <c r="I32" s="272">
        <v>10930.531151350004</v>
      </c>
      <c r="J32" s="272">
        <v>10420.377636939991</v>
      </c>
      <c r="K32" s="272"/>
      <c r="L32" s="283">
        <f t="shared" si="0"/>
        <v>95.332765559640677</v>
      </c>
      <c r="M32" s="283">
        <f t="shared" si="1"/>
        <v>95.332765559640677</v>
      </c>
      <c r="O32" s="41"/>
      <c r="P32" s="41"/>
      <c r="Q32" s="41"/>
      <c r="R32" s="41"/>
      <c r="S32" s="41"/>
      <c r="T32" s="42"/>
      <c r="U32" s="42"/>
      <c r="V32" s="43"/>
      <c r="W32" s="44"/>
      <c r="X32" s="44"/>
    </row>
    <row r="33" spans="1:24" ht="12.75" customHeight="1">
      <c r="A33" s="275"/>
      <c r="B33" s="275"/>
      <c r="C33" s="275"/>
      <c r="D33" s="275"/>
      <c r="E33" s="274" t="s">
        <v>631</v>
      </c>
      <c r="F33" s="274"/>
      <c r="G33" s="273">
        <v>1700</v>
      </c>
      <c r="H33" s="272">
        <v>1879.9137661100006</v>
      </c>
      <c r="I33" s="272">
        <v>1879.9137661100006</v>
      </c>
      <c r="J33" s="272">
        <v>1798.0077960500005</v>
      </c>
      <c r="K33" s="272"/>
      <c r="L33" s="273">
        <f t="shared" si="0"/>
        <v>95.643099617836015</v>
      </c>
      <c r="M33" s="273">
        <f t="shared" si="1"/>
        <v>95.643099617836015</v>
      </c>
      <c r="O33" s="41"/>
      <c r="P33" s="41"/>
      <c r="Q33" s="41"/>
      <c r="R33" s="41"/>
      <c r="S33" s="41"/>
      <c r="T33" s="42"/>
      <c r="U33" s="42"/>
      <c r="V33" s="43"/>
      <c r="W33" s="44"/>
      <c r="X33" s="44"/>
    </row>
    <row r="34" spans="1:24" ht="12.75" customHeight="1">
      <c r="A34" s="275"/>
      <c r="B34" s="275"/>
      <c r="C34" s="275"/>
      <c r="D34" s="275"/>
      <c r="E34" s="274" t="s">
        <v>630</v>
      </c>
      <c r="F34" s="274"/>
      <c r="G34" s="273">
        <v>3250</v>
      </c>
      <c r="H34" s="272">
        <v>1308.3404542499993</v>
      </c>
      <c r="I34" s="272">
        <v>1308.3404542499993</v>
      </c>
      <c r="J34" s="272">
        <v>1302.1605399099976</v>
      </c>
      <c r="K34" s="272"/>
      <c r="L34" s="273">
        <f t="shared" si="0"/>
        <v>99.527652430227391</v>
      </c>
      <c r="M34" s="273">
        <f t="shared" si="1"/>
        <v>99.527652430227391</v>
      </c>
      <c r="O34" s="41"/>
      <c r="P34" s="41"/>
      <c r="Q34" s="41"/>
      <c r="R34" s="41"/>
      <c r="S34" s="41"/>
      <c r="T34" s="42"/>
      <c r="U34" s="42"/>
      <c r="V34" s="43"/>
      <c r="W34" s="44"/>
      <c r="X34" s="44"/>
    </row>
    <row r="35" spans="1:24" ht="12.75" customHeight="1">
      <c r="A35" s="275"/>
      <c r="B35" s="275"/>
      <c r="C35" s="275"/>
      <c r="D35" s="275"/>
      <c r="E35" s="274" t="s">
        <v>629</v>
      </c>
      <c r="F35" s="274"/>
      <c r="G35" s="273">
        <v>6721</v>
      </c>
      <c r="H35" s="272">
        <v>0</v>
      </c>
      <c r="I35" s="272">
        <v>0</v>
      </c>
      <c r="J35" s="272">
        <v>0</v>
      </c>
      <c r="K35" s="272"/>
      <c r="L35" s="273" t="str">
        <f t="shared" si="0"/>
        <v>n.a</v>
      </c>
      <c r="M35" s="273" t="str">
        <f t="shared" si="1"/>
        <v>n.a.</v>
      </c>
      <c r="O35" s="41"/>
      <c r="P35" s="41"/>
      <c r="Q35" s="41"/>
      <c r="R35" s="41"/>
      <c r="S35" s="41"/>
      <c r="T35" s="42"/>
      <c r="U35" s="42"/>
      <c r="V35" s="43"/>
      <c r="W35" s="44"/>
      <c r="X35" s="44"/>
    </row>
    <row r="36" spans="1:24" ht="12.75" customHeight="1">
      <c r="A36" s="275"/>
      <c r="B36" s="275"/>
      <c r="C36" s="275"/>
      <c r="D36" s="275"/>
      <c r="E36" s="274" t="s">
        <v>628</v>
      </c>
      <c r="F36" s="274"/>
      <c r="G36" s="273">
        <v>1500</v>
      </c>
      <c r="H36" s="272">
        <v>1581.5357680199995</v>
      </c>
      <c r="I36" s="272">
        <v>1581.5357680199995</v>
      </c>
      <c r="J36" s="272">
        <v>1427.9536146499995</v>
      </c>
      <c r="K36" s="272"/>
      <c r="L36" s="273">
        <f t="shared" si="0"/>
        <v>90.289049639245476</v>
      </c>
      <c r="M36" s="273">
        <f t="shared" si="1"/>
        <v>90.289049639245476</v>
      </c>
      <c r="O36" s="41"/>
      <c r="P36" s="41"/>
      <c r="Q36" s="41"/>
      <c r="R36" s="41"/>
      <c r="S36" s="41"/>
      <c r="T36" s="42"/>
      <c r="U36" s="42"/>
      <c r="V36" s="43"/>
      <c r="W36" s="44"/>
      <c r="X36" s="44"/>
    </row>
    <row r="37" spans="1:24" s="79" customFormat="1" ht="12.75" customHeight="1">
      <c r="A37" s="278"/>
      <c r="B37" s="278"/>
      <c r="C37" s="278"/>
      <c r="D37" s="278" t="s">
        <v>242</v>
      </c>
      <c r="E37" s="277"/>
      <c r="F37" s="277"/>
      <c r="G37" s="286">
        <v>1985.5072399999999</v>
      </c>
      <c r="H37" s="286">
        <v>1422.25743001</v>
      </c>
      <c r="I37" s="286">
        <v>1422.25743001</v>
      </c>
      <c r="J37" s="286">
        <v>1288.8680755499995</v>
      </c>
      <c r="K37" s="289"/>
      <c r="L37" s="286">
        <f t="shared" si="0"/>
        <v>90.621293188880543</v>
      </c>
      <c r="M37" s="286">
        <f t="shared" si="1"/>
        <v>90.621293188880543</v>
      </c>
      <c r="O37" s="41"/>
      <c r="P37" s="41"/>
      <c r="Q37" s="41"/>
      <c r="R37" s="41"/>
      <c r="S37" s="41"/>
      <c r="T37" s="42"/>
      <c r="U37" s="42"/>
      <c r="V37" s="43"/>
      <c r="W37" s="44"/>
      <c r="X37" s="44"/>
    </row>
    <row r="38" spans="1:24" ht="12.75" customHeight="1">
      <c r="A38" s="275"/>
      <c r="B38" s="275"/>
      <c r="C38" s="275"/>
      <c r="D38" s="275"/>
      <c r="E38" s="274" t="s">
        <v>627</v>
      </c>
      <c r="F38" s="274"/>
      <c r="G38" s="273">
        <v>1895.5072399999999</v>
      </c>
      <c r="H38" s="272">
        <v>1335.31415079</v>
      </c>
      <c r="I38" s="272">
        <v>1335.31415079</v>
      </c>
      <c r="J38" s="272">
        <v>1202.9233859699996</v>
      </c>
      <c r="K38" s="272"/>
      <c r="L38" s="273">
        <f t="shared" si="0"/>
        <v>90.085421865583072</v>
      </c>
      <c r="M38" s="273">
        <f t="shared" si="1"/>
        <v>90.085421865583072</v>
      </c>
      <c r="O38" s="41"/>
      <c r="P38" s="41"/>
      <c r="Q38" s="41"/>
      <c r="R38" s="41"/>
      <c r="S38" s="41"/>
      <c r="T38" s="42"/>
      <c r="U38" s="42"/>
      <c r="V38" s="43"/>
      <c r="W38" s="44"/>
      <c r="X38" s="44"/>
    </row>
    <row r="39" spans="1:24" ht="12.75" customHeight="1">
      <c r="A39" s="275"/>
      <c r="B39" s="275"/>
      <c r="C39" s="275"/>
      <c r="D39" s="275"/>
      <c r="E39" s="274" t="s">
        <v>626</v>
      </c>
      <c r="F39" s="274"/>
      <c r="G39" s="273">
        <v>90</v>
      </c>
      <c r="H39" s="272">
        <v>86.943279219999994</v>
      </c>
      <c r="I39" s="272">
        <v>86.943279219999994</v>
      </c>
      <c r="J39" s="272">
        <v>85.944689580000016</v>
      </c>
      <c r="K39" s="272"/>
      <c r="L39" s="273">
        <f t="shared" si="0"/>
        <v>98.851447002046982</v>
      </c>
      <c r="M39" s="273">
        <f t="shared" si="1"/>
        <v>98.851447002046982</v>
      </c>
      <c r="O39" s="41"/>
      <c r="P39" s="41"/>
      <c r="Q39" s="41"/>
      <c r="R39" s="41"/>
      <c r="S39" s="41"/>
      <c r="T39" s="42"/>
      <c r="U39" s="42"/>
      <c r="V39" s="43"/>
      <c r="W39" s="44"/>
      <c r="X39" s="44"/>
    </row>
    <row r="40" spans="1:24" s="79" customFormat="1" ht="12.75" customHeight="1">
      <c r="A40" s="278"/>
      <c r="B40" s="278"/>
      <c r="C40" s="278"/>
      <c r="D40" s="278" t="s">
        <v>241</v>
      </c>
      <c r="E40" s="277"/>
      <c r="F40" s="277"/>
      <c r="G40" s="286">
        <v>670</v>
      </c>
      <c r="H40" s="286">
        <v>525.0556638999999</v>
      </c>
      <c r="I40" s="286">
        <v>525.0556638999999</v>
      </c>
      <c r="J40" s="286">
        <v>471.28401536999985</v>
      </c>
      <c r="K40" s="289"/>
      <c r="L40" s="286">
        <f t="shared" ref="L40:L71" si="2">IFERROR(+J40/H40*100,"n.a")</f>
        <v>89.758867063618382</v>
      </c>
      <c r="M40" s="286">
        <f t="shared" ref="M40:M71" si="3">IFERROR(+J40/I40*100,"n.a.")</f>
        <v>89.758867063618382</v>
      </c>
      <c r="O40" s="41"/>
      <c r="P40" s="41"/>
      <c r="Q40" s="41"/>
      <c r="R40" s="41"/>
      <c r="S40" s="41"/>
      <c r="T40" s="42"/>
      <c r="U40" s="42"/>
      <c r="V40" s="43"/>
      <c r="W40" s="44"/>
      <c r="X40" s="44"/>
    </row>
    <row r="41" spans="1:24" ht="12.75" customHeight="1">
      <c r="A41" s="275"/>
      <c r="B41" s="275"/>
      <c r="C41" s="275"/>
      <c r="D41" s="275"/>
      <c r="E41" s="274" t="s">
        <v>625</v>
      </c>
      <c r="F41" s="274"/>
      <c r="G41" s="283">
        <v>170</v>
      </c>
      <c r="H41" s="272">
        <v>12.608348039999994</v>
      </c>
      <c r="I41" s="272">
        <v>12.608348039999994</v>
      </c>
      <c r="J41" s="272">
        <v>12.090868290000003</v>
      </c>
      <c r="K41" s="272"/>
      <c r="L41" s="273">
        <f t="shared" si="2"/>
        <v>95.895737107206386</v>
      </c>
      <c r="M41" s="273">
        <f t="shared" si="3"/>
        <v>95.895737107206386</v>
      </c>
      <c r="O41" s="41"/>
      <c r="P41" s="41"/>
      <c r="Q41" s="41"/>
      <c r="R41" s="41"/>
      <c r="S41" s="41"/>
      <c r="T41" s="42"/>
      <c r="U41" s="42"/>
      <c r="V41" s="43"/>
      <c r="W41" s="44"/>
      <c r="X41" s="44"/>
    </row>
    <row r="42" spans="1:24" ht="12.75" customHeight="1">
      <c r="A42" s="275"/>
      <c r="B42" s="275"/>
      <c r="C42" s="275"/>
      <c r="D42" s="275"/>
      <c r="E42" s="274" t="s">
        <v>624</v>
      </c>
      <c r="F42" s="274"/>
      <c r="G42" s="273">
        <v>300</v>
      </c>
      <c r="H42" s="272">
        <v>74.229626610000025</v>
      </c>
      <c r="I42" s="272">
        <v>74.229626610000025</v>
      </c>
      <c r="J42" s="272">
        <v>73.539895629999975</v>
      </c>
      <c r="K42" s="272"/>
      <c r="L42" s="273">
        <f t="shared" si="2"/>
        <v>99.070814428821166</v>
      </c>
      <c r="M42" s="273">
        <f t="shared" si="3"/>
        <v>99.070814428821166</v>
      </c>
      <c r="O42" s="41"/>
      <c r="P42" s="41"/>
      <c r="Q42" s="41"/>
      <c r="R42" s="41"/>
      <c r="S42" s="41"/>
      <c r="T42" s="42"/>
      <c r="U42" s="42"/>
      <c r="V42" s="43"/>
      <c r="W42" s="44"/>
      <c r="X42" s="44"/>
    </row>
    <row r="43" spans="1:24" ht="12.75" customHeight="1">
      <c r="A43" s="275"/>
      <c r="B43" s="275"/>
      <c r="C43" s="275"/>
      <c r="D43" s="275"/>
      <c r="E43" s="274" t="s">
        <v>623</v>
      </c>
      <c r="F43" s="274"/>
      <c r="G43" s="273">
        <v>200</v>
      </c>
      <c r="H43" s="272">
        <v>438.21768924999986</v>
      </c>
      <c r="I43" s="272">
        <v>438.21768924999986</v>
      </c>
      <c r="J43" s="272">
        <v>385.65325144999986</v>
      </c>
      <c r="K43" s="272"/>
      <c r="L43" s="273">
        <f t="shared" si="2"/>
        <v>88.004948433286003</v>
      </c>
      <c r="M43" s="273">
        <f t="shared" si="3"/>
        <v>88.004948433286003</v>
      </c>
      <c r="O43" s="41"/>
      <c r="P43" s="41"/>
      <c r="Q43" s="41"/>
      <c r="R43" s="41"/>
      <c r="S43" s="41"/>
      <c r="T43" s="42"/>
      <c r="U43" s="42"/>
      <c r="V43" s="43"/>
      <c r="W43" s="44"/>
      <c r="X43" s="44"/>
    </row>
    <row r="44" spans="1:24" s="79" customFormat="1" ht="12.75" customHeight="1">
      <c r="A44" s="278"/>
      <c r="B44" s="278"/>
      <c r="C44" s="278"/>
      <c r="D44" s="278" t="s">
        <v>239</v>
      </c>
      <c r="E44" s="277"/>
      <c r="F44" s="277"/>
      <c r="G44" s="276">
        <v>4908.4953569999998</v>
      </c>
      <c r="H44" s="276">
        <v>4301.5638195700003</v>
      </c>
      <c r="I44" s="276">
        <v>4301.5638195700003</v>
      </c>
      <c r="J44" s="276">
        <v>4109.6703083899993</v>
      </c>
      <c r="K44" s="289"/>
      <c r="L44" s="276">
        <f t="shared" si="2"/>
        <v>95.538982583334459</v>
      </c>
      <c r="M44" s="276">
        <f t="shared" si="3"/>
        <v>95.538982583334459</v>
      </c>
      <c r="O44" s="41"/>
      <c r="P44" s="41"/>
      <c r="Q44" s="41"/>
      <c r="R44" s="41"/>
      <c r="S44" s="41"/>
      <c r="T44" s="42"/>
      <c r="U44" s="42"/>
      <c r="V44" s="43"/>
      <c r="W44" s="44"/>
      <c r="X44" s="44"/>
    </row>
    <row r="45" spans="1:24" ht="12.75" customHeight="1">
      <c r="A45" s="275"/>
      <c r="B45" s="275"/>
      <c r="C45" s="275"/>
      <c r="D45" s="275"/>
      <c r="E45" s="274" t="s">
        <v>622</v>
      </c>
      <c r="F45" s="274"/>
      <c r="G45" s="273">
        <v>650</v>
      </c>
      <c r="H45" s="272">
        <v>640.83547766999959</v>
      </c>
      <c r="I45" s="272">
        <v>640.83547766999959</v>
      </c>
      <c r="J45" s="272">
        <v>632.52860234999935</v>
      </c>
      <c r="K45" s="272"/>
      <c r="L45" s="273">
        <f t="shared" si="2"/>
        <v>98.703742909146825</v>
      </c>
      <c r="M45" s="273">
        <f t="shared" si="3"/>
        <v>98.703742909146825</v>
      </c>
      <c r="O45" s="41"/>
      <c r="P45" s="41"/>
      <c r="Q45" s="41"/>
      <c r="R45" s="41"/>
      <c r="S45" s="41"/>
      <c r="T45" s="42"/>
      <c r="U45" s="42"/>
      <c r="V45" s="43"/>
      <c r="W45" s="44"/>
      <c r="X45" s="44"/>
    </row>
    <row r="46" spans="1:24" ht="12.75" customHeight="1">
      <c r="A46" s="275"/>
      <c r="B46" s="275"/>
      <c r="C46" s="275"/>
      <c r="D46" s="275"/>
      <c r="E46" s="274" t="s">
        <v>621</v>
      </c>
      <c r="F46" s="274"/>
      <c r="G46" s="273">
        <v>752.1</v>
      </c>
      <c r="H46" s="272">
        <v>548.32214101999978</v>
      </c>
      <c r="I46" s="272">
        <v>548.32214101999978</v>
      </c>
      <c r="J46" s="272">
        <v>533.61020242999984</v>
      </c>
      <c r="K46" s="272"/>
      <c r="L46" s="273">
        <f t="shared" si="2"/>
        <v>97.316916919927309</v>
      </c>
      <c r="M46" s="273">
        <f t="shared" si="3"/>
        <v>97.316916919927309</v>
      </c>
      <c r="O46" s="41"/>
      <c r="P46" s="41"/>
      <c r="Q46" s="41"/>
      <c r="R46" s="41"/>
      <c r="S46" s="41"/>
      <c r="T46" s="42"/>
      <c r="U46" s="42"/>
      <c r="V46" s="43"/>
      <c r="W46" s="44"/>
      <c r="X46" s="44"/>
    </row>
    <row r="47" spans="1:24" ht="12.75" customHeight="1">
      <c r="A47" s="275"/>
      <c r="B47" s="275"/>
      <c r="C47" s="275"/>
      <c r="D47" s="275"/>
      <c r="E47" s="274" t="s">
        <v>620</v>
      </c>
      <c r="F47" s="274"/>
      <c r="G47" s="273">
        <v>200</v>
      </c>
      <c r="H47" s="272">
        <v>196.52598904999996</v>
      </c>
      <c r="I47" s="272">
        <v>196.52598904999996</v>
      </c>
      <c r="J47" s="272">
        <v>193.73837833000002</v>
      </c>
      <c r="K47" s="272"/>
      <c r="L47" s="273">
        <f t="shared" si="2"/>
        <v>98.581556193419928</v>
      </c>
      <c r="M47" s="273">
        <f t="shared" si="3"/>
        <v>98.581556193419928</v>
      </c>
      <c r="O47" s="41"/>
      <c r="P47" s="41"/>
      <c r="Q47" s="41"/>
      <c r="R47" s="41"/>
      <c r="S47" s="41"/>
      <c r="T47" s="42"/>
      <c r="U47" s="42"/>
      <c r="V47" s="43"/>
      <c r="W47" s="44"/>
      <c r="X47" s="44"/>
    </row>
    <row r="48" spans="1:24" ht="12.75" customHeight="1">
      <c r="A48" s="275"/>
      <c r="B48" s="275"/>
      <c r="C48" s="275"/>
      <c r="D48" s="275"/>
      <c r="E48" s="274" t="s">
        <v>619</v>
      </c>
      <c r="F48" s="274"/>
      <c r="G48" s="273">
        <v>47.3</v>
      </c>
      <c r="H48" s="272">
        <v>142.87265301000005</v>
      </c>
      <c r="I48" s="272">
        <v>142.87265301000005</v>
      </c>
      <c r="J48" s="272">
        <v>141.15170768999999</v>
      </c>
      <c r="K48" s="272"/>
      <c r="L48" s="273">
        <f t="shared" si="2"/>
        <v>98.795469053213708</v>
      </c>
      <c r="M48" s="273">
        <f t="shared" si="3"/>
        <v>98.795469053213708</v>
      </c>
      <c r="O48" s="41"/>
      <c r="P48" s="41"/>
      <c r="Q48" s="41"/>
      <c r="R48" s="41"/>
      <c r="S48" s="41"/>
      <c r="T48" s="42"/>
      <c r="U48" s="42"/>
      <c r="V48" s="43"/>
      <c r="W48" s="44"/>
      <c r="X48" s="44"/>
    </row>
    <row r="49" spans="1:24" ht="12.75" customHeight="1">
      <c r="A49" s="275"/>
      <c r="B49" s="275"/>
      <c r="C49" s="275"/>
      <c r="D49" s="275"/>
      <c r="E49" s="274" t="s">
        <v>618</v>
      </c>
      <c r="F49" s="274"/>
      <c r="G49" s="273">
        <v>1250</v>
      </c>
      <c r="H49" s="272">
        <v>1595.5082756400002</v>
      </c>
      <c r="I49" s="272">
        <v>1595.5082756400002</v>
      </c>
      <c r="J49" s="272">
        <v>1537.02715964</v>
      </c>
      <c r="K49" s="272"/>
      <c r="L49" s="273">
        <f t="shared" si="2"/>
        <v>96.334640384328821</v>
      </c>
      <c r="M49" s="273">
        <f t="shared" si="3"/>
        <v>96.334640384328821</v>
      </c>
      <c r="O49" s="41"/>
      <c r="P49" s="41"/>
      <c r="Q49" s="41"/>
      <c r="R49" s="41"/>
      <c r="S49" s="41"/>
      <c r="T49" s="42"/>
      <c r="U49" s="42"/>
      <c r="V49" s="43"/>
      <c r="W49" s="44"/>
      <c r="X49" s="44"/>
    </row>
    <row r="50" spans="1:24" ht="12.75" customHeight="1">
      <c r="A50" s="275"/>
      <c r="B50" s="275"/>
      <c r="C50" s="275"/>
      <c r="D50" s="275"/>
      <c r="E50" s="274" t="s">
        <v>617</v>
      </c>
      <c r="F50" s="274"/>
      <c r="G50" s="273">
        <v>291.09535699999998</v>
      </c>
      <c r="H50" s="272">
        <v>262.5879309</v>
      </c>
      <c r="I50" s="272">
        <v>262.5879309</v>
      </c>
      <c r="J50" s="272">
        <v>261.66391785999997</v>
      </c>
      <c r="K50" s="272"/>
      <c r="L50" s="273">
        <f t="shared" si="2"/>
        <v>99.648112905710079</v>
      </c>
      <c r="M50" s="273">
        <f t="shared" si="3"/>
        <v>99.648112905710079</v>
      </c>
      <c r="O50" s="41"/>
      <c r="P50" s="41"/>
      <c r="Q50" s="41"/>
      <c r="R50" s="41"/>
      <c r="S50" s="41"/>
      <c r="T50" s="42"/>
      <c r="U50" s="42"/>
      <c r="V50" s="43"/>
      <c r="W50" s="44"/>
      <c r="X50" s="44"/>
    </row>
    <row r="51" spans="1:24" ht="12.75" customHeight="1">
      <c r="A51" s="275"/>
      <c r="B51" s="275"/>
      <c r="C51" s="275"/>
      <c r="D51" s="275"/>
      <c r="E51" s="274" t="s">
        <v>616</v>
      </c>
      <c r="F51" s="274"/>
      <c r="G51" s="273">
        <v>1258</v>
      </c>
      <c r="H51" s="272">
        <v>701.06480892000025</v>
      </c>
      <c r="I51" s="272">
        <v>701.06480892000025</v>
      </c>
      <c r="J51" s="272">
        <v>616.10911696000016</v>
      </c>
      <c r="K51" s="272"/>
      <c r="L51" s="273">
        <f t="shared" si="2"/>
        <v>87.88190608356517</v>
      </c>
      <c r="M51" s="273">
        <f t="shared" si="3"/>
        <v>87.88190608356517</v>
      </c>
      <c r="O51" s="41"/>
      <c r="P51" s="41"/>
      <c r="Q51" s="41"/>
      <c r="R51" s="41"/>
      <c r="S51" s="41"/>
      <c r="T51" s="42"/>
      <c r="U51" s="42"/>
      <c r="V51" s="43"/>
      <c r="W51" s="44"/>
      <c r="X51" s="44"/>
    </row>
    <row r="52" spans="1:24" ht="12.75" customHeight="1">
      <c r="A52" s="275"/>
      <c r="B52" s="275"/>
      <c r="C52" s="275"/>
      <c r="D52" s="275"/>
      <c r="E52" s="274" t="s">
        <v>615</v>
      </c>
      <c r="F52" s="274"/>
      <c r="G52" s="273">
        <v>460</v>
      </c>
      <c r="H52" s="272">
        <v>213.84654336000006</v>
      </c>
      <c r="I52" s="272">
        <v>213.84654336000006</v>
      </c>
      <c r="J52" s="272">
        <v>193.84122313000006</v>
      </c>
      <c r="K52" s="272"/>
      <c r="L52" s="273">
        <f t="shared" si="2"/>
        <v>90.64501117685964</v>
      </c>
      <c r="M52" s="273">
        <f t="shared" si="3"/>
        <v>90.64501117685964</v>
      </c>
      <c r="O52" s="41"/>
      <c r="P52" s="41"/>
      <c r="Q52" s="41"/>
      <c r="R52" s="41"/>
      <c r="S52" s="41"/>
      <c r="T52" s="42"/>
      <c r="U52" s="42"/>
      <c r="V52" s="43"/>
      <c r="W52" s="44"/>
      <c r="X52" s="44"/>
    </row>
    <row r="53" spans="1:24" s="79" customFormat="1" ht="12.75" customHeight="1">
      <c r="A53" s="278"/>
      <c r="B53" s="278"/>
      <c r="C53" s="278"/>
      <c r="D53" s="278" t="s">
        <v>614</v>
      </c>
      <c r="E53" s="277"/>
      <c r="F53" s="277"/>
      <c r="G53" s="286">
        <v>4668.0266489999995</v>
      </c>
      <c r="H53" s="286">
        <v>4280.8907807899996</v>
      </c>
      <c r="I53" s="286">
        <v>4280.8907807899996</v>
      </c>
      <c r="J53" s="286">
        <v>4272.5915708800003</v>
      </c>
      <c r="K53" s="289"/>
      <c r="L53" s="286">
        <f t="shared" si="2"/>
        <v>99.806133575113833</v>
      </c>
      <c r="M53" s="286">
        <f t="shared" si="3"/>
        <v>99.806133575113833</v>
      </c>
      <c r="O53" s="41"/>
      <c r="P53" s="41"/>
      <c r="Q53" s="41"/>
      <c r="R53" s="41"/>
      <c r="S53" s="41"/>
      <c r="T53" s="42"/>
      <c r="U53" s="42"/>
      <c r="V53" s="43"/>
      <c r="W53" s="44"/>
      <c r="X53" s="44"/>
    </row>
    <row r="54" spans="1:24" ht="12.75" customHeight="1">
      <c r="A54" s="275"/>
      <c r="B54" s="275"/>
      <c r="C54" s="275"/>
      <c r="D54" s="275"/>
      <c r="E54" s="274" t="s">
        <v>613</v>
      </c>
      <c r="F54" s="274"/>
      <c r="G54" s="283">
        <v>400</v>
      </c>
      <c r="H54" s="272">
        <v>394.78139042999982</v>
      </c>
      <c r="I54" s="272">
        <v>394.78139042999982</v>
      </c>
      <c r="J54" s="272">
        <v>393.8711357200001</v>
      </c>
      <c r="K54" s="272"/>
      <c r="L54" s="273">
        <f t="shared" si="2"/>
        <v>99.769428161492542</v>
      </c>
      <c r="M54" s="273">
        <f t="shared" si="3"/>
        <v>99.769428161492542</v>
      </c>
      <c r="O54" s="41"/>
      <c r="P54" s="41"/>
      <c r="Q54" s="41"/>
      <c r="R54" s="41"/>
      <c r="S54" s="41"/>
      <c r="T54" s="42"/>
      <c r="U54" s="42"/>
      <c r="V54" s="43"/>
      <c r="W54" s="44"/>
      <c r="X54" s="44"/>
    </row>
    <row r="55" spans="1:24" ht="12.75" customHeight="1">
      <c r="A55" s="275"/>
      <c r="B55" s="275"/>
      <c r="C55" s="275"/>
      <c r="D55" s="275"/>
      <c r="E55" s="274" t="s">
        <v>612</v>
      </c>
      <c r="F55" s="274"/>
      <c r="G55" s="273">
        <v>2278.629406</v>
      </c>
      <c r="H55" s="272">
        <v>2213.0902500000002</v>
      </c>
      <c r="I55" s="272">
        <v>2213.0902500000002</v>
      </c>
      <c r="J55" s="272">
        <v>2213.0902500000002</v>
      </c>
      <c r="K55" s="272"/>
      <c r="L55" s="273">
        <f t="shared" si="2"/>
        <v>100</v>
      </c>
      <c r="M55" s="273">
        <f t="shared" si="3"/>
        <v>100</v>
      </c>
      <c r="O55" s="41"/>
      <c r="P55" s="41"/>
      <c r="Q55" s="41"/>
      <c r="R55" s="41"/>
      <c r="S55" s="41"/>
      <c r="T55" s="42"/>
      <c r="U55" s="42"/>
      <c r="V55" s="43"/>
      <c r="W55" s="44"/>
      <c r="X55" s="44"/>
    </row>
    <row r="56" spans="1:24" ht="12.75" customHeight="1">
      <c r="A56" s="275"/>
      <c r="B56" s="275"/>
      <c r="C56" s="275"/>
      <c r="D56" s="275"/>
      <c r="E56" s="274" t="s">
        <v>611</v>
      </c>
      <c r="F56" s="274"/>
      <c r="G56" s="273">
        <v>1989.3972429999999</v>
      </c>
      <c r="H56" s="272">
        <v>1673.0191403599999</v>
      </c>
      <c r="I56" s="272">
        <v>1673.0191403599999</v>
      </c>
      <c r="J56" s="272">
        <v>1665.6301851600001</v>
      </c>
      <c r="K56" s="273"/>
      <c r="L56" s="273">
        <f t="shared" si="2"/>
        <v>99.558346045078125</v>
      </c>
      <c r="M56" s="273">
        <f t="shared" si="3"/>
        <v>99.558346045078125</v>
      </c>
      <c r="O56" s="41"/>
      <c r="P56" s="41"/>
      <c r="Q56" s="41"/>
      <c r="R56" s="41"/>
      <c r="S56" s="41"/>
      <c r="T56" s="42"/>
      <c r="U56" s="42"/>
      <c r="V56" s="43"/>
      <c r="W56" s="44"/>
      <c r="X56" s="44"/>
    </row>
    <row r="57" spans="1:24" s="79" customFormat="1" ht="12.75" customHeight="1">
      <c r="A57" s="278"/>
      <c r="B57" s="278"/>
      <c r="C57" s="278"/>
      <c r="D57" s="278" t="s">
        <v>240</v>
      </c>
      <c r="E57" s="277"/>
      <c r="F57" s="277"/>
      <c r="G57" s="286">
        <v>6038</v>
      </c>
      <c r="H57" s="286">
        <v>5162.8478682099994</v>
      </c>
      <c r="I57" s="286">
        <v>5162.8478682099994</v>
      </c>
      <c r="J57" s="286">
        <v>4998.2454662899981</v>
      </c>
      <c r="K57" s="289"/>
      <c r="L57" s="286">
        <f t="shared" si="2"/>
        <v>96.811790582993297</v>
      </c>
      <c r="M57" s="286">
        <f t="shared" si="3"/>
        <v>96.811790582993297</v>
      </c>
      <c r="O57" s="41"/>
      <c r="P57" s="41"/>
      <c r="Q57" s="41"/>
      <c r="R57" s="41"/>
      <c r="S57" s="41"/>
      <c r="T57" s="42"/>
      <c r="U57" s="42"/>
      <c r="V57" s="43"/>
      <c r="W57" s="44"/>
      <c r="X57" s="44"/>
    </row>
    <row r="58" spans="1:24" ht="12.75" customHeight="1">
      <c r="A58" s="275"/>
      <c r="B58" s="275"/>
      <c r="C58" s="275"/>
      <c r="D58" s="275"/>
      <c r="E58" s="274" t="s">
        <v>610</v>
      </c>
      <c r="F58" s="274"/>
      <c r="G58" s="273">
        <v>900</v>
      </c>
      <c r="H58" s="272">
        <v>836.73259152999992</v>
      </c>
      <c r="I58" s="272">
        <v>836.73259152999992</v>
      </c>
      <c r="J58" s="272">
        <v>834.42053865000003</v>
      </c>
      <c r="K58" s="272"/>
      <c r="L58" s="273">
        <f t="shared" si="2"/>
        <v>99.72368079080411</v>
      </c>
      <c r="M58" s="273">
        <f t="shared" si="3"/>
        <v>99.72368079080411</v>
      </c>
      <c r="O58" s="41"/>
      <c r="P58" s="41"/>
      <c r="Q58" s="41"/>
      <c r="R58" s="41"/>
      <c r="S58" s="41"/>
      <c r="T58" s="42"/>
      <c r="U58" s="42"/>
      <c r="V58" s="43"/>
      <c r="W58" s="44"/>
      <c r="X58" s="44"/>
    </row>
    <row r="59" spans="1:24" ht="12.75" customHeight="1">
      <c r="A59" s="275"/>
      <c r="B59" s="275"/>
      <c r="C59" s="275"/>
      <c r="D59" s="275"/>
      <c r="E59" s="274" t="s">
        <v>609</v>
      </c>
      <c r="F59" s="274"/>
      <c r="G59" s="273">
        <v>516</v>
      </c>
      <c r="H59" s="272">
        <v>456.37540437000007</v>
      </c>
      <c r="I59" s="272">
        <v>456.37540437000007</v>
      </c>
      <c r="J59" s="272">
        <v>412.58233298999983</v>
      </c>
      <c r="K59" s="272"/>
      <c r="L59" s="273">
        <f t="shared" si="2"/>
        <v>90.404156104675707</v>
      </c>
      <c r="M59" s="273">
        <f t="shared" si="3"/>
        <v>90.404156104675707</v>
      </c>
      <c r="O59" s="41"/>
      <c r="P59" s="41"/>
      <c r="Q59" s="41"/>
      <c r="R59" s="41"/>
      <c r="S59" s="41"/>
      <c r="T59" s="42"/>
      <c r="U59" s="42"/>
      <c r="V59" s="43"/>
      <c r="W59" s="44"/>
      <c r="X59" s="44"/>
    </row>
    <row r="60" spans="1:24" ht="12.75" customHeight="1">
      <c r="A60" s="275"/>
      <c r="B60" s="275"/>
      <c r="C60" s="275"/>
      <c r="D60" s="275"/>
      <c r="E60" s="274" t="s">
        <v>608</v>
      </c>
      <c r="F60" s="274"/>
      <c r="G60" s="273">
        <v>500</v>
      </c>
      <c r="H60" s="272">
        <v>761.14039459999969</v>
      </c>
      <c r="I60" s="272">
        <v>761.14039459999969</v>
      </c>
      <c r="J60" s="272">
        <v>693.72182027000008</v>
      </c>
      <c r="K60" s="272"/>
      <c r="L60" s="273">
        <f t="shared" si="2"/>
        <v>91.142425916649714</v>
      </c>
      <c r="M60" s="273">
        <f t="shared" si="3"/>
        <v>91.142425916649714</v>
      </c>
      <c r="O60" s="41"/>
      <c r="P60" s="41"/>
      <c r="Q60" s="41"/>
      <c r="R60" s="41"/>
      <c r="S60" s="41"/>
      <c r="T60" s="42"/>
      <c r="U60" s="42"/>
      <c r="V60" s="43"/>
      <c r="W60" s="44"/>
      <c r="X60" s="44"/>
    </row>
    <row r="61" spans="1:24" ht="12.75" customHeight="1">
      <c r="A61" s="275"/>
      <c r="B61" s="275"/>
      <c r="C61" s="275"/>
      <c r="D61" s="275"/>
      <c r="E61" s="274" t="s">
        <v>607</v>
      </c>
      <c r="F61" s="274"/>
      <c r="G61" s="283">
        <v>4122</v>
      </c>
      <c r="H61" s="272">
        <v>3108.5994777100004</v>
      </c>
      <c r="I61" s="272">
        <v>3108.5994777100004</v>
      </c>
      <c r="J61" s="272">
        <v>3057.5207743799983</v>
      </c>
      <c r="K61" s="272"/>
      <c r="L61" s="273">
        <f t="shared" si="2"/>
        <v>98.35685800965166</v>
      </c>
      <c r="M61" s="273">
        <f t="shared" si="3"/>
        <v>98.35685800965166</v>
      </c>
      <c r="O61" s="41"/>
      <c r="P61" s="41"/>
      <c r="Q61" s="41"/>
      <c r="R61" s="41"/>
      <c r="S61" s="41"/>
      <c r="T61" s="42"/>
      <c r="U61" s="42"/>
      <c r="V61" s="43"/>
      <c r="W61" s="44"/>
      <c r="X61" s="44"/>
    </row>
    <row r="62" spans="1:24" s="79" customFormat="1" ht="12.75" customHeight="1">
      <c r="A62" s="298"/>
      <c r="B62" s="298"/>
      <c r="C62" s="298"/>
      <c r="D62" s="298" t="s">
        <v>56</v>
      </c>
      <c r="E62" s="277"/>
      <c r="F62" s="277"/>
      <c r="G62" s="286">
        <v>6160.8204770000002</v>
      </c>
      <c r="H62" s="286">
        <v>6772.0764757400011</v>
      </c>
      <c r="I62" s="286">
        <v>6772.0764757400011</v>
      </c>
      <c r="J62" s="286">
        <v>6479.2028051399984</v>
      </c>
      <c r="K62" s="289"/>
      <c r="L62" s="286">
        <f t="shared" si="2"/>
        <v>95.675275203267702</v>
      </c>
      <c r="M62" s="286">
        <f t="shared" si="3"/>
        <v>95.675275203267702</v>
      </c>
      <c r="O62" s="41"/>
      <c r="P62" s="41"/>
      <c r="Q62" s="41"/>
      <c r="R62" s="41"/>
      <c r="S62" s="41"/>
      <c r="T62" s="42"/>
      <c r="U62" s="42"/>
      <c r="V62" s="43"/>
      <c r="W62" s="44"/>
      <c r="X62" s="44"/>
    </row>
    <row r="63" spans="1:24" ht="12.75" customHeight="1">
      <c r="A63" s="297"/>
      <c r="B63" s="297"/>
      <c r="C63" s="297"/>
      <c r="D63" s="297"/>
      <c r="E63" s="274" t="s">
        <v>606</v>
      </c>
      <c r="F63" s="274"/>
      <c r="G63" s="273">
        <v>515.87205100000006</v>
      </c>
      <c r="H63" s="272">
        <v>274.44315178999994</v>
      </c>
      <c r="I63" s="272">
        <v>274.44315178999994</v>
      </c>
      <c r="J63" s="272">
        <v>271.94940027000001</v>
      </c>
      <c r="K63" s="273"/>
      <c r="L63" s="273">
        <f t="shared" si="2"/>
        <v>99.091341320147734</v>
      </c>
      <c r="M63" s="273">
        <f t="shared" si="3"/>
        <v>99.091341320147734</v>
      </c>
      <c r="O63" s="41"/>
      <c r="P63" s="41"/>
      <c r="Q63" s="41"/>
      <c r="R63" s="41"/>
      <c r="S63" s="41"/>
      <c r="T63" s="42"/>
      <c r="U63" s="42"/>
      <c r="V63" s="43"/>
      <c r="W63" s="44"/>
      <c r="X63" s="44"/>
    </row>
    <row r="64" spans="1:24" ht="12.75" customHeight="1">
      <c r="A64" s="297"/>
      <c r="B64" s="297"/>
      <c r="C64" s="297"/>
      <c r="D64" s="297"/>
      <c r="E64" s="274" t="s">
        <v>605</v>
      </c>
      <c r="F64" s="274"/>
      <c r="G64" s="273">
        <v>760</v>
      </c>
      <c r="H64" s="272">
        <v>690.69886070000041</v>
      </c>
      <c r="I64" s="272">
        <v>690.69886070000041</v>
      </c>
      <c r="J64" s="272">
        <v>688.35326214999998</v>
      </c>
      <c r="K64" s="272"/>
      <c r="L64" s="273">
        <f t="shared" si="2"/>
        <v>99.660402139997274</v>
      </c>
      <c r="M64" s="273">
        <f t="shared" si="3"/>
        <v>99.660402139997274</v>
      </c>
      <c r="O64" s="41"/>
      <c r="P64" s="41"/>
      <c r="Q64" s="41"/>
      <c r="R64" s="41"/>
      <c r="S64" s="41"/>
      <c r="T64" s="42"/>
      <c r="U64" s="42"/>
      <c r="V64" s="43"/>
      <c r="W64" s="44"/>
      <c r="X64" s="44"/>
    </row>
    <row r="65" spans="1:24" ht="12.75" customHeight="1">
      <c r="A65" s="297"/>
      <c r="B65" s="297"/>
      <c r="C65" s="297"/>
      <c r="D65" s="297"/>
      <c r="E65" s="274" t="s">
        <v>604</v>
      </c>
      <c r="F65" s="274"/>
      <c r="G65" s="273">
        <v>1100</v>
      </c>
      <c r="H65" s="272">
        <v>1027.2246258</v>
      </c>
      <c r="I65" s="272">
        <v>1027.2246258</v>
      </c>
      <c r="J65" s="272">
        <v>1023.5601517599999</v>
      </c>
      <c r="K65" s="272"/>
      <c r="L65" s="273">
        <f t="shared" si="2"/>
        <v>99.64326458420463</v>
      </c>
      <c r="M65" s="273">
        <f t="shared" si="3"/>
        <v>99.64326458420463</v>
      </c>
      <c r="O65" s="41"/>
      <c r="P65" s="41"/>
      <c r="Q65" s="41"/>
      <c r="R65" s="41"/>
      <c r="S65" s="41"/>
      <c r="T65" s="42"/>
      <c r="U65" s="42"/>
      <c r="V65" s="43"/>
      <c r="W65" s="44"/>
      <c r="X65" s="44"/>
    </row>
    <row r="66" spans="1:24" s="79" customFormat="1" ht="12.75" customHeight="1">
      <c r="A66" s="298"/>
      <c r="B66" s="298"/>
      <c r="C66" s="298"/>
      <c r="D66" s="298"/>
      <c r="E66" s="277" t="s">
        <v>603</v>
      </c>
      <c r="F66" s="277"/>
      <c r="G66" s="286">
        <v>2384.9484259999999</v>
      </c>
      <c r="H66" s="286">
        <v>3439.9020203100013</v>
      </c>
      <c r="I66" s="286">
        <v>3439.9020203100013</v>
      </c>
      <c r="J66" s="286">
        <v>3155.5327909099988</v>
      </c>
      <c r="K66" s="289"/>
      <c r="L66" s="286">
        <f t="shared" si="2"/>
        <v>91.733217175343412</v>
      </c>
      <c r="M66" s="286">
        <f t="shared" si="3"/>
        <v>91.733217175343412</v>
      </c>
      <c r="O66" s="41"/>
      <c r="P66" s="41"/>
      <c r="Q66" s="41"/>
      <c r="R66" s="41"/>
      <c r="S66" s="41"/>
      <c r="T66" s="42"/>
      <c r="U66" s="42"/>
      <c r="V66" s="43"/>
      <c r="W66" s="44"/>
      <c r="X66" s="44"/>
    </row>
    <row r="67" spans="1:24" ht="12.75" customHeight="1">
      <c r="A67" s="297"/>
      <c r="B67" s="297"/>
      <c r="C67" s="297"/>
      <c r="D67" s="297"/>
      <c r="E67" s="274"/>
      <c r="F67" s="274" t="s">
        <v>602</v>
      </c>
      <c r="G67" s="273">
        <v>730.6</v>
      </c>
      <c r="H67" s="272">
        <v>1231.09084936</v>
      </c>
      <c r="I67" s="272">
        <v>1231.09084936</v>
      </c>
      <c r="J67" s="272">
        <v>1050.9254901699999</v>
      </c>
      <c r="K67" s="272"/>
      <c r="L67" s="273">
        <f t="shared" si="2"/>
        <v>85.365388810772032</v>
      </c>
      <c r="M67" s="273">
        <f t="shared" si="3"/>
        <v>85.365388810772032</v>
      </c>
      <c r="O67" s="41"/>
      <c r="P67" s="41"/>
      <c r="Q67" s="41"/>
      <c r="R67" s="41"/>
      <c r="S67" s="41"/>
      <c r="T67" s="42"/>
      <c r="U67" s="42"/>
      <c r="V67" s="43"/>
      <c r="W67" s="44"/>
      <c r="X67" s="44"/>
    </row>
    <row r="68" spans="1:24" ht="12.75" customHeight="1">
      <c r="A68" s="297"/>
      <c r="B68" s="297"/>
      <c r="C68" s="297"/>
      <c r="D68" s="297"/>
      <c r="E68" s="274"/>
      <c r="F68" s="274" t="s">
        <v>601</v>
      </c>
      <c r="G68" s="273">
        <v>1654.348426</v>
      </c>
      <c r="H68" s="272">
        <v>2208.8111709500013</v>
      </c>
      <c r="I68" s="272">
        <v>2208.8111709500013</v>
      </c>
      <c r="J68" s="272">
        <v>2104.6073007399991</v>
      </c>
      <c r="K68" s="272"/>
      <c r="L68" s="273">
        <f t="shared" si="2"/>
        <v>95.282354979887913</v>
      </c>
      <c r="M68" s="273">
        <f t="shared" si="3"/>
        <v>95.282354979887913</v>
      </c>
      <c r="O68" s="41"/>
      <c r="P68" s="41"/>
      <c r="Q68" s="41"/>
      <c r="R68" s="41"/>
      <c r="S68" s="41"/>
      <c r="T68" s="42"/>
      <c r="U68" s="42"/>
      <c r="V68" s="43"/>
      <c r="W68" s="44"/>
      <c r="X68" s="44"/>
    </row>
    <row r="69" spans="1:24" ht="12.75" customHeight="1">
      <c r="A69" s="297"/>
      <c r="B69" s="297"/>
      <c r="C69" s="297"/>
      <c r="D69" s="297"/>
      <c r="E69" s="274" t="s">
        <v>600</v>
      </c>
      <c r="F69" s="274"/>
      <c r="G69" s="273">
        <v>1400</v>
      </c>
      <c r="H69" s="272">
        <v>1339.8078171399995</v>
      </c>
      <c r="I69" s="272">
        <v>1339.8078171399995</v>
      </c>
      <c r="J69" s="272">
        <v>1339.8072000499999</v>
      </c>
      <c r="K69" s="272"/>
      <c r="L69" s="273">
        <f t="shared" si="2"/>
        <v>99.999953941901836</v>
      </c>
      <c r="M69" s="273">
        <f t="shared" si="3"/>
        <v>99.999953941901836</v>
      </c>
      <c r="O69" s="41"/>
      <c r="P69" s="41"/>
      <c r="Q69" s="41"/>
      <c r="R69" s="41"/>
      <c r="S69" s="41"/>
      <c r="T69" s="42"/>
      <c r="U69" s="42"/>
      <c r="V69" s="43"/>
      <c r="W69" s="44"/>
      <c r="X69" s="44"/>
    </row>
    <row r="70" spans="1:24" s="79" customFormat="1" ht="12.75" customHeight="1">
      <c r="A70" s="298"/>
      <c r="B70" s="298"/>
      <c r="C70" s="298"/>
      <c r="D70" s="298" t="s">
        <v>599</v>
      </c>
      <c r="E70" s="277"/>
      <c r="F70" s="277"/>
      <c r="G70" s="286">
        <v>185.22391000000002</v>
      </c>
      <c r="H70" s="286">
        <v>208.16676045999998</v>
      </c>
      <c r="I70" s="286">
        <v>208.16676045999998</v>
      </c>
      <c r="J70" s="286">
        <v>208.15799566000001</v>
      </c>
      <c r="K70" s="289"/>
      <c r="L70" s="286">
        <f t="shared" si="2"/>
        <v>99.995789529519215</v>
      </c>
      <c r="M70" s="286">
        <f t="shared" si="3"/>
        <v>99.995789529519215</v>
      </c>
      <c r="O70" s="41"/>
      <c r="P70" s="41"/>
      <c r="Q70" s="41"/>
      <c r="R70" s="41"/>
      <c r="S70" s="41"/>
      <c r="T70" s="42"/>
      <c r="U70" s="42"/>
      <c r="V70" s="43"/>
      <c r="W70" s="44"/>
      <c r="X70" s="44"/>
    </row>
    <row r="71" spans="1:24" ht="12.75" customHeight="1">
      <c r="A71" s="297"/>
      <c r="B71" s="297"/>
      <c r="C71" s="297"/>
      <c r="D71" s="297"/>
      <c r="E71" s="274" t="s">
        <v>598</v>
      </c>
      <c r="F71" s="274"/>
      <c r="G71" s="273">
        <v>172.53529900000001</v>
      </c>
      <c r="H71" s="272">
        <v>195.47814945999997</v>
      </c>
      <c r="I71" s="272">
        <v>195.47814945999997</v>
      </c>
      <c r="J71" s="272">
        <v>195.46938466</v>
      </c>
      <c r="K71" s="272"/>
      <c r="L71" s="273">
        <f t="shared" si="2"/>
        <v>99.995516225202579</v>
      </c>
      <c r="M71" s="273">
        <f t="shared" si="3"/>
        <v>99.995516225202579</v>
      </c>
      <c r="O71" s="41"/>
      <c r="P71" s="41"/>
      <c r="Q71" s="41"/>
      <c r="R71" s="41"/>
      <c r="S71" s="41"/>
      <c r="T71" s="42"/>
      <c r="U71" s="42"/>
      <c r="V71" s="43"/>
      <c r="W71" s="44"/>
      <c r="X71" s="44"/>
    </row>
    <row r="72" spans="1:24" ht="12.75" customHeight="1">
      <c r="A72" s="297"/>
      <c r="B72" s="297"/>
      <c r="C72" s="297"/>
      <c r="D72" s="297"/>
      <c r="E72" s="274" t="s">
        <v>597</v>
      </c>
      <c r="F72" s="274"/>
      <c r="G72" s="273">
        <v>12.688611</v>
      </c>
      <c r="H72" s="272">
        <v>12.688611</v>
      </c>
      <c r="I72" s="272">
        <v>12.688611</v>
      </c>
      <c r="J72" s="272">
        <v>12.688611</v>
      </c>
      <c r="K72" s="272"/>
      <c r="L72" s="273">
        <f t="shared" ref="L72:L103" si="4">IFERROR(+J72/H72*100,"n.a")</f>
        <v>100</v>
      </c>
      <c r="M72" s="273">
        <f t="shared" ref="M72:M103" si="5">IFERROR(+J72/I72*100,"n.a.")</f>
        <v>100</v>
      </c>
      <c r="O72" s="41"/>
      <c r="P72" s="41"/>
      <c r="Q72" s="41"/>
      <c r="R72" s="41"/>
      <c r="S72" s="41"/>
      <c r="T72" s="42"/>
      <c r="U72" s="42"/>
      <c r="V72" s="43"/>
      <c r="W72" s="44"/>
      <c r="X72" s="44"/>
    </row>
    <row r="73" spans="1:24" s="79" customFormat="1" ht="12.75" customHeight="1">
      <c r="A73" s="278"/>
      <c r="B73" s="278"/>
      <c r="C73" s="278"/>
      <c r="D73" s="278" t="s">
        <v>596</v>
      </c>
      <c r="E73" s="277"/>
      <c r="F73" s="277"/>
      <c r="G73" s="296">
        <v>48.473640000000003</v>
      </c>
      <c r="H73" s="296">
        <v>371.985387</v>
      </c>
      <c r="I73" s="296">
        <v>371.985387</v>
      </c>
      <c r="J73" s="296">
        <v>365.549351</v>
      </c>
      <c r="K73" s="285"/>
      <c r="L73" s="276">
        <f t="shared" si="4"/>
        <v>98.269814830118591</v>
      </c>
      <c r="M73" s="276">
        <f t="shared" si="5"/>
        <v>98.269814830118591</v>
      </c>
      <c r="O73" s="41"/>
      <c r="P73" s="41"/>
      <c r="Q73" s="41"/>
      <c r="R73" s="41"/>
      <c r="S73" s="41"/>
      <c r="T73" s="42"/>
      <c r="U73" s="42"/>
      <c r="V73" s="43"/>
      <c r="W73" s="44"/>
      <c r="X73" s="44"/>
    </row>
    <row r="74" spans="1:24" ht="12.75" customHeight="1">
      <c r="A74" s="275"/>
      <c r="B74" s="275"/>
      <c r="C74" s="275"/>
      <c r="D74" s="275"/>
      <c r="E74" s="274" t="s">
        <v>596</v>
      </c>
      <c r="F74" s="274"/>
      <c r="G74" s="273">
        <v>11.488253</v>
      </c>
      <c r="H74" s="294">
        <v>15</v>
      </c>
      <c r="I74" s="294">
        <v>15</v>
      </c>
      <c r="J74" s="294">
        <v>13.563964</v>
      </c>
      <c r="K74" s="272"/>
      <c r="L74" s="273">
        <f t="shared" si="4"/>
        <v>90.426426666666671</v>
      </c>
      <c r="M74" s="273">
        <f t="shared" si="5"/>
        <v>90.426426666666671</v>
      </c>
      <c r="O74" s="41"/>
      <c r="P74" s="41"/>
      <c r="Q74" s="41"/>
      <c r="R74" s="41"/>
      <c r="S74" s="41"/>
      <c r="T74" s="42"/>
      <c r="U74" s="42"/>
      <c r="V74" s="43"/>
      <c r="W74" s="44"/>
      <c r="X74" s="44"/>
    </row>
    <row r="75" spans="1:24" ht="12.75" customHeight="1">
      <c r="A75" s="275"/>
      <c r="B75" s="275"/>
      <c r="C75" s="275"/>
      <c r="D75" s="275"/>
      <c r="E75" s="274" t="s">
        <v>595</v>
      </c>
      <c r="F75" s="274"/>
      <c r="G75" s="273">
        <v>36.985387000000003</v>
      </c>
      <c r="H75" s="294">
        <v>356.985387</v>
      </c>
      <c r="I75" s="294">
        <v>356.985387</v>
      </c>
      <c r="J75" s="294">
        <v>351.985387</v>
      </c>
      <c r="K75" s="273"/>
      <c r="L75" s="273">
        <f t="shared" si="4"/>
        <v>98.599382444749764</v>
      </c>
      <c r="M75" s="273">
        <f t="shared" si="5"/>
        <v>98.599382444749764</v>
      </c>
      <c r="O75" s="41"/>
      <c r="P75" s="41"/>
      <c r="Q75" s="41"/>
      <c r="R75" s="41"/>
      <c r="S75" s="41"/>
      <c r="T75" s="42"/>
      <c r="U75" s="42"/>
      <c r="V75" s="43"/>
      <c r="W75" s="44"/>
      <c r="X75" s="44"/>
    </row>
    <row r="76" spans="1:24" s="79" customFormat="1" ht="12.75" customHeight="1">
      <c r="A76" s="278"/>
      <c r="B76" s="278"/>
      <c r="C76" s="278" t="s">
        <v>168</v>
      </c>
      <c r="D76" s="278"/>
      <c r="E76" s="277"/>
      <c r="F76" s="277"/>
      <c r="G76" s="286">
        <v>331.28577989999997</v>
      </c>
      <c r="H76" s="286">
        <v>279.24343490050001</v>
      </c>
      <c r="I76" s="286">
        <v>279.24343490050001</v>
      </c>
      <c r="J76" s="286">
        <v>279.24343490050001</v>
      </c>
      <c r="K76" s="289"/>
      <c r="L76" s="286">
        <f t="shared" si="4"/>
        <v>100</v>
      </c>
      <c r="M76" s="286">
        <f t="shared" si="5"/>
        <v>100</v>
      </c>
      <c r="O76" s="41"/>
      <c r="P76" s="41"/>
      <c r="Q76" s="41"/>
      <c r="R76" s="41"/>
      <c r="S76" s="41"/>
      <c r="T76" s="42"/>
      <c r="U76" s="42"/>
      <c r="V76" s="43"/>
      <c r="W76" s="44"/>
      <c r="X76" s="44"/>
    </row>
    <row r="77" spans="1:24" ht="12.75" customHeight="1">
      <c r="A77" s="275"/>
      <c r="B77" s="275"/>
      <c r="C77" s="275"/>
      <c r="D77" s="275" t="s">
        <v>594</v>
      </c>
      <c r="E77" s="274"/>
      <c r="F77" s="274"/>
      <c r="G77" s="273">
        <v>331.28577989999997</v>
      </c>
      <c r="H77" s="272">
        <v>279.24343490050001</v>
      </c>
      <c r="I77" s="272">
        <v>279.24343490050001</v>
      </c>
      <c r="J77" s="272">
        <v>279.24343490050001</v>
      </c>
      <c r="K77" s="272"/>
      <c r="L77" s="273">
        <f t="shared" si="4"/>
        <v>100</v>
      </c>
      <c r="M77" s="273">
        <f t="shared" si="5"/>
        <v>100</v>
      </c>
      <c r="O77" s="41"/>
      <c r="P77" s="41"/>
      <c r="Q77" s="41"/>
      <c r="R77" s="41"/>
      <c r="S77" s="41"/>
      <c r="T77" s="42"/>
      <c r="U77" s="42"/>
      <c r="V77" s="43"/>
      <c r="W77" s="44"/>
      <c r="X77" s="44"/>
    </row>
    <row r="78" spans="1:24" s="79" customFormat="1" ht="12.75" customHeight="1">
      <c r="A78" s="278"/>
      <c r="B78" s="278"/>
      <c r="C78" s="278" t="s">
        <v>143</v>
      </c>
      <c r="D78" s="278"/>
      <c r="E78" s="277"/>
      <c r="F78" s="277"/>
      <c r="G78" s="286">
        <v>2709.3725332499998</v>
      </c>
      <c r="H78" s="286">
        <v>2310.8737738765003</v>
      </c>
      <c r="I78" s="286">
        <v>2310.8737738765003</v>
      </c>
      <c r="J78" s="286">
        <v>2308.6529107300003</v>
      </c>
      <c r="K78" s="289"/>
      <c r="L78" s="286">
        <f t="shared" si="4"/>
        <v>99.90389509061005</v>
      </c>
      <c r="M78" s="286">
        <f t="shared" si="5"/>
        <v>99.90389509061005</v>
      </c>
      <c r="O78" s="41"/>
      <c r="P78" s="41"/>
      <c r="Q78" s="41"/>
      <c r="R78" s="41"/>
      <c r="S78" s="41"/>
      <c r="T78" s="42"/>
      <c r="U78" s="42"/>
      <c r="V78" s="43"/>
      <c r="W78" s="44"/>
      <c r="X78" s="44"/>
    </row>
    <row r="79" spans="1:24" ht="12.75" customHeight="1">
      <c r="A79" s="275"/>
      <c r="B79" s="275"/>
      <c r="C79" s="275"/>
      <c r="D79" s="275" t="s">
        <v>68</v>
      </c>
      <c r="E79" s="274"/>
      <c r="F79" s="274"/>
      <c r="G79" s="273">
        <v>2508.1832939999999</v>
      </c>
      <c r="H79" s="272">
        <v>2109.1100540000002</v>
      </c>
      <c r="I79" s="272">
        <v>2109.1100540000002</v>
      </c>
      <c r="J79" s="272">
        <v>2109.1100540000002</v>
      </c>
      <c r="K79" s="272"/>
      <c r="L79" s="273">
        <f t="shared" si="4"/>
        <v>100</v>
      </c>
      <c r="M79" s="273">
        <f t="shared" si="5"/>
        <v>100</v>
      </c>
      <c r="O79" s="41"/>
      <c r="P79" s="41"/>
      <c r="Q79" s="41"/>
      <c r="R79" s="41"/>
      <c r="S79" s="41"/>
      <c r="T79" s="42"/>
      <c r="U79" s="42"/>
      <c r="V79" s="43"/>
      <c r="W79" s="44"/>
      <c r="X79" s="44"/>
    </row>
    <row r="80" spans="1:24" ht="12.75" customHeight="1">
      <c r="A80" s="275"/>
      <c r="B80" s="275"/>
      <c r="C80" s="275"/>
      <c r="D80" s="275" t="s">
        <v>593</v>
      </c>
      <c r="E80" s="274"/>
      <c r="F80" s="274"/>
      <c r="G80" s="273">
        <v>201.18923925000001</v>
      </c>
      <c r="H80" s="272">
        <v>201.76371987650001</v>
      </c>
      <c r="I80" s="272">
        <v>201.76371987650001</v>
      </c>
      <c r="J80" s="272">
        <v>199.54285672999993</v>
      </c>
      <c r="K80" s="272"/>
      <c r="L80" s="273">
        <f t="shared" si="4"/>
        <v>98.899275277111528</v>
      </c>
      <c r="M80" s="273">
        <f t="shared" si="5"/>
        <v>98.899275277111528</v>
      </c>
      <c r="O80" s="41"/>
      <c r="P80" s="41"/>
      <c r="Q80" s="41"/>
      <c r="R80" s="41"/>
      <c r="S80" s="41"/>
      <c r="T80" s="42"/>
      <c r="U80" s="42"/>
      <c r="V80" s="43"/>
      <c r="W80" s="44"/>
      <c r="X80" s="44"/>
    </row>
    <row r="81" spans="1:24" s="79" customFormat="1" ht="12.75" customHeight="1">
      <c r="A81" s="278"/>
      <c r="B81" s="278"/>
      <c r="C81" s="278" t="s">
        <v>592</v>
      </c>
      <c r="D81" s="278"/>
      <c r="E81" s="277"/>
      <c r="F81" s="277"/>
      <c r="G81" s="286">
        <v>400</v>
      </c>
      <c r="H81" s="286">
        <v>254.883242</v>
      </c>
      <c r="I81" s="286">
        <v>254.883242</v>
      </c>
      <c r="J81" s="286">
        <v>254.883242</v>
      </c>
      <c r="K81" s="289"/>
      <c r="L81" s="286">
        <f t="shared" si="4"/>
        <v>100</v>
      </c>
      <c r="M81" s="286">
        <f t="shared" si="5"/>
        <v>100</v>
      </c>
      <c r="O81" s="41"/>
      <c r="P81" s="41"/>
      <c r="Q81" s="41"/>
      <c r="R81" s="41"/>
      <c r="S81" s="41"/>
      <c r="T81" s="42"/>
      <c r="U81" s="42"/>
      <c r="V81" s="43"/>
      <c r="W81" s="44"/>
      <c r="X81" s="44"/>
    </row>
    <row r="82" spans="1:24" ht="12.75" customHeight="1">
      <c r="A82" s="275"/>
      <c r="B82" s="275"/>
      <c r="C82" s="275"/>
      <c r="D82" s="275" t="s">
        <v>591</v>
      </c>
      <c r="E82" s="274"/>
      <c r="F82" s="274"/>
      <c r="G82" s="295">
        <v>400</v>
      </c>
      <c r="H82" s="272">
        <v>254.883242</v>
      </c>
      <c r="I82" s="272">
        <v>254.883242</v>
      </c>
      <c r="J82" s="272">
        <v>254.883242</v>
      </c>
      <c r="K82" s="294"/>
      <c r="L82" s="273">
        <f t="shared" si="4"/>
        <v>100</v>
      </c>
      <c r="M82" s="273">
        <f t="shared" si="5"/>
        <v>100</v>
      </c>
      <c r="O82" s="41"/>
      <c r="P82" s="41"/>
      <c r="Q82" s="41"/>
      <c r="R82" s="41"/>
      <c r="S82" s="41"/>
      <c r="T82" s="42"/>
      <c r="U82" s="42"/>
      <c r="V82" s="43"/>
      <c r="W82" s="44"/>
      <c r="X82" s="44"/>
    </row>
    <row r="83" spans="1:24" s="79" customFormat="1" ht="12.75" customHeight="1">
      <c r="A83" s="288" t="s">
        <v>590</v>
      </c>
      <c r="B83" s="288"/>
      <c r="C83" s="288"/>
      <c r="D83" s="288"/>
      <c r="E83" s="288"/>
      <c r="F83" s="288"/>
      <c r="G83" s="287">
        <v>16222.753231061828</v>
      </c>
      <c r="H83" s="287">
        <v>15736.86835721939</v>
      </c>
      <c r="I83" s="287">
        <v>15736.86835721939</v>
      </c>
      <c r="J83" s="287">
        <v>14935.817136501</v>
      </c>
      <c r="K83" s="287"/>
      <c r="L83" s="287">
        <f t="shared" si="4"/>
        <v>94.909716453522336</v>
      </c>
      <c r="M83" s="287">
        <f t="shared" si="5"/>
        <v>94.909716453522336</v>
      </c>
      <c r="O83" s="41"/>
      <c r="P83" s="41"/>
      <c r="Q83" s="41"/>
      <c r="R83" s="41"/>
      <c r="S83" s="41"/>
      <c r="T83" s="42"/>
      <c r="U83" s="42"/>
      <c r="V83" s="43"/>
      <c r="W83" s="44"/>
      <c r="X83" s="44"/>
    </row>
    <row r="84" spans="1:24" s="79" customFormat="1" ht="12.75" customHeight="1">
      <c r="A84" s="280"/>
      <c r="B84" s="278" t="s">
        <v>589</v>
      </c>
      <c r="C84" s="278"/>
      <c r="D84" s="278"/>
      <c r="E84" s="277"/>
      <c r="F84" s="277"/>
      <c r="G84" s="286">
        <v>16222.753231061828</v>
      </c>
      <c r="H84" s="286">
        <v>15736.86835721939</v>
      </c>
      <c r="I84" s="286">
        <v>15736.86835721939</v>
      </c>
      <c r="J84" s="286">
        <v>14935.817136501</v>
      </c>
      <c r="K84" s="289"/>
      <c r="L84" s="286">
        <f t="shared" si="4"/>
        <v>94.909716453522336</v>
      </c>
      <c r="M84" s="286">
        <f t="shared" si="5"/>
        <v>94.909716453522336</v>
      </c>
      <c r="O84" s="41"/>
      <c r="P84" s="41"/>
      <c r="Q84" s="41"/>
      <c r="R84" s="41"/>
      <c r="S84" s="41"/>
      <c r="T84" s="42"/>
      <c r="U84" s="42"/>
      <c r="V84" s="43"/>
      <c r="W84" s="44"/>
      <c r="X84" s="44"/>
    </row>
    <row r="85" spans="1:24" s="79" customFormat="1" ht="12.75" customHeight="1">
      <c r="A85" s="280"/>
      <c r="B85" s="278"/>
      <c r="C85" s="277" t="s">
        <v>524</v>
      </c>
      <c r="D85" s="277"/>
      <c r="E85" s="277"/>
      <c r="F85" s="277"/>
      <c r="G85" s="286">
        <v>6837.1525270000002</v>
      </c>
      <c r="H85" s="286">
        <v>6718.920998560001</v>
      </c>
      <c r="I85" s="286">
        <v>6718.920998560001</v>
      </c>
      <c r="J85" s="286">
        <v>5987.8397869899982</v>
      </c>
      <c r="K85" s="289"/>
      <c r="L85" s="286">
        <f t="shared" si="4"/>
        <v>89.119068199690275</v>
      </c>
      <c r="M85" s="286">
        <f t="shared" si="5"/>
        <v>89.119068199690275</v>
      </c>
      <c r="O85" s="41"/>
      <c r="P85" s="41"/>
      <c r="Q85" s="41"/>
      <c r="R85" s="41"/>
      <c r="S85" s="41"/>
      <c r="T85" s="42"/>
      <c r="U85" s="42"/>
      <c r="V85" s="43"/>
      <c r="W85" s="44"/>
      <c r="X85" s="44"/>
    </row>
    <row r="86" spans="1:24" s="79" customFormat="1" ht="12.75" customHeight="1">
      <c r="A86" s="280"/>
      <c r="B86" s="278"/>
      <c r="C86" s="278"/>
      <c r="D86" s="278" t="s">
        <v>242</v>
      </c>
      <c r="E86" s="277"/>
      <c r="F86" s="277"/>
      <c r="G86" s="286">
        <v>290</v>
      </c>
      <c r="H86" s="286">
        <v>640.3285279700001</v>
      </c>
      <c r="I86" s="286">
        <v>640.3285279700001</v>
      </c>
      <c r="J86" s="286">
        <v>582.30193312999995</v>
      </c>
      <c r="K86" s="289"/>
      <c r="L86" s="286">
        <f t="shared" si="4"/>
        <v>90.937996308869955</v>
      </c>
      <c r="M86" s="286">
        <f t="shared" si="5"/>
        <v>90.937996308869955</v>
      </c>
      <c r="O86" s="41"/>
      <c r="P86" s="41"/>
      <c r="Q86" s="41"/>
      <c r="R86" s="41"/>
      <c r="S86" s="41"/>
      <c r="T86" s="42"/>
      <c r="U86" s="42"/>
      <c r="V86" s="43"/>
      <c r="W86" s="44"/>
      <c r="X86" s="44"/>
    </row>
    <row r="87" spans="1:24" ht="12.75" customHeight="1">
      <c r="A87" s="284"/>
      <c r="B87" s="275"/>
      <c r="C87" s="275"/>
      <c r="D87" s="275"/>
      <c r="E87" s="274" t="s">
        <v>588</v>
      </c>
      <c r="F87" s="274"/>
      <c r="G87" s="273">
        <v>250</v>
      </c>
      <c r="H87" s="272">
        <v>470.29408015000013</v>
      </c>
      <c r="I87" s="272">
        <v>470.29408015000013</v>
      </c>
      <c r="J87" s="272">
        <v>428.80756329000002</v>
      </c>
      <c r="K87" s="272"/>
      <c r="L87" s="273">
        <f t="shared" si="4"/>
        <v>91.178601090031151</v>
      </c>
      <c r="M87" s="273">
        <f t="shared" si="5"/>
        <v>91.178601090031151</v>
      </c>
      <c r="O87" s="41"/>
      <c r="P87" s="41"/>
      <c r="Q87" s="41"/>
      <c r="R87" s="41"/>
      <c r="S87" s="41"/>
      <c r="T87" s="42"/>
      <c r="U87" s="42"/>
      <c r="V87" s="43"/>
      <c r="W87" s="44"/>
      <c r="X87" s="44"/>
    </row>
    <row r="88" spans="1:24" ht="12.75" customHeight="1">
      <c r="A88" s="275"/>
      <c r="B88" s="284"/>
      <c r="C88" s="275"/>
      <c r="D88" s="275"/>
      <c r="E88" s="274" t="s">
        <v>587</v>
      </c>
      <c r="F88" s="274"/>
      <c r="G88" s="293">
        <v>40</v>
      </c>
      <c r="H88" s="272">
        <v>170.03444781999997</v>
      </c>
      <c r="I88" s="272">
        <v>170.03444781999997</v>
      </c>
      <c r="J88" s="272">
        <v>153.49436983999996</v>
      </c>
      <c r="K88" s="293"/>
      <c r="L88" s="293">
        <f t="shared" si="4"/>
        <v>90.272513486496877</v>
      </c>
      <c r="M88" s="293">
        <f t="shared" si="5"/>
        <v>90.272513486496877</v>
      </c>
      <c r="O88" s="41"/>
      <c r="P88" s="41"/>
      <c r="Q88" s="41"/>
      <c r="R88" s="41"/>
      <c r="S88" s="41"/>
      <c r="T88" s="42"/>
      <c r="U88" s="42"/>
      <c r="V88" s="43"/>
      <c r="W88" s="44"/>
      <c r="X88" s="44"/>
    </row>
    <row r="89" spans="1:24" s="79" customFormat="1" ht="12.75" customHeight="1">
      <c r="A89" s="280"/>
      <c r="B89" s="280"/>
      <c r="C89" s="277"/>
      <c r="D89" s="277" t="s">
        <v>241</v>
      </c>
      <c r="E89" s="277"/>
      <c r="F89" s="277"/>
      <c r="G89" s="276">
        <v>4886.1525270000002</v>
      </c>
      <c r="H89" s="276">
        <v>4464.5405874799999</v>
      </c>
      <c r="I89" s="276">
        <v>4464.5405874799999</v>
      </c>
      <c r="J89" s="276">
        <v>3814.5267414899986</v>
      </c>
      <c r="K89" s="276"/>
      <c r="L89" s="276">
        <f t="shared" si="4"/>
        <v>85.44052107370581</v>
      </c>
      <c r="M89" s="276">
        <f t="shared" si="5"/>
        <v>85.44052107370581</v>
      </c>
      <c r="O89" s="41"/>
      <c r="P89" s="41"/>
      <c r="Q89" s="41"/>
      <c r="R89" s="41"/>
      <c r="S89" s="41"/>
      <c r="T89" s="42"/>
      <c r="U89" s="42"/>
      <c r="V89" s="43"/>
      <c r="W89" s="44"/>
      <c r="X89" s="44"/>
    </row>
    <row r="90" spans="1:24" ht="12.75" customHeight="1">
      <c r="A90" s="275"/>
      <c r="B90" s="275"/>
      <c r="C90" s="275"/>
      <c r="D90" s="275"/>
      <c r="E90" s="274" t="s">
        <v>586</v>
      </c>
      <c r="F90" s="274"/>
      <c r="G90" s="273">
        <v>3986.1525270000002</v>
      </c>
      <c r="H90" s="272">
        <v>3389.3716607099991</v>
      </c>
      <c r="I90" s="272">
        <v>3389.3716607099991</v>
      </c>
      <c r="J90" s="272">
        <v>2873.5701278799984</v>
      </c>
      <c r="K90" s="273"/>
      <c r="L90" s="273">
        <f t="shared" si="4"/>
        <v>84.781794843887042</v>
      </c>
      <c r="M90" s="273">
        <f t="shared" si="5"/>
        <v>84.781794843887042</v>
      </c>
      <c r="O90" s="41"/>
      <c r="P90" s="41"/>
      <c r="Q90" s="41"/>
      <c r="R90" s="41"/>
      <c r="S90" s="41"/>
      <c r="T90" s="42"/>
      <c r="U90" s="42"/>
      <c r="V90" s="43"/>
      <c r="W90" s="44"/>
      <c r="X90" s="44"/>
    </row>
    <row r="91" spans="1:24" ht="12.75" customHeight="1">
      <c r="A91" s="284"/>
      <c r="B91" s="275"/>
      <c r="C91" s="275"/>
      <c r="D91" s="275"/>
      <c r="E91" s="274" t="s">
        <v>585</v>
      </c>
      <c r="F91" s="274"/>
      <c r="G91" s="283">
        <v>500</v>
      </c>
      <c r="H91" s="272">
        <v>949.80382084000041</v>
      </c>
      <c r="I91" s="272">
        <v>949.80382084000041</v>
      </c>
      <c r="J91" s="272">
        <v>817.50142566000034</v>
      </c>
      <c r="K91" s="283"/>
      <c r="L91" s="283">
        <f t="shared" si="4"/>
        <v>86.070555595049854</v>
      </c>
      <c r="M91" s="283">
        <f t="shared" si="5"/>
        <v>86.070555595049854</v>
      </c>
      <c r="O91" s="41"/>
      <c r="P91" s="41"/>
      <c r="Q91" s="41"/>
      <c r="R91" s="41"/>
      <c r="S91" s="41"/>
      <c r="T91" s="42"/>
      <c r="U91" s="42"/>
      <c r="V91" s="43"/>
      <c r="W91" s="44"/>
      <c r="X91" s="44"/>
    </row>
    <row r="92" spans="1:24" ht="12.75" customHeight="1">
      <c r="A92" s="275"/>
      <c r="B92" s="284"/>
      <c r="C92" s="274"/>
      <c r="D92" s="274"/>
      <c r="E92" s="274" t="s">
        <v>584</v>
      </c>
      <c r="F92" s="274"/>
      <c r="G92" s="273">
        <v>400</v>
      </c>
      <c r="H92" s="272">
        <v>125.36510593000003</v>
      </c>
      <c r="I92" s="272">
        <v>125.36510593000003</v>
      </c>
      <c r="J92" s="272">
        <v>123.45518795000001</v>
      </c>
      <c r="K92" s="273"/>
      <c r="L92" s="273">
        <f t="shared" si="4"/>
        <v>98.47651548185469</v>
      </c>
      <c r="M92" s="273">
        <f t="shared" si="5"/>
        <v>98.47651548185469</v>
      </c>
      <c r="O92" s="41"/>
      <c r="P92" s="41"/>
      <c r="Q92" s="41"/>
      <c r="R92" s="41"/>
      <c r="S92" s="41"/>
      <c r="T92" s="42"/>
      <c r="U92" s="42"/>
      <c r="V92" s="43"/>
      <c r="W92" s="44"/>
      <c r="X92" s="44"/>
    </row>
    <row r="93" spans="1:24" s="79" customFormat="1" ht="12.75" customHeight="1">
      <c r="A93" s="278"/>
      <c r="B93" s="278"/>
      <c r="C93" s="278"/>
      <c r="D93" s="278" t="s">
        <v>240</v>
      </c>
      <c r="E93" s="277"/>
      <c r="F93" s="277"/>
      <c r="G93" s="286">
        <v>1661</v>
      </c>
      <c r="H93" s="286">
        <v>1614.0518831100005</v>
      </c>
      <c r="I93" s="286">
        <v>1614.0518831100005</v>
      </c>
      <c r="J93" s="286">
        <v>1591.0111123700003</v>
      </c>
      <c r="K93" s="285"/>
      <c r="L93" s="286">
        <f t="shared" si="4"/>
        <v>98.572488841213428</v>
      </c>
      <c r="M93" s="286">
        <f t="shared" si="5"/>
        <v>98.572488841213428</v>
      </c>
      <c r="O93" s="41"/>
      <c r="P93" s="41"/>
      <c r="Q93" s="41"/>
      <c r="R93" s="41"/>
      <c r="S93" s="41"/>
      <c r="T93" s="42"/>
      <c r="U93" s="42"/>
      <c r="V93" s="43"/>
      <c r="W93" s="44"/>
      <c r="X93" s="44"/>
    </row>
    <row r="94" spans="1:24" ht="12.75" customHeight="1">
      <c r="A94" s="275"/>
      <c r="B94" s="284"/>
      <c r="C94" s="274"/>
      <c r="D94" s="274"/>
      <c r="E94" s="274" t="s">
        <v>583</v>
      </c>
      <c r="F94" s="274"/>
      <c r="G94" s="273">
        <v>1661</v>
      </c>
      <c r="H94" s="272">
        <v>1614.0518831100005</v>
      </c>
      <c r="I94" s="272">
        <v>1614.0518831100005</v>
      </c>
      <c r="J94" s="272">
        <v>1591.0111123700003</v>
      </c>
      <c r="K94" s="273"/>
      <c r="L94" s="273">
        <f t="shared" si="4"/>
        <v>98.572488841213428</v>
      </c>
      <c r="M94" s="273">
        <f t="shared" si="5"/>
        <v>98.572488841213428</v>
      </c>
      <c r="O94" s="41"/>
      <c r="P94" s="41"/>
      <c r="Q94" s="41"/>
      <c r="R94" s="41"/>
      <c r="S94" s="41"/>
      <c r="T94" s="42"/>
      <c r="U94" s="42"/>
      <c r="V94" s="43"/>
      <c r="W94" s="44"/>
      <c r="X94" s="44"/>
    </row>
    <row r="95" spans="1:24" s="79" customFormat="1" ht="12.75" customHeight="1">
      <c r="A95" s="278"/>
      <c r="B95" s="278"/>
      <c r="C95" s="278" t="s">
        <v>545</v>
      </c>
      <c r="D95" s="278"/>
      <c r="E95" s="277"/>
      <c r="F95" s="277"/>
      <c r="G95" s="286">
        <v>9385.6007040618279</v>
      </c>
      <c r="H95" s="286">
        <v>9017.9473586593886</v>
      </c>
      <c r="I95" s="286">
        <v>9017.9473586593886</v>
      </c>
      <c r="J95" s="286">
        <v>8947.9773495110021</v>
      </c>
      <c r="K95" s="285"/>
      <c r="L95" s="286">
        <f t="shared" si="4"/>
        <v>99.224102710233737</v>
      </c>
      <c r="M95" s="286">
        <f t="shared" si="5"/>
        <v>99.224102710233737</v>
      </c>
      <c r="O95" s="41"/>
      <c r="P95" s="41"/>
      <c r="Q95" s="41"/>
      <c r="R95" s="41"/>
      <c r="S95" s="41"/>
      <c r="T95" s="42"/>
      <c r="U95" s="42"/>
      <c r="V95" s="43"/>
      <c r="W95" s="44"/>
      <c r="X95" s="44"/>
    </row>
    <row r="96" spans="1:24" ht="12.75" customHeight="1">
      <c r="A96" s="275"/>
      <c r="B96" s="275"/>
      <c r="C96" s="275"/>
      <c r="D96" s="275" t="s">
        <v>582</v>
      </c>
      <c r="E96" s="274"/>
      <c r="F96" s="274"/>
      <c r="G96" s="283">
        <v>7067.5931280618279</v>
      </c>
      <c r="H96" s="272">
        <v>6625.0975114573876</v>
      </c>
      <c r="I96" s="272">
        <v>6625.0975114573876</v>
      </c>
      <c r="J96" s="272">
        <v>6576.7916787970025</v>
      </c>
      <c r="K96" s="283"/>
      <c r="L96" s="283">
        <f t="shared" si="4"/>
        <v>99.270866087980664</v>
      </c>
      <c r="M96" s="283">
        <f t="shared" si="5"/>
        <v>99.270866087980664</v>
      </c>
      <c r="O96" s="41"/>
      <c r="P96" s="41"/>
      <c r="Q96" s="41"/>
      <c r="R96" s="41"/>
      <c r="S96" s="41"/>
      <c r="T96" s="42"/>
      <c r="U96" s="42"/>
      <c r="V96" s="43"/>
      <c r="W96" s="44"/>
      <c r="X96" s="44"/>
    </row>
    <row r="97" spans="1:24" s="79" customFormat="1" ht="12.75" customHeight="1">
      <c r="A97" s="278"/>
      <c r="B97" s="278"/>
      <c r="C97" s="278"/>
      <c r="D97" s="278" t="s">
        <v>581</v>
      </c>
      <c r="E97" s="277"/>
      <c r="F97" s="277"/>
      <c r="G97" s="276">
        <v>2318.007576</v>
      </c>
      <c r="H97" s="276">
        <v>2392.8498472020019</v>
      </c>
      <c r="I97" s="276">
        <v>2392.8498472020019</v>
      </c>
      <c r="J97" s="276">
        <v>2371.1856707139996</v>
      </c>
      <c r="K97" s="276"/>
      <c r="L97" s="276">
        <f t="shared" si="4"/>
        <v>99.094628669937862</v>
      </c>
      <c r="M97" s="276">
        <f t="shared" si="5"/>
        <v>99.094628669937862</v>
      </c>
      <c r="O97" s="41"/>
      <c r="P97" s="41"/>
      <c r="Q97" s="41"/>
      <c r="R97" s="41"/>
      <c r="S97" s="41"/>
      <c r="T97" s="42"/>
      <c r="U97" s="42"/>
      <c r="V97" s="43"/>
      <c r="W97" s="44"/>
      <c r="X97" s="44"/>
    </row>
    <row r="98" spans="1:24" ht="12.75" customHeight="1">
      <c r="A98" s="284"/>
      <c r="B98" s="284"/>
      <c r="C98" s="274"/>
      <c r="D98" s="274"/>
      <c r="E98" s="274" t="s">
        <v>580</v>
      </c>
      <c r="F98" s="274"/>
      <c r="G98" s="283">
        <v>234.894914</v>
      </c>
      <c r="H98" s="272">
        <v>264.89491399999997</v>
      </c>
      <c r="I98" s="272">
        <v>264.89491399999997</v>
      </c>
      <c r="J98" s="272">
        <v>260.32062139999999</v>
      </c>
      <c r="K98" s="283"/>
      <c r="L98" s="283">
        <f t="shared" si="4"/>
        <v>98.27316707182986</v>
      </c>
      <c r="M98" s="283">
        <f t="shared" si="5"/>
        <v>98.27316707182986</v>
      </c>
      <c r="O98" s="41"/>
      <c r="P98" s="41"/>
      <c r="Q98" s="41"/>
      <c r="R98" s="41"/>
      <c r="S98" s="41"/>
      <c r="T98" s="42"/>
      <c r="U98" s="42"/>
      <c r="V98" s="43"/>
      <c r="W98" s="44"/>
      <c r="X98" s="44"/>
    </row>
    <row r="99" spans="1:24" ht="12.75" customHeight="1">
      <c r="A99" s="275"/>
      <c r="B99" s="275"/>
      <c r="C99" s="275"/>
      <c r="D99" s="275"/>
      <c r="E99" s="274" t="s">
        <v>579</v>
      </c>
      <c r="F99" s="274"/>
      <c r="G99" s="283">
        <v>607.42250999999999</v>
      </c>
      <c r="H99" s="272">
        <v>608.11613625999996</v>
      </c>
      <c r="I99" s="272">
        <v>608.11613625999996</v>
      </c>
      <c r="J99" s="272">
        <v>606.16669323999997</v>
      </c>
      <c r="K99" s="283"/>
      <c r="L99" s="283">
        <f t="shared" si="4"/>
        <v>99.679429157728109</v>
      </c>
      <c r="M99" s="283">
        <f t="shared" si="5"/>
        <v>99.679429157728109</v>
      </c>
      <c r="O99" s="41"/>
      <c r="P99" s="41"/>
      <c r="Q99" s="41"/>
      <c r="R99" s="41"/>
      <c r="S99" s="41"/>
      <c r="T99" s="42"/>
      <c r="U99" s="42"/>
      <c r="V99" s="43"/>
      <c r="W99" s="44"/>
      <c r="X99" s="44"/>
    </row>
    <row r="100" spans="1:24" ht="12.75" customHeight="1">
      <c r="A100" s="275"/>
      <c r="B100" s="275"/>
      <c r="C100" s="275"/>
      <c r="D100" s="275"/>
      <c r="E100" s="274" t="s">
        <v>578</v>
      </c>
      <c r="F100" s="274"/>
      <c r="G100" s="272">
        <v>171.86258000000001</v>
      </c>
      <c r="H100" s="272">
        <v>180.68879049199998</v>
      </c>
      <c r="I100" s="272">
        <v>180.68879049199998</v>
      </c>
      <c r="J100" s="272">
        <v>179.384353194</v>
      </c>
      <c r="K100" s="272"/>
      <c r="L100" s="272">
        <f t="shared" si="4"/>
        <v>99.278075139886596</v>
      </c>
      <c r="M100" s="272">
        <f t="shared" si="5"/>
        <v>99.278075139886596</v>
      </c>
      <c r="O100" s="41"/>
      <c r="P100" s="41"/>
      <c r="Q100" s="41"/>
      <c r="R100" s="41"/>
      <c r="S100" s="41"/>
      <c r="T100" s="42"/>
      <c r="U100" s="42"/>
      <c r="V100" s="43"/>
      <c r="W100" s="44"/>
      <c r="X100" s="44"/>
    </row>
    <row r="101" spans="1:24" ht="12.75" customHeight="1">
      <c r="A101" s="275"/>
      <c r="B101" s="275"/>
      <c r="C101" s="275"/>
      <c r="D101" s="275"/>
      <c r="E101" s="274" t="s">
        <v>577</v>
      </c>
      <c r="F101" s="274"/>
      <c r="G101" s="272">
        <v>1303.8275719999999</v>
      </c>
      <c r="H101" s="272">
        <v>1339.1500064500017</v>
      </c>
      <c r="I101" s="272">
        <v>1339.1500064500017</v>
      </c>
      <c r="J101" s="272">
        <v>1325.3140028799999</v>
      </c>
      <c r="K101" s="272"/>
      <c r="L101" s="272">
        <f t="shared" si="4"/>
        <v>98.966807041529265</v>
      </c>
      <c r="M101" s="272">
        <f t="shared" si="5"/>
        <v>98.966807041529265</v>
      </c>
      <c r="O101" s="41"/>
      <c r="P101" s="41"/>
      <c r="Q101" s="41"/>
      <c r="R101" s="41"/>
      <c r="S101" s="41"/>
      <c r="T101" s="42"/>
      <c r="U101" s="42"/>
      <c r="V101" s="43"/>
      <c r="W101" s="44"/>
      <c r="X101" s="44"/>
    </row>
    <row r="102" spans="1:24" s="79" customFormat="1" ht="12.75" customHeight="1">
      <c r="A102" s="288" t="s">
        <v>576</v>
      </c>
      <c r="B102" s="288"/>
      <c r="C102" s="288"/>
      <c r="D102" s="288"/>
      <c r="E102" s="288"/>
      <c r="F102" s="288"/>
      <c r="G102" s="287">
        <v>36073.954772316487</v>
      </c>
      <c r="H102" s="287">
        <v>38726.723334330687</v>
      </c>
      <c r="I102" s="287">
        <v>38726.723334330687</v>
      </c>
      <c r="J102" s="287">
        <v>38385.22499778682</v>
      </c>
      <c r="K102" s="287"/>
      <c r="L102" s="287">
        <f t="shared" si="4"/>
        <v>99.118184273955507</v>
      </c>
      <c r="M102" s="287">
        <f t="shared" si="5"/>
        <v>99.118184273955507</v>
      </c>
      <c r="O102" s="41"/>
      <c r="P102" s="41"/>
      <c r="Q102" s="41"/>
      <c r="R102" s="41"/>
      <c r="S102" s="41"/>
      <c r="T102" s="42"/>
      <c r="U102" s="42"/>
      <c r="V102" s="43"/>
      <c r="W102" s="44"/>
      <c r="X102" s="44"/>
    </row>
    <row r="103" spans="1:24" s="79" customFormat="1" ht="12.75" customHeight="1">
      <c r="A103" s="278"/>
      <c r="B103" s="278" t="s">
        <v>575</v>
      </c>
      <c r="C103" s="278"/>
      <c r="D103" s="278"/>
      <c r="E103" s="277"/>
      <c r="F103" s="277"/>
      <c r="G103" s="289">
        <v>36073.954772316487</v>
      </c>
      <c r="H103" s="289">
        <v>38726.723334330687</v>
      </c>
      <c r="I103" s="289">
        <v>38726.723334330687</v>
      </c>
      <c r="J103" s="289">
        <v>38385.22499778682</v>
      </c>
      <c r="K103" s="289"/>
      <c r="L103" s="289">
        <f t="shared" si="4"/>
        <v>99.118184273955507</v>
      </c>
      <c r="M103" s="289">
        <f t="shared" si="5"/>
        <v>99.118184273955507</v>
      </c>
      <c r="O103" s="41"/>
      <c r="P103" s="41"/>
      <c r="Q103" s="41"/>
      <c r="R103" s="41"/>
      <c r="S103" s="41"/>
      <c r="T103" s="42"/>
      <c r="U103" s="42"/>
      <c r="V103" s="43"/>
      <c r="W103" s="44"/>
      <c r="X103" s="44"/>
    </row>
    <row r="104" spans="1:24" s="79" customFormat="1" ht="12.75" customHeight="1">
      <c r="A104" s="278"/>
      <c r="B104" s="278"/>
      <c r="C104" s="278" t="s">
        <v>524</v>
      </c>
      <c r="D104" s="278"/>
      <c r="E104" s="277"/>
      <c r="F104" s="277"/>
      <c r="G104" s="289">
        <v>5604.4650409999995</v>
      </c>
      <c r="H104" s="289">
        <v>5692.6497849099997</v>
      </c>
      <c r="I104" s="289">
        <v>5692.6497849099997</v>
      </c>
      <c r="J104" s="289">
        <v>5611.0603808799988</v>
      </c>
      <c r="K104" s="289"/>
      <c r="L104" s="289">
        <f t="shared" ref="L104:L135" si="6">IFERROR(+J104/H104*100,"n.a")</f>
        <v>98.566758765904112</v>
      </c>
      <c r="M104" s="289">
        <f t="shared" ref="M104:M135" si="7">IFERROR(+J104/I104*100,"n.a.")</f>
        <v>98.566758765904112</v>
      </c>
      <c r="O104" s="41"/>
      <c r="P104" s="41"/>
      <c r="Q104" s="41"/>
      <c r="R104" s="41"/>
      <c r="S104" s="41"/>
      <c r="T104" s="42"/>
      <c r="U104" s="42"/>
      <c r="V104" s="43"/>
      <c r="W104" s="44"/>
      <c r="X104" s="44"/>
    </row>
    <row r="105" spans="1:24" ht="12.75" customHeight="1">
      <c r="A105" s="275"/>
      <c r="B105" s="275"/>
      <c r="C105" s="275"/>
      <c r="D105" s="275" t="s">
        <v>429</v>
      </c>
      <c r="E105" s="274"/>
      <c r="F105" s="274"/>
      <c r="G105" s="272">
        <v>1279.9000000000001</v>
      </c>
      <c r="H105" s="272">
        <v>1300.91157002</v>
      </c>
      <c r="I105" s="272">
        <v>1300.91157002</v>
      </c>
      <c r="J105" s="272">
        <v>1300.91157002</v>
      </c>
      <c r="K105" s="272"/>
      <c r="L105" s="272">
        <f t="shared" si="6"/>
        <v>100</v>
      </c>
      <c r="M105" s="272">
        <f t="shared" si="7"/>
        <v>100</v>
      </c>
      <c r="O105" s="41"/>
      <c r="P105" s="41"/>
      <c r="Q105" s="41"/>
      <c r="R105" s="41"/>
      <c r="S105" s="41"/>
      <c r="T105" s="42"/>
      <c r="U105" s="42"/>
      <c r="V105" s="43"/>
      <c r="W105" s="44"/>
      <c r="X105" s="44"/>
    </row>
    <row r="106" spans="1:24" ht="12.75" customHeight="1">
      <c r="A106" s="275"/>
      <c r="B106" s="275"/>
      <c r="C106" s="275"/>
      <c r="D106" s="275" t="s">
        <v>574</v>
      </c>
      <c r="E106" s="274"/>
      <c r="F106" s="274"/>
      <c r="G106" s="283">
        <v>100.284735</v>
      </c>
      <c r="H106" s="272">
        <v>98.36133516999999</v>
      </c>
      <c r="I106" s="272">
        <v>98.36133516999999</v>
      </c>
      <c r="J106" s="272">
        <v>94.590637199999975</v>
      </c>
      <c r="K106" s="283"/>
      <c r="L106" s="283">
        <f t="shared" si="6"/>
        <v>96.166483544084642</v>
      </c>
      <c r="M106" s="283">
        <f t="shared" si="7"/>
        <v>96.166483544084642</v>
      </c>
      <c r="O106" s="41"/>
      <c r="P106" s="41"/>
      <c r="Q106" s="41"/>
      <c r="R106" s="41"/>
      <c r="S106" s="41"/>
      <c r="T106" s="42"/>
      <c r="U106" s="42"/>
      <c r="V106" s="43"/>
      <c r="W106" s="44"/>
      <c r="X106" s="44"/>
    </row>
    <row r="107" spans="1:24" ht="12.75" customHeight="1">
      <c r="A107" s="275"/>
      <c r="B107" s="275"/>
      <c r="C107" s="275"/>
      <c r="D107" s="275" t="s">
        <v>573</v>
      </c>
      <c r="E107" s="274"/>
      <c r="F107" s="274"/>
      <c r="G107" s="283">
        <v>1156.8676539999999</v>
      </c>
      <c r="H107" s="272">
        <v>1199.3571905199999</v>
      </c>
      <c r="I107" s="272">
        <v>1199.3571905199999</v>
      </c>
      <c r="J107" s="272">
        <v>1196.79324036</v>
      </c>
      <c r="K107" s="283"/>
      <c r="L107" s="283">
        <f t="shared" si="6"/>
        <v>99.786222971749709</v>
      </c>
      <c r="M107" s="283">
        <f t="shared" si="7"/>
        <v>99.786222971749709</v>
      </c>
      <c r="O107" s="41"/>
      <c r="P107" s="41"/>
      <c r="Q107" s="41"/>
      <c r="R107" s="41"/>
      <c r="S107" s="41"/>
      <c r="T107" s="42"/>
      <c r="U107" s="42"/>
      <c r="V107" s="43"/>
      <c r="W107" s="44"/>
      <c r="X107" s="44"/>
    </row>
    <row r="108" spans="1:24" ht="12.75" customHeight="1">
      <c r="A108" s="275"/>
      <c r="B108" s="275"/>
      <c r="C108" s="275"/>
      <c r="D108" s="275" t="s">
        <v>572</v>
      </c>
      <c r="E108" s="274"/>
      <c r="F108" s="274"/>
      <c r="G108" s="272">
        <v>514.012652</v>
      </c>
      <c r="H108" s="272">
        <v>477.89707376000024</v>
      </c>
      <c r="I108" s="272">
        <v>477.89707376000024</v>
      </c>
      <c r="J108" s="272">
        <v>402.64231785999993</v>
      </c>
      <c r="K108" s="272"/>
      <c r="L108" s="272">
        <f t="shared" si="6"/>
        <v>84.252936451794795</v>
      </c>
      <c r="M108" s="272">
        <f t="shared" si="7"/>
        <v>84.252936451794795</v>
      </c>
      <c r="O108" s="41"/>
      <c r="P108" s="41"/>
      <c r="Q108" s="41"/>
      <c r="R108" s="41"/>
      <c r="S108" s="41"/>
      <c r="T108" s="42"/>
      <c r="U108" s="42"/>
      <c r="V108" s="43"/>
      <c r="W108" s="44"/>
      <c r="X108" s="44"/>
    </row>
    <row r="109" spans="1:24" ht="12.75" customHeight="1">
      <c r="A109" s="275"/>
      <c r="B109" s="275"/>
      <c r="C109" s="275"/>
      <c r="D109" s="275" t="s">
        <v>431</v>
      </c>
      <c r="E109" s="274"/>
      <c r="F109" s="274"/>
      <c r="G109" s="272">
        <v>2553.4</v>
      </c>
      <c r="H109" s="272">
        <v>2616.1226154399997</v>
      </c>
      <c r="I109" s="272">
        <v>2616.1226154399997</v>
      </c>
      <c r="J109" s="272">
        <v>2616.1226154399997</v>
      </c>
      <c r="K109" s="272"/>
      <c r="L109" s="272">
        <f t="shared" si="6"/>
        <v>100</v>
      </c>
      <c r="M109" s="272">
        <f t="shared" si="7"/>
        <v>100</v>
      </c>
      <c r="O109" s="41"/>
      <c r="P109" s="41"/>
      <c r="Q109" s="41"/>
      <c r="R109" s="41"/>
      <c r="S109" s="41"/>
      <c r="T109" s="42"/>
      <c r="U109" s="42"/>
      <c r="V109" s="43"/>
      <c r="W109" s="44"/>
      <c r="X109" s="44"/>
    </row>
    <row r="110" spans="1:24" s="79" customFormat="1" ht="12.75" customHeight="1">
      <c r="A110" s="278"/>
      <c r="B110" s="278"/>
      <c r="C110" s="278" t="s">
        <v>166</v>
      </c>
      <c r="D110" s="278"/>
      <c r="E110" s="277"/>
      <c r="F110" s="277"/>
      <c r="G110" s="289">
        <v>30469.489731316484</v>
      </c>
      <c r="H110" s="289">
        <v>33034.073549420689</v>
      </c>
      <c r="I110" s="289">
        <v>33034.073549420689</v>
      </c>
      <c r="J110" s="289">
        <v>32774.164616906819</v>
      </c>
      <c r="K110" s="289"/>
      <c r="L110" s="289">
        <f t="shared" si="6"/>
        <v>99.213209560349753</v>
      </c>
      <c r="M110" s="289">
        <f t="shared" si="7"/>
        <v>99.213209560349753</v>
      </c>
      <c r="O110" s="41"/>
      <c r="P110" s="41"/>
      <c r="Q110" s="41"/>
      <c r="R110" s="41"/>
      <c r="S110" s="41"/>
      <c r="T110" s="42"/>
      <c r="U110" s="42"/>
      <c r="V110" s="43"/>
      <c r="W110" s="44"/>
      <c r="X110" s="44"/>
    </row>
    <row r="111" spans="1:24" ht="12.75" customHeight="1">
      <c r="A111" s="275"/>
      <c r="B111" s="275"/>
      <c r="C111" s="275"/>
      <c r="D111" s="275" t="s">
        <v>665</v>
      </c>
      <c r="E111" s="274"/>
      <c r="F111" s="274"/>
      <c r="G111" s="272">
        <v>5946.3546906081374</v>
      </c>
      <c r="H111" s="272">
        <v>5751.139269717899</v>
      </c>
      <c r="I111" s="272">
        <v>5751.139269717899</v>
      </c>
      <c r="J111" s="272">
        <v>5602.2978755560935</v>
      </c>
      <c r="K111" s="272"/>
      <c r="L111" s="272">
        <f t="shared" si="6"/>
        <v>97.411966791596996</v>
      </c>
      <c r="M111" s="272">
        <f t="shared" si="7"/>
        <v>97.411966791596996</v>
      </c>
      <c r="O111" s="41"/>
      <c r="P111" s="41"/>
      <c r="Q111" s="41"/>
      <c r="R111" s="41"/>
      <c r="S111" s="41"/>
      <c r="T111" s="42"/>
      <c r="U111" s="42"/>
      <c r="V111" s="43"/>
      <c r="W111" s="44"/>
      <c r="X111" s="44"/>
    </row>
    <row r="112" spans="1:24" ht="12.75" customHeight="1">
      <c r="A112" s="275"/>
      <c r="B112" s="275"/>
      <c r="C112" s="275"/>
      <c r="D112" s="275" t="s">
        <v>571</v>
      </c>
      <c r="E112" s="274"/>
      <c r="F112" s="274"/>
      <c r="G112" s="283">
        <v>6361.4116739543979</v>
      </c>
      <c r="H112" s="272">
        <v>7448.5389670008008</v>
      </c>
      <c r="I112" s="272">
        <v>7448.5389670008008</v>
      </c>
      <c r="J112" s="272">
        <v>7412.321894590782</v>
      </c>
      <c r="K112" s="283"/>
      <c r="L112" s="283">
        <f t="shared" si="6"/>
        <v>99.513769444310213</v>
      </c>
      <c r="M112" s="283">
        <f t="shared" si="7"/>
        <v>99.513769444310213</v>
      </c>
      <c r="O112" s="41"/>
      <c r="P112" s="41"/>
      <c r="Q112" s="41"/>
      <c r="R112" s="41"/>
      <c r="S112" s="41"/>
      <c r="T112" s="42"/>
      <c r="U112" s="42"/>
      <c r="V112" s="43"/>
      <c r="W112" s="44"/>
      <c r="X112" s="44"/>
    </row>
    <row r="113" spans="1:24" ht="12.75" customHeight="1">
      <c r="A113" s="275"/>
      <c r="B113" s="275"/>
      <c r="C113" s="275"/>
      <c r="D113" s="275" t="s">
        <v>570</v>
      </c>
      <c r="E113" s="274"/>
      <c r="F113" s="274"/>
      <c r="G113" s="272">
        <v>17227.353432753949</v>
      </c>
      <c r="H113" s="272">
        <v>18859.504631881991</v>
      </c>
      <c r="I113" s="272">
        <v>18859.504631881991</v>
      </c>
      <c r="J113" s="272">
        <v>18784.654165939948</v>
      </c>
      <c r="K113" s="272"/>
      <c r="L113" s="272">
        <f t="shared" si="6"/>
        <v>99.603115418972834</v>
      </c>
      <c r="M113" s="272">
        <f t="shared" si="7"/>
        <v>99.603115418972834</v>
      </c>
      <c r="O113" s="41"/>
      <c r="P113" s="41"/>
      <c r="Q113" s="41"/>
      <c r="R113" s="41"/>
      <c r="S113" s="41"/>
      <c r="T113" s="42"/>
      <c r="U113" s="42"/>
      <c r="V113" s="43"/>
      <c r="W113" s="44"/>
      <c r="X113" s="44"/>
    </row>
    <row r="114" spans="1:24" ht="12.75" customHeight="1">
      <c r="A114" s="284"/>
      <c r="B114" s="284"/>
      <c r="C114" s="274"/>
      <c r="D114" s="274" t="s">
        <v>664</v>
      </c>
      <c r="E114" s="274"/>
      <c r="F114" s="274"/>
      <c r="G114" s="283">
        <v>934.36993399999994</v>
      </c>
      <c r="H114" s="272">
        <v>974.89068081999994</v>
      </c>
      <c r="I114" s="272">
        <v>974.89068081999994</v>
      </c>
      <c r="J114" s="272">
        <v>974.89068081999994</v>
      </c>
      <c r="K114" s="283"/>
      <c r="L114" s="283">
        <f t="shared" si="6"/>
        <v>100</v>
      </c>
      <c r="M114" s="283">
        <f t="shared" si="7"/>
        <v>100</v>
      </c>
      <c r="O114" s="41"/>
      <c r="P114" s="41"/>
      <c r="Q114" s="41"/>
      <c r="R114" s="41"/>
      <c r="S114" s="41"/>
      <c r="T114" s="42"/>
      <c r="U114" s="42"/>
      <c r="V114" s="43"/>
      <c r="W114" s="44"/>
      <c r="X114" s="44"/>
    </row>
    <row r="115" spans="1:24" s="79" customFormat="1" ht="12.75" customHeight="1">
      <c r="A115" s="288" t="s">
        <v>569</v>
      </c>
      <c r="B115" s="288"/>
      <c r="C115" s="288"/>
      <c r="D115" s="288"/>
      <c r="E115" s="288"/>
      <c r="F115" s="288"/>
      <c r="G115" s="287">
        <v>1201.2675074344834</v>
      </c>
      <c r="H115" s="287">
        <v>1431.4512834325458</v>
      </c>
      <c r="I115" s="287">
        <v>1431.4512834325458</v>
      </c>
      <c r="J115" s="287">
        <v>1394.7987940719138</v>
      </c>
      <c r="K115" s="287"/>
      <c r="L115" s="287">
        <f t="shared" si="6"/>
        <v>97.439487477859444</v>
      </c>
      <c r="M115" s="287">
        <f t="shared" si="7"/>
        <v>97.439487477859444</v>
      </c>
      <c r="O115" s="41"/>
      <c r="P115" s="41"/>
      <c r="Q115" s="41"/>
      <c r="R115" s="41"/>
      <c r="S115" s="41"/>
      <c r="T115" s="42"/>
      <c r="U115" s="42"/>
      <c r="V115" s="43"/>
      <c r="W115" s="44"/>
      <c r="X115" s="44"/>
    </row>
    <row r="116" spans="1:24" s="79" customFormat="1" ht="12.75" customHeight="1">
      <c r="A116" s="278"/>
      <c r="B116" s="278" t="s">
        <v>568</v>
      </c>
      <c r="C116" s="278"/>
      <c r="D116" s="278"/>
      <c r="E116" s="277"/>
      <c r="F116" s="277"/>
      <c r="G116" s="276">
        <v>1201.2675074344834</v>
      </c>
      <c r="H116" s="276">
        <v>1431.4512834325458</v>
      </c>
      <c r="I116" s="276">
        <v>1431.4512834325458</v>
      </c>
      <c r="J116" s="276">
        <v>1394.7987940719138</v>
      </c>
      <c r="K116" s="276"/>
      <c r="L116" s="276">
        <f t="shared" si="6"/>
        <v>97.439487477859444</v>
      </c>
      <c r="M116" s="276">
        <f t="shared" si="7"/>
        <v>97.439487477859444</v>
      </c>
      <c r="O116" s="41"/>
      <c r="P116" s="41"/>
      <c r="Q116" s="41"/>
      <c r="R116" s="41"/>
      <c r="S116" s="41"/>
      <c r="T116" s="42"/>
      <c r="U116" s="42"/>
      <c r="V116" s="43"/>
      <c r="W116" s="44"/>
      <c r="X116" s="44"/>
    </row>
    <row r="117" spans="1:24" s="79" customFormat="1" ht="12.75" customHeight="1">
      <c r="A117" s="278"/>
      <c r="B117" s="278"/>
      <c r="C117" s="278" t="s">
        <v>151</v>
      </c>
      <c r="D117" s="278"/>
      <c r="E117" s="277"/>
      <c r="F117" s="277"/>
      <c r="G117" s="289">
        <v>140</v>
      </c>
      <c r="H117" s="289">
        <v>87.476709</v>
      </c>
      <c r="I117" s="289">
        <v>87.476709</v>
      </c>
      <c r="J117" s="289">
        <v>85.452935999999994</v>
      </c>
      <c r="K117" s="289"/>
      <c r="L117" s="289">
        <f t="shared" si="6"/>
        <v>97.686500757590224</v>
      </c>
      <c r="M117" s="289">
        <f t="shared" si="7"/>
        <v>97.686500757590224</v>
      </c>
      <c r="O117" s="41"/>
      <c r="P117" s="41"/>
      <c r="Q117" s="41"/>
      <c r="R117" s="41"/>
      <c r="S117" s="41"/>
      <c r="T117" s="42"/>
      <c r="U117" s="42"/>
      <c r="V117" s="43"/>
      <c r="W117" s="44"/>
      <c r="X117" s="44"/>
    </row>
    <row r="118" spans="1:24" ht="12.75" customHeight="1">
      <c r="A118" s="275"/>
      <c r="B118" s="275"/>
      <c r="C118" s="275"/>
      <c r="D118" s="275" t="s">
        <v>567</v>
      </c>
      <c r="E118" s="274"/>
      <c r="F118" s="274"/>
      <c r="G118" s="272">
        <v>140</v>
      </c>
      <c r="H118" s="272">
        <v>87.476709</v>
      </c>
      <c r="I118" s="272">
        <v>87.476709</v>
      </c>
      <c r="J118" s="272">
        <v>85.452935999999994</v>
      </c>
      <c r="K118" s="272"/>
      <c r="L118" s="272">
        <f t="shared" si="6"/>
        <v>97.686500757590224</v>
      </c>
      <c r="M118" s="272">
        <f t="shared" si="7"/>
        <v>97.686500757590224</v>
      </c>
      <c r="O118" s="41"/>
      <c r="P118" s="41"/>
      <c r="Q118" s="41"/>
      <c r="R118" s="41"/>
      <c r="S118" s="41"/>
      <c r="T118" s="42"/>
      <c r="U118" s="42"/>
      <c r="V118" s="43"/>
      <c r="W118" s="44"/>
      <c r="X118" s="44"/>
    </row>
    <row r="119" spans="1:24" s="79" customFormat="1" ht="12.75" customHeight="1">
      <c r="A119" s="278"/>
      <c r="B119" s="278"/>
      <c r="C119" s="278" t="s">
        <v>143</v>
      </c>
      <c r="D119" s="278"/>
      <c r="E119" s="277"/>
      <c r="F119" s="277"/>
      <c r="G119" s="289">
        <v>1061.2675074344834</v>
      </c>
      <c r="H119" s="289">
        <v>1343.9745744325458</v>
      </c>
      <c r="I119" s="289">
        <v>1343.9745744325458</v>
      </c>
      <c r="J119" s="289">
        <v>1309.3458580719139</v>
      </c>
      <c r="K119" s="289"/>
      <c r="L119" s="289">
        <f t="shared" si="6"/>
        <v>97.423409860617866</v>
      </c>
      <c r="M119" s="289">
        <f t="shared" si="7"/>
        <v>97.423409860617866</v>
      </c>
      <c r="O119" s="41"/>
      <c r="P119" s="41"/>
      <c r="Q119" s="41"/>
      <c r="R119" s="41"/>
      <c r="S119" s="41"/>
      <c r="T119" s="42"/>
      <c r="U119" s="42"/>
      <c r="V119" s="43"/>
      <c r="W119" s="44"/>
      <c r="X119" s="44"/>
    </row>
    <row r="120" spans="1:24" ht="12.75" customHeight="1">
      <c r="A120" s="275"/>
      <c r="B120" s="275"/>
      <c r="C120" s="275"/>
      <c r="D120" s="275" t="s">
        <v>566</v>
      </c>
      <c r="E120" s="274"/>
      <c r="F120" s="274"/>
      <c r="G120" s="272">
        <v>1061.2675074344834</v>
      </c>
      <c r="H120" s="272">
        <v>1343.9745744325458</v>
      </c>
      <c r="I120" s="272">
        <v>1343.9745744325458</v>
      </c>
      <c r="J120" s="272">
        <v>1309.3458580719139</v>
      </c>
      <c r="K120" s="272"/>
      <c r="L120" s="272">
        <f t="shared" si="6"/>
        <v>97.423409860617866</v>
      </c>
      <c r="M120" s="272">
        <f t="shared" si="7"/>
        <v>97.423409860617866</v>
      </c>
      <c r="O120" s="41"/>
      <c r="P120" s="41"/>
      <c r="Q120" s="41"/>
      <c r="R120" s="41"/>
      <c r="S120" s="41"/>
      <c r="T120" s="42"/>
      <c r="U120" s="42"/>
      <c r="V120" s="43"/>
      <c r="W120" s="44"/>
      <c r="X120" s="44"/>
    </row>
    <row r="121" spans="1:24" s="79" customFormat="1" ht="12.75" customHeight="1">
      <c r="A121" s="288" t="s">
        <v>565</v>
      </c>
      <c r="B121" s="288"/>
      <c r="C121" s="288"/>
      <c r="D121" s="288"/>
      <c r="E121" s="288"/>
      <c r="F121" s="288"/>
      <c r="G121" s="287">
        <v>99086.379598062966</v>
      </c>
      <c r="H121" s="287">
        <v>91093.904711423587</v>
      </c>
      <c r="I121" s="287">
        <v>91093.904711423587</v>
      </c>
      <c r="J121" s="287">
        <v>90134.712966262217</v>
      </c>
      <c r="K121" s="287"/>
      <c r="L121" s="287">
        <f t="shared" si="6"/>
        <v>98.94702971817928</v>
      </c>
      <c r="M121" s="287">
        <f t="shared" si="7"/>
        <v>98.94702971817928</v>
      </c>
      <c r="O121" s="41"/>
      <c r="P121" s="41"/>
      <c r="Q121" s="41"/>
      <c r="R121" s="41"/>
      <c r="S121" s="41"/>
      <c r="T121" s="42"/>
      <c r="U121" s="42"/>
      <c r="V121" s="43"/>
      <c r="W121" s="44"/>
      <c r="X121" s="44"/>
    </row>
    <row r="122" spans="1:24" s="79" customFormat="1" ht="12.75" customHeight="1">
      <c r="A122" s="278"/>
      <c r="B122" s="278" t="s">
        <v>564</v>
      </c>
      <c r="C122" s="278"/>
      <c r="D122" s="278"/>
      <c r="E122" s="277"/>
      <c r="F122" s="277"/>
      <c r="G122" s="276">
        <v>67102.504954652963</v>
      </c>
      <c r="H122" s="276">
        <v>60418.552389953373</v>
      </c>
      <c r="I122" s="276">
        <v>60418.552389953373</v>
      </c>
      <c r="J122" s="276">
        <v>60035.946195812918</v>
      </c>
      <c r="K122" s="276"/>
      <c r="L122" s="276">
        <f t="shared" si="6"/>
        <v>99.366740547388432</v>
      </c>
      <c r="M122" s="276">
        <f t="shared" si="7"/>
        <v>99.366740547388432</v>
      </c>
      <c r="O122" s="41"/>
      <c r="P122" s="41"/>
      <c r="Q122" s="41"/>
      <c r="R122" s="41"/>
      <c r="S122" s="41"/>
      <c r="T122" s="42"/>
      <c r="U122" s="42"/>
      <c r="V122" s="43"/>
      <c r="W122" s="44"/>
      <c r="X122" s="44"/>
    </row>
    <row r="123" spans="1:24" s="79" customFormat="1" ht="12.75" customHeight="1">
      <c r="A123" s="280"/>
      <c r="B123" s="280"/>
      <c r="C123" s="277" t="s">
        <v>563</v>
      </c>
      <c r="D123" s="277"/>
      <c r="E123" s="277"/>
      <c r="F123" s="277"/>
      <c r="G123" s="276">
        <v>75</v>
      </c>
      <c r="H123" s="276">
        <v>70.289702480000003</v>
      </c>
      <c r="I123" s="276">
        <v>70.289702480000003</v>
      </c>
      <c r="J123" s="276">
        <v>70.289702480000003</v>
      </c>
      <c r="K123" s="276"/>
      <c r="L123" s="276">
        <f t="shared" si="6"/>
        <v>100</v>
      </c>
      <c r="M123" s="276">
        <f t="shared" si="7"/>
        <v>100</v>
      </c>
      <c r="O123" s="41"/>
      <c r="P123" s="41"/>
      <c r="Q123" s="41"/>
      <c r="R123" s="41"/>
      <c r="S123" s="41"/>
      <c r="T123" s="42"/>
      <c r="U123" s="42"/>
      <c r="V123" s="43"/>
      <c r="W123" s="44"/>
      <c r="X123" s="44"/>
    </row>
    <row r="124" spans="1:24" ht="12.75" customHeight="1">
      <c r="A124" s="275"/>
      <c r="B124" s="275"/>
      <c r="C124" s="275"/>
      <c r="D124" s="275" t="s">
        <v>562</v>
      </c>
      <c r="E124" s="274"/>
      <c r="F124" s="274"/>
      <c r="G124" s="272">
        <v>75</v>
      </c>
      <c r="H124" s="272">
        <v>70.289702480000003</v>
      </c>
      <c r="I124" s="272">
        <v>70.289702480000003</v>
      </c>
      <c r="J124" s="272">
        <v>70.289702480000003</v>
      </c>
      <c r="K124" s="279"/>
      <c r="L124" s="272">
        <f t="shared" si="6"/>
        <v>100</v>
      </c>
      <c r="M124" s="272">
        <f t="shared" si="7"/>
        <v>100</v>
      </c>
      <c r="O124" s="41"/>
      <c r="P124" s="41"/>
      <c r="Q124" s="41"/>
      <c r="R124" s="41"/>
      <c r="S124" s="41"/>
      <c r="T124" s="42"/>
      <c r="U124" s="42"/>
      <c r="V124" s="43"/>
      <c r="W124" s="44"/>
      <c r="X124" s="44"/>
    </row>
    <row r="125" spans="1:24" s="79" customFormat="1" ht="12.75" customHeight="1">
      <c r="A125" s="278"/>
      <c r="B125" s="278"/>
      <c r="C125" s="278" t="s">
        <v>138</v>
      </c>
      <c r="D125" s="278"/>
      <c r="E125" s="277"/>
      <c r="F125" s="277"/>
      <c r="G125" s="289">
        <v>11900.50345</v>
      </c>
      <c r="H125" s="289">
        <v>8579.3196673800012</v>
      </c>
      <c r="I125" s="289">
        <v>8579.3196673800012</v>
      </c>
      <c r="J125" s="289">
        <v>8578.6085176400011</v>
      </c>
      <c r="K125" s="285"/>
      <c r="L125" s="289">
        <f t="shared" si="6"/>
        <v>99.991710884224261</v>
      </c>
      <c r="M125" s="289">
        <f t="shared" si="7"/>
        <v>99.991710884224261</v>
      </c>
      <c r="O125" s="41"/>
      <c r="P125" s="41"/>
      <c r="Q125" s="41"/>
      <c r="R125" s="41"/>
      <c r="S125" s="41"/>
      <c r="T125" s="42"/>
      <c r="U125" s="42"/>
      <c r="V125" s="43"/>
      <c r="W125" s="44"/>
      <c r="X125" s="44"/>
    </row>
    <row r="126" spans="1:24" ht="12.75" customHeight="1">
      <c r="A126" s="275"/>
      <c r="B126" s="275"/>
      <c r="C126" s="275"/>
      <c r="D126" s="275" t="s">
        <v>561</v>
      </c>
      <c r="E126" s="274"/>
      <c r="F126" s="274"/>
      <c r="G126" s="272">
        <v>11900.50345</v>
      </c>
      <c r="H126" s="272">
        <v>8579.3196673800012</v>
      </c>
      <c r="I126" s="272">
        <v>8579.3196673800012</v>
      </c>
      <c r="J126" s="272">
        <v>8578.6085176400011</v>
      </c>
      <c r="K126" s="279"/>
      <c r="L126" s="272">
        <f t="shared" si="6"/>
        <v>99.991710884224261</v>
      </c>
      <c r="M126" s="272">
        <f t="shared" si="7"/>
        <v>99.991710884224261</v>
      </c>
      <c r="O126" s="41"/>
      <c r="P126" s="41"/>
      <c r="Q126" s="41"/>
      <c r="R126" s="41"/>
      <c r="S126" s="41"/>
      <c r="T126" s="42"/>
      <c r="U126" s="42"/>
      <c r="V126" s="43"/>
      <c r="W126" s="44"/>
      <c r="X126" s="44"/>
    </row>
    <row r="127" spans="1:24" s="79" customFormat="1" ht="12.75" customHeight="1">
      <c r="A127" s="278"/>
      <c r="B127" s="278"/>
      <c r="C127" s="278" t="s">
        <v>147</v>
      </c>
      <c r="D127" s="278"/>
      <c r="E127" s="277"/>
      <c r="F127" s="277"/>
      <c r="G127" s="289">
        <v>12396.190148362963</v>
      </c>
      <c r="H127" s="289">
        <v>9775.0314389714385</v>
      </c>
      <c r="I127" s="289">
        <v>9775.0314389714385</v>
      </c>
      <c r="J127" s="289">
        <v>9721.6085255723319</v>
      </c>
      <c r="K127" s="285"/>
      <c r="L127" s="289">
        <f t="shared" si="6"/>
        <v>99.453475789488323</v>
      </c>
      <c r="M127" s="289">
        <f t="shared" si="7"/>
        <v>99.453475789488323</v>
      </c>
      <c r="O127" s="41"/>
      <c r="P127" s="41"/>
      <c r="Q127" s="41"/>
      <c r="R127" s="41"/>
      <c r="S127" s="41"/>
      <c r="T127" s="42"/>
      <c r="U127" s="42"/>
      <c r="V127" s="43"/>
      <c r="W127" s="44"/>
      <c r="X127" s="44"/>
    </row>
    <row r="128" spans="1:24" s="79" customFormat="1" ht="12.75" customHeight="1">
      <c r="A128" s="278"/>
      <c r="B128" s="278"/>
      <c r="C128" s="278"/>
      <c r="D128" s="278" t="s">
        <v>559</v>
      </c>
      <c r="E128" s="277"/>
      <c r="F128" s="277"/>
      <c r="G128" s="289">
        <v>12396.190148362963</v>
      </c>
      <c r="H128" s="289">
        <v>9775.0314389714385</v>
      </c>
      <c r="I128" s="289">
        <v>9775.0314389714385</v>
      </c>
      <c r="J128" s="289">
        <v>9721.6085255723319</v>
      </c>
      <c r="K128" s="285"/>
      <c r="L128" s="289">
        <f t="shared" si="6"/>
        <v>99.453475789488323</v>
      </c>
      <c r="M128" s="289">
        <f t="shared" si="7"/>
        <v>99.453475789488323</v>
      </c>
      <c r="O128" s="41"/>
      <c r="P128" s="41"/>
      <c r="Q128" s="41"/>
      <c r="R128" s="41"/>
      <c r="S128" s="41"/>
      <c r="T128" s="42"/>
      <c r="U128" s="42"/>
      <c r="V128" s="43"/>
      <c r="W128" s="44"/>
      <c r="X128" s="44"/>
    </row>
    <row r="129" spans="1:24" ht="12.75" customHeight="1">
      <c r="A129" s="284"/>
      <c r="B129" s="284"/>
      <c r="C129" s="292"/>
      <c r="D129" s="274"/>
      <c r="E129" s="274" t="s">
        <v>560</v>
      </c>
      <c r="F129" s="274"/>
      <c r="G129" s="283">
        <v>3033.6074783629633</v>
      </c>
      <c r="H129" s="272">
        <v>3247.4215537314376</v>
      </c>
      <c r="I129" s="272">
        <v>3247.4215537314376</v>
      </c>
      <c r="J129" s="272">
        <v>3236.1429693723321</v>
      </c>
      <c r="K129" s="283"/>
      <c r="L129" s="283">
        <f t="shared" si="6"/>
        <v>99.652691091301477</v>
      </c>
      <c r="M129" s="283">
        <f t="shared" si="7"/>
        <v>99.652691091301477</v>
      </c>
      <c r="O129" s="41"/>
      <c r="P129" s="41"/>
      <c r="Q129" s="41"/>
      <c r="R129" s="41"/>
      <c r="S129" s="41"/>
      <c r="T129" s="42"/>
      <c r="U129" s="42"/>
      <c r="V129" s="43"/>
      <c r="W129" s="44"/>
      <c r="X129" s="44"/>
    </row>
    <row r="130" spans="1:24" ht="12.75" customHeight="1">
      <c r="A130" s="275"/>
      <c r="B130" s="275"/>
      <c r="C130" s="275"/>
      <c r="D130" s="275"/>
      <c r="E130" s="274" t="s">
        <v>663</v>
      </c>
      <c r="F130" s="274"/>
      <c r="G130" s="272">
        <v>9362.5826699999998</v>
      </c>
      <c r="H130" s="272">
        <v>6527.6098852400009</v>
      </c>
      <c r="I130" s="272">
        <v>6527.6098852400009</v>
      </c>
      <c r="J130" s="272">
        <v>6485.4655561999998</v>
      </c>
      <c r="K130" s="279"/>
      <c r="L130" s="279">
        <f t="shared" si="6"/>
        <v>99.354368141158432</v>
      </c>
      <c r="M130" s="279">
        <f t="shared" si="7"/>
        <v>99.354368141158432</v>
      </c>
      <c r="N130" s="80"/>
      <c r="O130" s="41"/>
      <c r="P130" s="41"/>
      <c r="Q130" s="41"/>
      <c r="R130" s="41"/>
      <c r="S130" s="41"/>
      <c r="T130" s="42"/>
      <c r="U130" s="42"/>
      <c r="V130" s="43"/>
      <c r="W130" s="44"/>
      <c r="X130" s="44"/>
    </row>
    <row r="131" spans="1:24" s="79" customFormat="1" ht="12.75" customHeight="1">
      <c r="A131" s="278"/>
      <c r="B131" s="278"/>
      <c r="C131" s="278" t="s">
        <v>143</v>
      </c>
      <c r="D131" s="278"/>
      <c r="E131" s="277"/>
      <c r="F131" s="277"/>
      <c r="G131" s="289">
        <v>42730.811356290003</v>
      </c>
      <c r="H131" s="289">
        <v>41993.911581121931</v>
      </c>
      <c r="I131" s="289">
        <v>41993.911581121931</v>
      </c>
      <c r="J131" s="289">
        <v>41665.439450120582</v>
      </c>
      <c r="K131" s="285"/>
      <c r="L131" s="285">
        <f t="shared" si="6"/>
        <v>99.217810109527846</v>
      </c>
      <c r="M131" s="285">
        <f t="shared" si="7"/>
        <v>99.217810109527846</v>
      </c>
      <c r="N131" s="290"/>
      <c r="O131" s="41"/>
      <c r="P131" s="41"/>
      <c r="Q131" s="41"/>
      <c r="R131" s="41"/>
      <c r="S131" s="41"/>
      <c r="T131" s="42"/>
      <c r="U131" s="42"/>
      <c r="V131" s="43"/>
      <c r="W131" s="44"/>
      <c r="X131" s="44"/>
    </row>
    <row r="132" spans="1:24" s="79" customFormat="1" ht="12.75" customHeight="1">
      <c r="A132" s="278"/>
      <c r="B132" s="278"/>
      <c r="C132" s="278"/>
      <c r="D132" s="291" t="s">
        <v>559</v>
      </c>
      <c r="E132" s="291"/>
      <c r="F132" s="291"/>
      <c r="G132" s="289">
        <v>42730.811356290003</v>
      </c>
      <c r="H132" s="289">
        <v>41993.911581121931</v>
      </c>
      <c r="I132" s="289">
        <v>41993.911581121931</v>
      </c>
      <c r="J132" s="289">
        <v>41665.439450120582</v>
      </c>
      <c r="K132" s="289"/>
      <c r="L132" s="289">
        <f t="shared" si="6"/>
        <v>99.217810109527846</v>
      </c>
      <c r="M132" s="289">
        <f t="shared" si="7"/>
        <v>99.217810109527846</v>
      </c>
      <c r="N132" s="290"/>
      <c r="O132" s="41"/>
      <c r="P132" s="41"/>
      <c r="Q132" s="41"/>
      <c r="R132" s="41"/>
      <c r="S132" s="41"/>
      <c r="T132" s="42"/>
      <c r="U132" s="42"/>
      <c r="V132" s="43"/>
      <c r="W132" s="44"/>
      <c r="X132" s="44"/>
    </row>
    <row r="133" spans="1:24" ht="12.75" customHeight="1">
      <c r="A133" s="275"/>
      <c r="B133" s="275"/>
      <c r="C133" s="275"/>
      <c r="D133" s="275"/>
      <c r="E133" s="274" t="s">
        <v>558</v>
      </c>
      <c r="F133" s="274"/>
      <c r="G133" s="272">
        <v>238.99461067999999</v>
      </c>
      <c r="H133" s="272">
        <v>239.6967918636</v>
      </c>
      <c r="I133" s="272">
        <v>239.6967918636</v>
      </c>
      <c r="J133" s="272">
        <v>230.63353151800007</v>
      </c>
      <c r="K133" s="279"/>
      <c r="L133" s="279">
        <f t="shared" si="6"/>
        <v>96.218864560040757</v>
      </c>
      <c r="M133" s="279">
        <f t="shared" si="7"/>
        <v>96.218864560040757</v>
      </c>
      <c r="N133" s="80"/>
      <c r="O133" s="41"/>
      <c r="P133" s="41"/>
      <c r="Q133" s="41"/>
      <c r="R133" s="41"/>
      <c r="S133" s="41"/>
      <c r="T133" s="42"/>
      <c r="U133" s="42"/>
      <c r="V133" s="43"/>
      <c r="W133" s="44"/>
      <c r="X133" s="44"/>
    </row>
    <row r="134" spans="1:24" ht="12.75" customHeight="1">
      <c r="A134" s="275"/>
      <c r="B134" s="275"/>
      <c r="C134" s="275"/>
      <c r="D134" s="275"/>
      <c r="E134" s="274" t="s">
        <v>557</v>
      </c>
      <c r="F134" s="274"/>
      <c r="G134" s="272">
        <v>6810.1531214849992</v>
      </c>
      <c r="H134" s="272">
        <v>6528.8367711566952</v>
      </c>
      <c r="I134" s="272">
        <v>6528.8367711566952</v>
      </c>
      <c r="J134" s="272">
        <v>6394.8934312468709</v>
      </c>
      <c r="K134" s="279"/>
      <c r="L134" s="279">
        <f t="shared" si="6"/>
        <v>97.948434849810255</v>
      </c>
      <c r="M134" s="279">
        <f t="shared" si="7"/>
        <v>97.948434849810255</v>
      </c>
      <c r="N134" s="80"/>
      <c r="O134" s="41"/>
      <c r="P134" s="41"/>
      <c r="Q134" s="41"/>
      <c r="R134" s="41"/>
      <c r="S134" s="41"/>
      <c r="T134" s="42"/>
      <c r="U134" s="42"/>
      <c r="V134" s="43"/>
      <c r="W134" s="44"/>
      <c r="X134" s="44"/>
    </row>
    <row r="135" spans="1:24" ht="12.75" customHeight="1">
      <c r="A135" s="275"/>
      <c r="B135" s="275"/>
      <c r="C135" s="275"/>
      <c r="D135" s="275"/>
      <c r="E135" s="274" t="s">
        <v>95</v>
      </c>
      <c r="F135" s="274"/>
      <c r="G135" s="272">
        <v>35498.399931975</v>
      </c>
      <c r="H135" s="272">
        <v>35038.903132165833</v>
      </c>
      <c r="I135" s="272">
        <v>35038.903132165833</v>
      </c>
      <c r="J135" s="272">
        <v>34853.707335091807</v>
      </c>
      <c r="K135" s="279"/>
      <c r="L135" s="279">
        <f t="shared" si="6"/>
        <v>99.471456636711849</v>
      </c>
      <c r="M135" s="279">
        <f t="shared" si="7"/>
        <v>99.471456636711849</v>
      </c>
      <c r="O135" s="41"/>
      <c r="P135" s="41"/>
      <c r="Q135" s="41"/>
      <c r="R135" s="41"/>
      <c r="S135" s="41"/>
      <c r="T135" s="42"/>
      <c r="U135" s="42"/>
      <c r="V135" s="43"/>
      <c r="W135" s="44"/>
      <c r="X135" s="44"/>
    </row>
    <row r="136" spans="1:24" ht="12.75" customHeight="1">
      <c r="A136" s="275"/>
      <c r="B136" s="275"/>
      <c r="C136" s="275"/>
      <c r="D136" s="275"/>
      <c r="E136" s="274" t="s">
        <v>556</v>
      </c>
      <c r="F136" s="274"/>
      <c r="G136" s="272">
        <v>183.26369215</v>
      </c>
      <c r="H136" s="272">
        <v>186.47488593579996</v>
      </c>
      <c r="I136" s="272">
        <v>186.47488593579996</v>
      </c>
      <c r="J136" s="272">
        <v>186.20515226389995</v>
      </c>
      <c r="K136" s="279"/>
      <c r="L136" s="279">
        <f t="shared" ref="L136:L167" si="8">IFERROR(+J136/H136*100,"n.a")</f>
        <v>99.855351206921839</v>
      </c>
      <c r="M136" s="279">
        <f t="shared" ref="M136:M167" si="9">IFERROR(+J136/I136*100,"n.a.")</f>
        <v>99.855351206921839</v>
      </c>
      <c r="O136" s="41"/>
      <c r="P136" s="41"/>
      <c r="Q136" s="41"/>
      <c r="R136" s="41"/>
      <c r="S136" s="41"/>
      <c r="T136" s="42"/>
      <c r="U136" s="42"/>
      <c r="V136" s="43"/>
      <c r="W136" s="44"/>
      <c r="X136" s="44"/>
    </row>
    <row r="137" spans="1:24" s="79" customFormat="1" ht="12.75" customHeight="1">
      <c r="A137" s="278"/>
      <c r="B137" s="278" t="s">
        <v>555</v>
      </c>
      <c r="C137" s="278"/>
      <c r="D137" s="278"/>
      <c r="E137" s="277"/>
      <c r="F137" s="277"/>
      <c r="G137" s="276">
        <v>31983.874643410003</v>
      </c>
      <c r="H137" s="276">
        <v>30675.352321470211</v>
      </c>
      <c r="I137" s="276">
        <v>30675.352321470211</v>
      </c>
      <c r="J137" s="276">
        <v>30098.766770449307</v>
      </c>
      <c r="K137" s="276"/>
      <c r="L137" s="276">
        <f t="shared" si="8"/>
        <v>98.120362090780816</v>
      </c>
      <c r="M137" s="276">
        <f t="shared" si="9"/>
        <v>98.120362090780816</v>
      </c>
      <c r="O137" s="41"/>
      <c r="P137" s="41"/>
      <c r="Q137" s="41"/>
      <c r="R137" s="41"/>
      <c r="S137" s="41"/>
      <c r="T137" s="42"/>
      <c r="U137" s="42"/>
      <c r="V137" s="43"/>
      <c r="W137" s="44"/>
      <c r="X137" s="44"/>
    </row>
    <row r="138" spans="1:24" s="79" customFormat="1" ht="12.75" customHeight="1">
      <c r="A138" s="280"/>
      <c r="B138" s="280"/>
      <c r="C138" s="277" t="s">
        <v>524</v>
      </c>
      <c r="D138" s="277"/>
      <c r="E138" s="277"/>
      <c r="F138" s="277"/>
      <c r="G138" s="276">
        <v>2964.3475920000001</v>
      </c>
      <c r="H138" s="276">
        <v>2769.6083713600005</v>
      </c>
      <c r="I138" s="276">
        <v>2769.6083713600005</v>
      </c>
      <c r="J138" s="276">
        <v>2723.3291048800006</v>
      </c>
      <c r="K138" s="276"/>
      <c r="L138" s="276">
        <f t="shared" si="8"/>
        <v>98.329032113039332</v>
      </c>
      <c r="M138" s="276">
        <f t="shared" si="9"/>
        <v>98.329032113039332</v>
      </c>
      <c r="O138" s="41"/>
      <c r="P138" s="41"/>
      <c r="Q138" s="41"/>
      <c r="R138" s="41"/>
      <c r="S138" s="41"/>
      <c r="T138" s="42"/>
      <c r="U138" s="42"/>
      <c r="V138" s="43"/>
      <c r="W138" s="44"/>
      <c r="X138" s="44"/>
    </row>
    <row r="139" spans="1:24" s="79" customFormat="1" ht="12.75" customHeight="1">
      <c r="A139" s="278"/>
      <c r="B139" s="278"/>
      <c r="C139" s="278"/>
      <c r="D139" s="278" t="s">
        <v>242</v>
      </c>
      <c r="E139" s="277"/>
      <c r="F139" s="277"/>
      <c r="G139" s="289">
        <v>60</v>
      </c>
      <c r="H139" s="289">
        <v>79.375937800000031</v>
      </c>
      <c r="I139" s="289">
        <v>79.375937800000031</v>
      </c>
      <c r="J139" s="289">
        <v>53.096671319999992</v>
      </c>
      <c r="K139" s="285"/>
      <c r="L139" s="285">
        <f t="shared" si="8"/>
        <v>66.892653859139628</v>
      </c>
      <c r="M139" s="285">
        <f t="shared" si="9"/>
        <v>66.892653859139628</v>
      </c>
      <c r="O139" s="41"/>
      <c r="P139" s="41"/>
      <c r="Q139" s="41"/>
      <c r="R139" s="41"/>
      <c r="S139" s="41"/>
      <c r="T139" s="42"/>
      <c r="U139" s="42"/>
      <c r="V139" s="43"/>
      <c r="W139" s="44"/>
      <c r="X139" s="44"/>
    </row>
    <row r="140" spans="1:24" ht="12.75" customHeight="1">
      <c r="A140" s="284"/>
      <c r="B140" s="284"/>
      <c r="C140" s="274"/>
      <c r="D140" s="274"/>
      <c r="E140" s="274" t="s">
        <v>554</v>
      </c>
      <c r="F140" s="274"/>
      <c r="G140" s="283">
        <v>60</v>
      </c>
      <c r="H140" s="272">
        <v>79.375937800000031</v>
      </c>
      <c r="I140" s="272">
        <v>79.375937800000031</v>
      </c>
      <c r="J140" s="272">
        <v>53.096671319999992</v>
      </c>
      <c r="K140" s="283"/>
      <c r="L140" s="283">
        <f t="shared" si="8"/>
        <v>66.892653859139628</v>
      </c>
      <c r="M140" s="283">
        <f t="shared" si="9"/>
        <v>66.892653859139628</v>
      </c>
      <c r="O140" s="41"/>
      <c r="P140" s="41"/>
      <c r="Q140" s="41"/>
      <c r="R140" s="41"/>
      <c r="S140" s="41"/>
      <c r="T140" s="42"/>
      <c r="U140" s="42"/>
      <c r="V140" s="43"/>
      <c r="W140" s="44"/>
      <c r="X140" s="44"/>
    </row>
    <row r="141" spans="1:24" s="79" customFormat="1" ht="12.75" customHeight="1">
      <c r="A141" s="278"/>
      <c r="B141" s="278"/>
      <c r="C141" s="278"/>
      <c r="D141" s="278" t="s">
        <v>240</v>
      </c>
      <c r="E141" s="277"/>
      <c r="F141" s="277"/>
      <c r="G141" s="289">
        <v>2904.3475920000001</v>
      </c>
      <c r="H141" s="289">
        <v>2690.2324335600006</v>
      </c>
      <c r="I141" s="289">
        <v>2690.2324335600006</v>
      </c>
      <c r="J141" s="289">
        <v>2670.2324335600006</v>
      </c>
      <c r="K141" s="285"/>
      <c r="L141" s="285">
        <f t="shared" si="8"/>
        <v>99.256569813429323</v>
      </c>
      <c r="M141" s="285">
        <f t="shared" si="9"/>
        <v>99.256569813429323</v>
      </c>
      <c r="O141" s="41"/>
      <c r="P141" s="41"/>
      <c r="Q141" s="41"/>
      <c r="R141" s="41"/>
      <c r="S141" s="41"/>
      <c r="T141" s="42"/>
      <c r="U141" s="42"/>
      <c r="V141" s="43"/>
      <c r="W141" s="44"/>
      <c r="X141" s="44"/>
    </row>
    <row r="142" spans="1:24" ht="12.75" customHeight="1">
      <c r="A142" s="275"/>
      <c r="B142" s="275"/>
      <c r="C142" s="275"/>
      <c r="D142" s="275"/>
      <c r="E142" s="274" t="s">
        <v>553</v>
      </c>
      <c r="F142" s="274"/>
      <c r="G142" s="272">
        <v>2904.3475920000001</v>
      </c>
      <c r="H142" s="272">
        <v>2690.2324335600006</v>
      </c>
      <c r="I142" s="272">
        <v>2690.2324335600006</v>
      </c>
      <c r="J142" s="272">
        <v>2670.2324335600006</v>
      </c>
      <c r="K142" s="279"/>
      <c r="L142" s="279">
        <f t="shared" si="8"/>
        <v>99.256569813429323</v>
      </c>
      <c r="M142" s="279">
        <f t="shared" si="9"/>
        <v>99.256569813429323</v>
      </c>
      <c r="O142" s="41"/>
      <c r="P142" s="41"/>
      <c r="Q142" s="41"/>
      <c r="R142" s="41"/>
      <c r="S142" s="41"/>
      <c r="T142" s="42"/>
      <c r="U142" s="42"/>
      <c r="V142" s="43"/>
      <c r="W142" s="44"/>
      <c r="X142" s="44"/>
    </row>
    <row r="143" spans="1:24" s="79" customFormat="1" ht="12.75" customHeight="1">
      <c r="A143" s="278"/>
      <c r="B143" s="278"/>
      <c r="C143" s="278" t="s">
        <v>143</v>
      </c>
      <c r="D143" s="278"/>
      <c r="E143" s="277"/>
      <c r="F143" s="277"/>
      <c r="G143" s="276">
        <v>29019.527051410001</v>
      </c>
      <c r="H143" s="276">
        <v>27905.743950110209</v>
      </c>
      <c r="I143" s="276">
        <v>27905.743950110209</v>
      </c>
      <c r="J143" s="276">
        <v>27375.437665569305</v>
      </c>
      <c r="K143" s="276"/>
      <c r="L143" s="276">
        <f t="shared" si="8"/>
        <v>98.099651865619549</v>
      </c>
      <c r="M143" s="276">
        <f t="shared" si="9"/>
        <v>98.099651865619549</v>
      </c>
      <c r="O143" s="41"/>
      <c r="P143" s="41"/>
      <c r="Q143" s="41"/>
      <c r="R143" s="41"/>
      <c r="S143" s="41"/>
      <c r="T143" s="42"/>
      <c r="U143" s="42"/>
      <c r="V143" s="43"/>
      <c r="W143" s="44"/>
      <c r="X143" s="44"/>
    </row>
    <row r="144" spans="1:24" ht="12.75" customHeight="1">
      <c r="A144" s="284"/>
      <c r="B144" s="284"/>
      <c r="C144" s="274"/>
      <c r="D144" s="274" t="s">
        <v>552</v>
      </c>
      <c r="E144" s="274"/>
      <c r="F144" s="274"/>
      <c r="G144" s="283">
        <v>2056.8799990000002</v>
      </c>
      <c r="H144" s="272">
        <v>2056.8799990000002</v>
      </c>
      <c r="I144" s="272">
        <v>2056.8799990000002</v>
      </c>
      <c r="J144" s="272">
        <v>2056.8799990000002</v>
      </c>
      <c r="K144" s="283"/>
      <c r="L144" s="283">
        <f t="shared" si="8"/>
        <v>100</v>
      </c>
      <c r="M144" s="283">
        <f t="shared" si="9"/>
        <v>100</v>
      </c>
      <c r="O144" s="41"/>
      <c r="P144" s="41"/>
      <c r="Q144" s="41"/>
      <c r="R144" s="41"/>
      <c r="S144" s="41"/>
      <c r="T144" s="42"/>
      <c r="U144" s="42"/>
      <c r="V144" s="43"/>
      <c r="W144" s="44"/>
      <c r="X144" s="44"/>
    </row>
    <row r="145" spans="1:24" ht="12.75" customHeight="1">
      <c r="A145" s="275"/>
      <c r="B145" s="275"/>
      <c r="C145" s="275"/>
      <c r="D145" s="274" t="s">
        <v>551</v>
      </c>
      <c r="E145" s="274"/>
      <c r="F145" s="274"/>
      <c r="G145" s="273">
        <v>26962.64705241</v>
      </c>
      <c r="H145" s="272">
        <v>25848.863951110208</v>
      </c>
      <c r="I145" s="272">
        <v>25848.863951110208</v>
      </c>
      <c r="J145" s="272">
        <v>25318.557666569304</v>
      </c>
      <c r="K145" s="279"/>
      <c r="L145" s="279">
        <f t="shared" si="8"/>
        <v>97.948434849810383</v>
      </c>
      <c r="M145" s="279">
        <f t="shared" si="9"/>
        <v>97.948434849810383</v>
      </c>
      <c r="O145" s="41"/>
      <c r="P145" s="41"/>
      <c r="Q145" s="41"/>
      <c r="R145" s="41"/>
      <c r="S145" s="41"/>
      <c r="T145" s="42"/>
      <c r="U145" s="42"/>
      <c r="V145" s="43"/>
      <c r="W145" s="44"/>
      <c r="X145" s="44"/>
    </row>
    <row r="146" spans="1:24" s="79" customFormat="1" ht="12.75" customHeight="1">
      <c r="A146" s="288" t="s">
        <v>548</v>
      </c>
      <c r="B146" s="288"/>
      <c r="C146" s="288"/>
      <c r="D146" s="288"/>
      <c r="E146" s="288"/>
      <c r="F146" s="288"/>
      <c r="G146" s="287">
        <v>70242.180431807865</v>
      </c>
      <c r="H146" s="287">
        <v>64195.807504912838</v>
      </c>
      <c r="I146" s="287">
        <v>64195.807504912838</v>
      </c>
      <c r="J146" s="287">
        <v>63284.929089268946</v>
      </c>
      <c r="K146" s="287"/>
      <c r="L146" s="287">
        <f t="shared" si="8"/>
        <v>98.58109360868437</v>
      </c>
      <c r="M146" s="287">
        <f t="shared" si="9"/>
        <v>98.58109360868437</v>
      </c>
      <c r="O146" s="41"/>
      <c r="P146" s="41"/>
      <c r="Q146" s="41"/>
      <c r="R146" s="41"/>
      <c r="S146" s="41"/>
      <c r="T146" s="42"/>
      <c r="U146" s="42"/>
      <c r="V146" s="43"/>
      <c r="W146" s="44"/>
      <c r="X146" s="44"/>
    </row>
    <row r="147" spans="1:24" s="79" customFormat="1" ht="12.75" customHeight="1">
      <c r="A147" s="278"/>
      <c r="B147" s="278" t="s">
        <v>550</v>
      </c>
      <c r="C147" s="278"/>
      <c r="D147" s="278"/>
      <c r="E147" s="277"/>
      <c r="F147" s="277"/>
      <c r="G147" s="286">
        <v>70242.180431807865</v>
      </c>
      <c r="H147" s="286">
        <v>64195.807504912838</v>
      </c>
      <c r="I147" s="286">
        <v>64195.807504912838</v>
      </c>
      <c r="J147" s="286">
        <v>63284.929089268946</v>
      </c>
      <c r="K147" s="285"/>
      <c r="L147" s="285">
        <f t="shared" si="8"/>
        <v>98.58109360868437</v>
      </c>
      <c r="M147" s="285">
        <f t="shared" si="9"/>
        <v>98.58109360868437</v>
      </c>
      <c r="O147" s="41"/>
      <c r="P147" s="41"/>
      <c r="Q147" s="41"/>
      <c r="R147" s="41"/>
      <c r="S147" s="41"/>
      <c r="T147" s="42"/>
      <c r="U147" s="42"/>
      <c r="V147" s="43"/>
      <c r="W147" s="44"/>
      <c r="X147" s="44"/>
    </row>
    <row r="148" spans="1:24" s="79" customFormat="1" ht="12.75" customHeight="1">
      <c r="A148" s="280"/>
      <c r="B148" s="280"/>
      <c r="C148" s="277" t="s">
        <v>549</v>
      </c>
      <c r="D148" s="277"/>
      <c r="E148" s="277"/>
      <c r="F148" s="277"/>
      <c r="G148" s="276">
        <v>15991.758600530897</v>
      </c>
      <c r="H148" s="276">
        <v>11897.386715817676</v>
      </c>
      <c r="I148" s="276">
        <v>11897.386715817676</v>
      </c>
      <c r="J148" s="276">
        <v>11265.82286868279</v>
      </c>
      <c r="K148" s="276"/>
      <c r="L148" s="276">
        <f t="shared" si="8"/>
        <v>94.691575030546687</v>
      </c>
      <c r="M148" s="276">
        <f t="shared" si="9"/>
        <v>94.691575030546687</v>
      </c>
      <c r="O148" s="41"/>
      <c r="P148" s="41"/>
      <c r="Q148" s="41"/>
      <c r="R148" s="41"/>
      <c r="S148" s="41"/>
      <c r="T148" s="42"/>
      <c r="U148" s="42"/>
      <c r="V148" s="43"/>
      <c r="W148" s="44"/>
      <c r="X148" s="44"/>
    </row>
    <row r="149" spans="1:24" s="79" customFormat="1" ht="12.75" customHeight="1">
      <c r="A149" s="278"/>
      <c r="B149" s="278"/>
      <c r="C149" s="278"/>
      <c r="D149" s="278" t="s">
        <v>548</v>
      </c>
      <c r="E149" s="277"/>
      <c r="F149" s="277"/>
      <c r="G149" s="276">
        <v>15991.758600530897</v>
      </c>
      <c r="H149" s="276">
        <v>11897.386715817676</v>
      </c>
      <c r="I149" s="276">
        <v>11897.386715817676</v>
      </c>
      <c r="J149" s="276">
        <v>11265.82286868279</v>
      </c>
      <c r="K149" s="276"/>
      <c r="L149" s="276">
        <f t="shared" si="8"/>
        <v>94.691575030546687</v>
      </c>
      <c r="M149" s="276">
        <f t="shared" si="9"/>
        <v>94.691575030546687</v>
      </c>
      <c r="O149" s="41"/>
      <c r="P149" s="41"/>
      <c r="Q149" s="41"/>
      <c r="R149" s="41"/>
      <c r="S149" s="41"/>
      <c r="T149" s="42"/>
      <c r="U149" s="42"/>
      <c r="V149" s="43"/>
      <c r="W149" s="44"/>
      <c r="X149" s="44"/>
    </row>
    <row r="150" spans="1:24" ht="12.75" customHeight="1">
      <c r="A150" s="275"/>
      <c r="B150" s="275"/>
      <c r="C150" s="275"/>
      <c r="D150" s="275"/>
      <c r="E150" s="274" t="s">
        <v>547</v>
      </c>
      <c r="F150" s="274"/>
      <c r="G150" s="273">
        <v>12385.000000224783</v>
      </c>
      <c r="H150" s="272">
        <v>8844.4495119388248</v>
      </c>
      <c r="I150" s="272">
        <v>8844.4495119388248</v>
      </c>
      <c r="J150" s="272">
        <v>8365.1215843047485</v>
      </c>
      <c r="K150" s="272"/>
      <c r="L150" s="272">
        <f t="shared" si="8"/>
        <v>94.580466234930199</v>
      </c>
      <c r="M150" s="272">
        <f t="shared" si="9"/>
        <v>94.580466234930199</v>
      </c>
      <c r="O150" s="41"/>
      <c r="P150" s="41"/>
      <c r="Q150" s="41"/>
      <c r="R150" s="41"/>
      <c r="S150" s="41"/>
      <c r="T150" s="42"/>
      <c r="U150" s="42"/>
      <c r="V150" s="43"/>
      <c r="W150" s="44"/>
      <c r="X150" s="44"/>
    </row>
    <row r="151" spans="1:24" ht="12.75" customHeight="1">
      <c r="A151" s="284"/>
      <c r="B151" s="284"/>
      <c r="C151" s="274"/>
      <c r="D151" s="274"/>
      <c r="E151" s="274" t="s">
        <v>546</v>
      </c>
      <c r="F151" s="274"/>
      <c r="G151" s="283">
        <v>3606.7586003061137</v>
      </c>
      <c r="H151" s="272">
        <v>3052.9372038788511</v>
      </c>
      <c r="I151" s="272">
        <v>3052.9372038788511</v>
      </c>
      <c r="J151" s="272">
        <v>2900.7012843780403</v>
      </c>
      <c r="K151" s="283"/>
      <c r="L151" s="283">
        <f t="shared" si="8"/>
        <v>95.013460502646751</v>
      </c>
      <c r="M151" s="283">
        <f t="shared" si="9"/>
        <v>95.013460502646751</v>
      </c>
      <c r="O151" s="41"/>
      <c r="P151" s="41"/>
      <c r="Q151" s="41"/>
      <c r="R151" s="41"/>
      <c r="S151" s="41"/>
      <c r="T151" s="42"/>
      <c r="U151" s="42"/>
      <c r="V151" s="43"/>
      <c r="W151" s="44"/>
      <c r="X151" s="44"/>
    </row>
    <row r="152" spans="1:24" s="79" customFormat="1" ht="12.75" customHeight="1">
      <c r="A152" s="278"/>
      <c r="B152" s="278"/>
      <c r="C152" s="278" t="s">
        <v>545</v>
      </c>
      <c r="D152" s="278"/>
      <c r="E152" s="277"/>
      <c r="F152" s="277"/>
      <c r="G152" s="276">
        <v>11483.564597659999</v>
      </c>
      <c r="H152" s="276">
        <v>9531.5635554782039</v>
      </c>
      <c r="I152" s="276">
        <v>9531.5635554782039</v>
      </c>
      <c r="J152" s="276">
        <v>9252.2489869691926</v>
      </c>
      <c r="K152" s="276"/>
      <c r="L152" s="276">
        <f t="shared" si="8"/>
        <v>97.069582898091497</v>
      </c>
      <c r="M152" s="276">
        <f t="shared" si="9"/>
        <v>97.069582898091497</v>
      </c>
      <c r="O152" s="41"/>
      <c r="P152" s="41"/>
      <c r="Q152" s="41"/>
      <c r="R152" s="41"/>
      <c r="S152" s="41"/>
      <c r="T152" s="42"/>
      <c r="U152" s="42"/>
      <c r="V152" s="43"/>
      <c r="W152" s="44"/>
      <c r="X152" s="44"/>
    </row>
    <row r="153" spans="1:24" ht="12.75" customHeight="1">
      <c r="A153" s="275"/>
      <c r="B153" s="275"/>
      <c r="C153" s="275"/>
      <c r="D153" s="275" t="s">
        <v>544</v>
      </c>
      <c r="E153" s="274"/>
      <c r="F153" s="274"/>
      <c r="G153" s="273">
        <v>228.07959099999999</v>
      </c>
      <c r="H153" s="272">
        <v>233.18864789000003</v>
      </c>
      <c r="I153" s="272">
        <v>233.18864789000003</v>
      </c>
      <c r="J153" s="272">
        <v>232.35922111000002</v>
      </c>
      <c r="K153" s="272"/>
      <c r="L153" s="272">
        <f t="shared" si="8"/>
        <v>99.644310824088109</v>
      </c>
      <c r="M153" s="272">
        <f t="shared" si="9"/>
        <v>99.644310824088109</v>
      </c>
      <c r="O153" s="41"/>
      <c r="P153" s="41"/>
      <c r="Q153" s="41"/>
      <c r="R153" s="41"/>
      <c r="S153" s="41"/>
      <c r="T153" s="42"/>
      <c r="U153" s="42"/>
      <c r="V153" s="43"/>
      <c r="W153" s="44"/>
      <c r="X153" s="44"/>
    </row>
    <row r="154" spans="1:24" ht="12.75" customHeight="1">
      <c r="A154" s="275"/>
      <c r="B154" s="275"/>
      <c r="C154" s="275"/>
      <c r="D154" s="275" t="s">
        <v>662</v>
      </c>
      <c r="E154" s="274"/>
      <c r="F154" s="274"/>
      <c r="G154" s="273">
        <v>6746.2641183200003</v>
      </c>
      <c r="H154" s="272">
        <v>6021.2799041092039</v>
      </c>
      <c r="I154" s="272">
        <v>6021.2799041092039</v>
      </c>
      <c r="J154" s="272">
        <v>5807.5120989219931</v>
      </c>
      <c r="K154" s="272"/>
      <c r="L154" s="272">
        <f t="shared" si="8"/>
        <v>96.449794585345131</v>
      </c>
      <c r="M154" s="272">
        <f t="shared" si="9"/>
        <v>96.449794585345131</v>
      </c>
      <c r="O154" s="41"/>
      <c r="P154" s="41"/>
      <c r="Q154" s="41"/>
      <c r="R154" s="41"/>
      <c r="S154" s="41"/>
      <c r="T154" s="42"/>
      <c r="U154" s="42"/>
      <c r="V154" s="43"/>
      <c r="W154" s="44"/>
      <c r="X154" s="44"/>
    </row>
    <row r="155" spans="1:24" ht="12.75" customHeight="1">
      <c r="A155" s="275"/>
      <c r="B155" s="275"/>
      <c r="C155" s="275"/>
      <c r="D155" s="275" t="s">
        <v>543</v>
      </c>
      <c r="E155" s="274"/>
      <c r="F155" s="274"/>
      <c r="G155" s="273">
        <v>113.37328268</v>
      </c>
      <c r="H155" s="272">
        <v>144.47163170080006</v>
      </c>
      <c r="I155" s="272">
        <v>144.47163170080006</v>
      </c>
      <c r="J155" s="272">
        <v>137.115678038</v>
      </c>
      <c r="K155" s="272"/>
      <c r="L155" s="272">
        <f t="shared" si="8"/>
        <v>94.908375037921488</v>
      </c>
      <c r="M155" s="272">
        <f t="shared" si="9"/>
        <v>94.908375037921488</v>
      </c>
      <c r="O155" s="41"/>
      <c r="P155" s="41"/>
      <c r="Q155" s="41"/>
      <c r="R155" s="41"/>
      <c r="S155" s="41"/>
      <c r="T155" s="42"/>
      <c r="U155" s="42"/>
      <c r="V155" s="43"/>
      <c r="W155" s="44"/>
      <c r="X155" s="44"/>
    </row>
    <row r="156" spans="1:24" ht="12.75" customHeight="1">
      <c r="A156" s="275"/>
      <c r="B156" s="275"/>
      <c r="C156" s="275"/>
      <c r="D156" s="275" t="s">
        <v>542</v>
      </c>
      <c r="E156" s="274"/>
      <c r="F156" s="274"/>
      <c r="G156" s="273">
        <v>4395.8476056600002</v>
      </c>
      <c r="H156" s="272">
        <v>3132.6233717782002</v>
      </c>
      <c r="I156" s="272">
        <v>3132.6233717782002</v>
      </c>
      <c r="J156" s="272">
        <v>3075.2619888991994</v>
      </c>
      <c r="K156" s="272"/>
      <c r="L156" s="272">
        <f t="shared" si="8"/>
        <v>98.168902671295584</v>
      </c>
      <c r="M156" s="272">
        <f t="shared" si="9"/>
        <v>98.168902671295584</v>
      </c>
      <c r="O156" s="41"/>
      <c r="P156" s="41"/>
      <c r="Q156" s="41"/>
      <c r="R156" s="41"/>
      <c r="S156" s="41"/>
      <c r="T156" s="42"/>
      <c r="U156" s="42"/>
      <c r="V156" s="43"/>
      <c r="W156" s="44"/>
      <c r="X156" s="44"/>
    </row>
    <row r="157" spans="1:24" s="79" customFormat="1" ht="12.75" customHeight="1">
      <c r="A157" s="278"/>
      <c r="B157" s="278"/>
      <c r="C157" s="278" t="s">
        <v>541</v>
      </c>
      <c r="D157" s="278"/>
      <c r="E157" s="277"/>
      <c r="F157" s="277"/>
      <c r="G157" s="276">
        <v>42766.857233616967</v>
      </c>
      <c r="H157" s="276">
        <v>42766.85723361696</v>
      </c>
      <c r="I157" s="276">
        <v>42766.85723361696</v>
      </c>
      <c r="J157" s="276">
        <v>42766.85723361696</v>
      </c>
      <c r="K157" s="276"/>
      <c r="L157" s="276">
        <f t="shared" si="8"/>
        <v>100</v>
      </c>
      <c r="M157" s="276">
        <f t="shared" si="9"/>
        <v>100</v>
      </c>
      <c r="O157" s="41"/>
      <c r="P157" s="41"/>
      <c r="Q157" s="41"/>
      <c r="R157" s="41"/>
      <c r="S157" s="41"/>
      <c r="T157" s="42"/>
      <c r="U157" s="42"/>
      <c r="V157" s="43"/>
      <c r="W157" s="44"/>
      <c r="X157" s="44"/>
    </row>
    <row r="158" spans="1:24" ht="12.75" customHeight="1">
      <c r="A158" s="284"/>
      <c r="B158" s="284"/>
      <c r="C158" s="274"/>
      <c r="D158" s="274" t="s">
        <v>541</v>
      </c>
      <c r="E158" s="274"/>
      <c r="F158" s="274"/>
      <c r="G158" s="283">
        <v>42766.857233616967</v>
      </c>
      <c r="H158" s="272">
        <v>42766.85723361696</v>
      </c>
      <c r="I158" s="272">
        <v>42766.85723361696</v>
      </c>
      <c r="J158" s="272">
        <v>42766.85723361696</v>
      </c>
      <c r="K158" s="283"/>
      <c r="L158" s="283">
        <f t="shared" si="8"/>
        <v>100</v>
      </c>
      <c r="M158" s="283">
        <f t="shared" si="9"/>
        <v>100</v>
      </c>
      <c r="O158" s="41"/>
      <c r="P158" s="41"/>
      <c r="Q158" s="41"/>
      <c r="R158" s="41"/>
      <c r="S158" s="41"/>
      <c r="T158" s="42"/>
      <c r="U158" s="42"/>
      <c r="V158" s="43"/>
      <c r="W158" s="44"/>
      <c r="X158" s="44"/>
    </row>
    <row r="159" spans="1:24" s="79" customFormat="1" ht="12.75" customHeight="1">
      <c r="A159" s="288" t="s">
        <v>155</v>
      </c>
      <c r="B159" s="288"/>
      <c r="C159" s="288"/>
      <c r="D159" s="288"/>
      <c r="E159" s="288"/>
      <c r="F159" s="288"/>
      <c r="G159" s="287">
        <v>48189.07947185247</v>
      </c>
      <c r="H159" s="287">
        <v>45443.284114635739</v>
      </c>
      <c r="I159" s="287">
        <v>45443.284114635739</v>
      </c>
      <c r="J159" s="287">
        <v>45067.874800952413</v>
      </c>
      <c r="K159" s="287"/>
      <c r="L159" s="287">
        <f t="shared" si="8"/>
        <v>99.173894842775198</v>
      </c>
      <c r="M159" s="287">
        <f t="shared" si="9"/>
        <v>99.173894842775198</v>
      </c>
      <c r="O159" s="41"/>
      <c r="P159" s="41"/>
      <c r="Q159" s="41"/>
      <c r="R159" s="41"/>
      <c r="S159" s="41"/>
      <c r="T159" s="42"/>
      <c r="U159" s="42"/>
      <c r="V159" s="43"/>
      <c r="W159" s="44"/>
      <c r="X159" s="44"/>
    </row>
    <row r="160" spans="1:24" s="79" customFormat="1" ht="12.75" customHeight="1">
      <c r="A160" s="278"/>
      <c r="B160" s="278" t="s">
        <v>540</v>
      </c>
      <c r="C160" s="278"/>
      <c r="D160" s="278"/>
      <c r="E160" s="277"/>
      <c r="F160" s="277"/>
      <c r="G160" s="286">
        <v>48189.07947185247</v>
      </c>
      <c r="H160" s="286">
        <v>45443.284114635739</v>
      </c>
      <c r="I160" s="286">
        <v>45443.284114635739</v>
      </c>
      <c r="J160" s="286">
        <v>45067.874800952413</v>
      </c>
      <c r="K160" s="289"/>
      <c r="L160" s="289">
        <f t="shared" si="8"/>
        <v>99.173894842775198</v>
      </c>
      <c r="M160" s="289">
        <f t="shared" si="9"/>
        <v>99.173894842775198</v>
      </c>
      <c r="O160" s="41"/>
      <c r="P160" s="41"/>
      <c r="Q160" s="41"/>
      <c r="R160" s="41"/>
      <c r="S160" s="41"/>
      <c r="T160" s="42"/>
      <c r="U160" s="42"/>
      <c r="V160" s="43"/>
      <c r="W160" s="44"/>
      <c r="X160" s="44"/>
    </row>
    <row r="161" spans="1:24" s="79" customFormat="1" ht="12.75" customHeight="1">
      <c r="A161" s="278"/>
      <c r="B161" s="278"/>
      <c r="C161" s="278" t="s">
        <v>155</v>
      </c>
      <c r="D161" s="278"/>
      <c r="E161" s="277"/>
      <c r="F161" s="277"/>
      <c r="G161" s="276">
        <v>37637.779471852467</v>
      </c>
      <c r="H161" s="276">
        <v>34914.070063295738</v>
      </c>
      <c r="I161" s="276">
        <v>34914.070063295738</v>
      </c>
      <c r="J161" s="276">
        <v>34538.660749612412</v>
      </c>
      <c r="K161" s="276"/>
      <c r="L161" s="276">
        <f t="shared" si="8"/>
        <v>98.924762100199871</v>
      </c>
      <c r="M161" s="276">
        <f t="shared" si="9"/>
        <v>98.924762100199871</v>
      </c>
      <c r="O161" s="41"/>
      <c r="P161" s="41"/>
      <c r="Q161" s="41"/>
      <c r="R161" s="41"/>
      <c r="S161" s="41"/>
      <c r="T161" s="42"/>
      <c r="U161" s="42"/>
      <c r="V161" s="43"/>
      <c r="W161" s="44"/>
      <c r="X161" s="44"/>
    </row>
    <row r="162" spans="1:24" s="79" customFormat="1" ht="12.75" customHeight="1">
      <c r="A162" s="278"/>
      <c r="B162" s="278"/>
      <c r="C162" s="278"/>
      <c r="D162" s="278" t="s">
        <v>539</v>
      </c>
      <c r="E162" s="277"/>
      <c r="F162" s="277"/>
      <c r="G162" s="286">
        <v>37637.779471852467</v>
      </c>
      <c r="H162" s="286">
        <v>34914.070063295738</v>
      </c>
      <c r="I162" s="286">
        <v>34914.070063295738</v>
      </c>
      <c r="J162" s="286">
        <v>34538.660749612412</v>
      </c>
      <c r="K162" s="289"/>
      <c r="L162" s="289">
        <f t="shared" si="8"/>
        <v>98.924762100199871</v>
      </c>
      <c r="M162" s="289">
        <f t="shared" si="9"/>
        <v>98.924762100199871</v>
      </c>
      <c r="O162" s="41"/>
      <c r="P162" s="41"/>
      <c r="Q162" s="41"/>
      <c r="R162" s="41"/>
      <c r="S162" s="41"/>
      <c r="T162" s="42"/>
      <c r="U162" s="42"/>
      <c r="V162" s="43"/>
      <c r="W162" s="44"/>
      <c r="X162" s="44"/>
    </row>
    <row r="163" spans="1:24" ht="12.75" customHeight="1">
      <c r="A163" s="275"/>
      <c r="B163" s="275"/>
      <c r="C163" s="275"/>
      <c r="D163" s="275"/>
      <c r="E163" s="274" t="s">
        <v>538</v>
      </c>
      <c r="F163" s="274"/>
      <c r="G163" s="283">
        <v>534.435730891459</v>
      </c>
      <c r="H163" s="272">
        <v>495.05240903747881</v>
      </c>
      <c r="I163" s="272">
        <v>495.05240903747881</v>
      </c>
      <c r="J163" s="272">
        <v>451.78468598847883</v>
      </c>
      <c r="K163" s="283"/>
      <c r="L163" s="283">
        <f t="shared" si="8"/>
        <v>91.259971215345743</v>
      </c>
      <c r="M163" s="283">
        <f t="shared" si="9"/>
        <v>91.259971215345743</v>
      </c>
      <c r="O163" s="41"/>
      <c r="P163" s="41"/>
      <c r="Q163" s="41"/>
      <c r="R163" s="41"/>
      <c r="S163" s="41"/>
      <c r="T163" s="42"/>
      <c r="U163" s="42"/>
      <c r="V163" s="43"/>
      <c r="W163" s="44"/>
      <c r="X163" s="44"/>
    </row>
    <row r="164" spans="1:24" s="79" customFormat="1" ht="12.75" customHeight="1">
      <c r="A164" s="278"/>
      <c r="B164" s="278"/>
      <c r="C164" s="278"/>
      <c r="D164" s="278"/>
      <c r="E164" s="277" t="s">
        <v>537</v>
      </c>
      <c r="F164" s="277"/>
      <c r="G164" s="286">
        <v>37103.343740961005</v>
      </c>
      <c r="H164" s="286">
        <v>34419.017654258256</v>
      </c>
      <c r="I164" s="286">
        <v>34419.017654258256</v>
      </c>
      <c r="J164" s="286">
        <v>34086.876063623931</v>
      </c>
      <c r="K164" s="289"/>
      <c r="L164" s="289">
        <f t="shared" si="8"/>
        <v>99.035005606578579</v>
      </c>
      <c r="M164" s="289">
        <f t="shared" si="9"/>
        <v>99.035005606578579</v>
      </c>
      <c r="O164" s="41"/>
      <c r="P164" s="41"/>
      <c r="Q164" s="41"/>
      <c r="R164" s="41"/>
      <c r="S164" s="41"/>
      <c r="T164" s="42"/>
      <c r="U164" s="42"/>
      <c r="V164" s="43"/>
      <c r="W164" s="44"/>
      <c r="X164" s="44"/>
    </row>
    <row r="165" spans="1:24" ht="12.75" customHeight="1">
      <c r="A165" s="275"/>
      <c r="B165" s="275"/>
      <c r="C165" s="275"/>
      <c r="D165" s="275"/>
      <c r="E165" s="274"/>
      <c r="F165" s="274" t="s">
        <v>536</v>
      </c>
      <c r="G165" s="273">
        <v>5142.4435805765952</v>
      </c>
      <c r="H165" s="272">
        <v>4653.7126173070283</v>
      </c>
      <c r="I165" s="272">
        <v>4653.7126173070283</v>
      </c>
      <c r="J165" s="272">
        <v>4653.3832960952259</v>
      </c>
      <c r="K165" s="272"/>
      <c r="L165" s="272">
        <f t="shared" si="8"/>
        <v>99.99292347338816</v>
      </c>
      <c r="M165" s="272">
        <f t="shared" si="9"/>
        <v>99.99292347338816</v>
      </c>
      <c r="O165" s="41"/>
      <c r="P165" s="41"/>
      <c r="Q165" s="41"/>
      <c r="R165" s="41"/>
      <c r="S165" s="41"/>
      <c r="T165" s="42"/>
      <c r="U165" s="42"/>
      <c r="V165" s="43"/>
      <c r="W165" s="44"/>
      <c r="X165" s="44"/>
    </row>
    <row r="166" spans="1:24" ht="12.75" customHeight="1">
      <c r="A166" s="275"/>
      <c r="B166" s="275"/>
      <c r="C166" s="275"/>
      <c r="D166" s="275"/>
      <c r="E166" s="274"/>
      <c r="F166" s="274" t="s">
        <v>258</v>
      </c>
      <c r="G166" s="273">
        <v>2016.7587413038725</v>
      </c>
      <c r="H166" s="272">
        <v>1055.627618543366</v>
      </c>
      <c r="I166" s="272">
        <v>1055.627618543366</v>
      </c>
      <c r="J166" s="272">
        <v>1055.6276185208396</v>
      </c>
      <c r="K166" s="272"/>
      <c r="L166" s="272">
        <f t="shared" si="8"/>
        <v>99.99999999786607</v>
      </c>
      <c r="M166" s="272">
        <f t="shared" si="9"/>
        <v>99.99999999786607</v>
      </c>
      <c r="O166" s="41"/>
      <c r="P166" s="41"/>
      <c r="Q166" s="41"/>
      <c r="R166" s="41"/>
      <c r="S166" s="41"/>
      <c r="T166" s="42"/>
      <c r="U166" s="42"/>
      <c r="V166" s="43"/>
      <c r="W166" s="44"/>
      <c r="X166" s="44"/>
    </row>
    <row r="167" spans="1:24" ht="12.75" customHeight="1">
      <c r="A167" s="284"/>
      <c r="B167" s="284"/>
      <c r="C167" s="274"/>
      <c r="D167" s="274"/>
      <c r="E167" s="274"/>
      <c r="F167" s="274" t="s">
        <v>114</v>
      </c>
      <c r="G167" s="283">
        <v>29944.141419080534</v>
      </c>
      <c r="H167" s="272">
        <v>28709.677418407864</v>
      </c>
      <c r="I167" s="272">
        <v>28709.677418407864</v>
      </c>
      <c r="J167" s="272">
        <v>28377.865149007863</v>
      </c>
      <c r="K167" s="283"/>
      <c r="L167" s="283">
        <f t="shared" si="8"/>
        <v>98.844249398680972</v>
      </c>
      <c r="M167" s="283">
        <f t="shared" si="9"/>
        <v>98.844249398680972</v>
      </c>
      <c r="O167" s="41"/>
      <c r="P167" s="41"/>
      <c r="Q167" s="41"/>
      <c r="R167" s="41"/>
      <c r="S167" s="41"/>
      <c r="T167" s="42"/>
      <c r="U167" s="42"/>
      <c r="V167" s="43"/>
      <c r="W167" s="44"/>
      <c r="X167" s="44"/>
    </row>
    <row r="168" spans="1:24" s="79" customFormat="1" ht="12.75" customHeight="1">
      <c r="A168" s="278"/>
      <c r="B168" s="278"/>
      <c r="C168" s="278" t="s">
        <v>535</v>
      </c>
      <c r="D168" s="278"/>
      <c r="E168" s="277"/>
      <c r="F168" s="277"/>
      <c r="G168" s="286">
        <v>10551.3</v>
      </c>
      <c r="H168" s="286">
        <v>10529.214051339999</v>
      </c>
      <c r="I168" s="286">
        <v>10529.214051339999</v>
      </c>
      <c r="J168" s="286">
        <v>10529.214051339999</v>
      </c>
      <c r="K168" s="285"/>
      <c r="L168" s="285">
        <f t="shared" ref="L168:L197" si="10">IFERROR(+J168/H168*100,"n.a")</f>
        <v>100</v>
      </c>
      <c r="M168" s="285">
        <f t="shared" ref="M168:M197" si="11">IFERROR(+J168/I168*100,"n.a.")</f>
        <v>100</v>
      </c>
      <c r="O168" s="41"/>
      <c r="P168" s="41"/>
      <c r="Q168" s="41"/>
      <c r="R168" s="41"/>
      <c r="S168" s="41"/>
      <c r="T168" s="42"/>
      <c r="U168" s="42"/>
      <c r="V168" s="43"/>
      <c r="W168" s="44"/>
      <c r="X168" s="44"/>
    </row>
    <row r="169" spans="1:24" ht="12.75" customHeight="1">
      <c r="A169" s="275"/>
      <c r="B169" s="275"/>
      <c r="C169" s="275"/>
      <c r="D169" s="275" t="s">
        <v>534</v>
      </c>
      <c r="E169" s="274"/>
      <c r="F169" s="274"/>
      <c r="G169" s="273">
        <v>10201.299999999999</v>
      </c>
      <c r="H169" s="272">
        <v>10201.299999999999</v>
      </c>
      <c r="I169" s="272">
        <v>10201.299999999999</v>
      </c>
      <c r="J169" s="272">
        <v>10201.299999999999</v>
      </c>
      <c r="K169" s="279"/>
      <c r="L169" s="279">
        <f t="shared" si="10"/>
        <v>100</v>
      </c>
      <c r="M169" s="279">
        <f t="shared" si="11"/>
        <v>100</v>
      </c>
      <c r="O169" s="41"/>
      <c r="P169" s="41"/>
      <c r="Q169" s="41"/>
      <c r="R169" s="41"/>
      <c r="S169" s="41"/>
      <c r="T169" s="42"/>
      <c r="U169" s="42"/>
      <c r="V169" s="43"/>
      <c r="W169" s="44"/>
      <c r="X169" s="44"/>
    </row>
    <row r="170" spans="1:24" ht="12.75" customHeight="1">
      <c r="A170" s="275"/>
      <c r="B170" s="275"/>
      <c r="C170" s="275"/>
      <c r="D170" s="275" t="s">
        <v>533</v>
      </c>
      <c r="E170" s="274"/>
      <c r="F170" s="274"/>
      <c r="G170" s="273">
        <v>350</v>
      </c>
      <c r="H170" s="272">
        <v>327.91405133999996</v>
      </c>
      <c r="I170" s="272">
        <v>327.91405133999996</v>
      </c>
      <c r="J170" s="272">
        <v>327.91405133999996</v>
      </c>
      <c r="K170" s="279"/>
      <c r="L170" s="279">
        <f t="shared" si="10"/>
        <v>100</v>
      </c>
      <c r="M170" s="279">
        <f t="shared" si="11"/>
        <v>100</v>
      </c>
      <c r="O170" s="41"/>
      <c r="P170" s="41"/>
      <c r="Q170" s="41"/>
      <c r="R170" s="41"/>
      <c r="S170" s="41"/>
      <c r="T170" s="42"/>
      <c r="U170" s="42"/>
      <c r="V170" s="43"/>
      <c r="W170" s="44"/>
      <c r="X170" s="44"/>
    </row>
    <row r="171" spans="1:24" s="79" customFormat="1" ht="12.75" customHeight="1">
      <c r="A171" s="288" t="s">
        <v>532</v>
      </c>
      <c r="B171" s="288"/>
      <c r="C171" s="288"/>
      <c r="D171" s="288"/>
      <c r="E171" s="288"/>
      <c r="F171" s="288"/>
      <c r="G171" s="287">
        <v>1047.691875</v>
      </c>
      <c r="H171" s="287">
        <v>1272.03743429</v>
      </c>
      <c r="I171" s="287">
        <v>1272.03743429</v>
      </c>
      <c r="J171" s="287">
        <v>1247.9989430099999</v>
      </c>
      <c r="K171" s="287"/>
      <c r="L171" s="287">
        <f t="shared" si="10"/>
        <v>98.110237117870881</v>
      </c>
      <c r="M171" s="287">
        <f t="shared" si="11"/>
        <v>98.110237117870881</v>
      </c>
      <c r="O171" s="41"/>
      <c r="P171" s="41"/>
      <c r="Q171" s="41"/>
      <c r="R171" s="41"/>
      <c r="S171" s="41"/>
      <c r="T171" s="42"/>
      <c r="U171" s="42"/>
      <c r="V171" s="43"/>
      <c r="W171" s="44"/>
      <c r="X171" s="44"/>
    </row>
    <row r="172" spans="1:24" s="79" customFormat="1" ht="12.75" customHeight="1">
      <c r="A172" s="278"/>
      <c r="B172" s="278" t="s">
        <v>531</v>
      </c>
      <c r="C172" s="278"/>
      <c r="D172" s="278"/>
      <c r="E172" s="277"/>
      <c r="F172" s="277"/>
      <c r="G172" s="276">
        <v>1047.691875</v>
      </c>
      <c r="H172" s="276">
        <v>1272.03743429</v>
      </c>
      <c r="I172" s="276">
        <v>1272.03743429</v>
      </c>
      <c r="J172" s="276">
        <v>1247.9989430099999</v>
      </c>
      <c r="K172" s="276"/>
      <c r="L172" s="285">
        <f t="shared" si="10"/>
        <v>98.110237117870881</v>
      </c>
      <c r="M172" s="276">
        <f t="shared" si="11"/>
        <v>98.110237117870881</v>
      </c>
      <c r="O172" s="41"/>
      <c r="P172" s="41"/>
      <c r="Q172" s="41"/>
      <c r="R172" s="41"/>
      <c r="S172" s="41"/>
      <c r="T172" s="42"/>
      <c r="U172" s="42"/>
      <c r="V172" s="43"/>
      <c r="W172" s="44"/>
      <c r="X172" s="44"/>
    </row>
    <row r="173" spans="1:24" s="79" customFormat="1" ht="12.75" customHeight="1">
      <c r="A173" s="280"/>
      <c r="B173" s="280"/>
      <c r="C173" s="277" t="s">
        <v>147</v>
      </c>
      <c r="D173" s="277"/>
      <c r="E173" s="277"/>
      <c r="F173" s="277"/>
      <c r="G173" s="276">
        <v>1047.691875</v>
      </c>
      <c r="H173" s="276">
        <v>1272.03743429</v>
      </c>
      <c r="I173" s="276">
        <v>1272.03743429</v>
      </c>
      <c r="J173" s="276">
        <v>1247.9989430099999</v>
      </c>
      <c r="K173" s="276"/>
      <c r="L173" s="285">
        <f t="shared" si="10"/>
        <v>98.110237117870881</v>
      </c>
      <c r="M173" s="276">
        <f t="shared" si="11"/>
        <v>98.110237117870881</v>
      </c>
      <c r="O173" s="41"/>
      <c r="P173" s="41"/>
      <c r="Q173" s="41"/>
      <c r="R173" s="41"/>
      <c r="S173" s="41"/>
      <c r="T173" s="42"/>
      <c r="U173" s="42"/>
      <c r="V173" s="43"/>
      <c r="W173" s="44"/>
      <c r="X173" s="44"/>
    </row>
    <row r="174" spans="1:24" s="79" customFormat="1" ht="12.75" customHeight="1">
      <c r="A174" s="278"/>
      <c r="B174" s="278"/>
      <c r="C174" s="278"/>
      <c r="D174" s="278" t="s">
        <v>530</v>
      </c>
      <c r="E174" s="277"/>
      <c r="F174" s="277"/>
      <c r="G174" s="276">
        <v>1047.691875</v>
      </c>
      <c r="H174" s="276">
        <v>1272.03743429</v>
      </c>
      <c r="I174" s="276">
        <v>1272.03743429</v>
      </c>
      <c r="J174" s="276">
        <v>1247.9989430099999</v>
      </c>
      <c r="K174" s="276"/>
      <c r="L174" s="285">
        <f t="shared" si="10"/>
        <v>98.110237117870881</v>
      </c>
      <c r="M174" s="276">
        <f t="shared" si="11"/>
        <v>98.110237117870881</v>
      </c>
      <c r="O174" s="41"/>
      <c r="P174" s="41"/>
      <c r="Q174" s="41"/>
      <c r="R174" s="41"/>
      <c r="S174" s="41"/>
      <c r="T174" s="42"/>
      <c r="U174" s="42"/>
      <c r="V174" s="43"/>
      <c r="W174" s="44"/>
      <c r="X174" s="44"/>
    </row>
    <row r="175" spans="1:24" ht="12.75" customHeight="1">
      <c r="A175" s="275"/>
      <c r="B175" s="275"/>
      <c r="C175" s="275"/>
      <c r="D175" s="275"/>
      <c r="E175" s="274" t="s">
        <v>529</v>
      </c>
      <c r="F175" s="274"/>
      <c r="G175" s="273">
        <v>184.59238999999999</v>
      </c>
      <c r="H175" s="272">
        <v>182.21170944000002</v>
      </c>
      <c r="I175" s="272">
        <v>182.21170944000002</v>
      </c>
      <c r="J175" s="272">
        <v>172.44181846000001</v>
      </c>
      <c r="K175" s="272"/>
      <c r="L175" s="272">
        <f t="shared" si="10"/>
        <v>94.638165126694503</v>
      </c>
      <c r="M175" s="272">
        <f t="shared" si="11"/>
        <v>94.638165126694503</v>
      </c>
      <c r="O175" s="41"/>
      <c r="P175" s="41"/>
      <c r="Q175" s="41"/>
      <c r="R175" s="41"/>
      <c r="S175" s="41"/>
      <c r="T175" s="42"/>
      <c r="U175" s="42"/>
      <c r="V175" s="43"/>
      <c r="W175" s="44"/>
      <c r="X175" s="44"/>
    </row>
    <row r="176" spans="1:24" ht="12.75" customHeight="1">
      <c r="A176" s="284"/>
      <c r="B176" s="284"/>
      <c r="C176" s="274"/>
      <c r="D176" s="274"/>
      <c r="E176" s="274" t="s">
        <v>528</v>
      </c>
      <c r="F176" s="274"/>
      <c r="G176" s="283">
        <v>548.08169999999996</v>
      </c>
      <c r="H176" s="272">
        <v>781.14337657999988</v>
      </c>
      <c r="I176" s="272">
        <v>781.14337657999988</v>
      </c>
      <c r="J176" s="272">
        <v>780.95992998999998</v>
      </c>
      <c r="K176" s="283"/>
      <c r="L176" s="283">
        <f t="shared" si="10"/>
        <v>99.976515631380877</v>
      </c>
      <c r="M176" s="283">
        <f t="shared" si="11"/>
        <v>99.976515631380877</v>
      </c>
      <c r="O176" s="41"/>
      <c r="P176" s="41"/>
      <c r="Q176" s="41"/>
      <c r="R176" s="41"/>
      <c r="S176" s="41"/>
      <c r="T176" s="42"/>
      <c r="U176" s="42"/>
      <c r="V176" s="43"/>
      <c r="W176" s="44"/>
      <c r="X176" s="44"/>
    </row>
    <row r="177" spans="1:24" ht="12.75" customHeight="1">
      <c r="A177" s="275"/>
      <c r="B177" s="275"/>
      <c r="C177" s="275"/>
      <c r="D177" s="275"/>
      <c r="E177" s="274" t="s">
        <v>527</v>
      </c>
      <c r="F177" s="274"/>
      <c r="G177" s="273">
        <v>315.017785</v>
      </c>
      <c r="H177" s="272">
        <v>308.68234827000003</v>
      </c>
      <c r="I177" s="272">
        <v>308.68234827000003</v>
      </c>
      <c r="J177" s="272">
        <v>294.59719455999999</v>
      </c>
      <c r="K177" s="279"/>
      <c r="L177" s="279">
        <f t="shared" si="10"/>
        <v>95.437007075739885</v>
      </c>
      <c r="M177" s="279">
        <f t="shared" si="11"/>
        <v>95.437007075739885</v>
      </c>
      <c r="O177" s="41"/>
      <c r="P177" s="41"/>
      <c r="Q177" s="41"/>
      <c r="R177" s="41"/>
      <c r="S177" s="41"/>
      <c r="T177" s="42"/>
      <c r="U177" s="42"/>
      <c r="V177" s="43"/>
      <c r="W177" s="44"/>
      <c r="X177" s="44"/>
    </row>
    <row r="178" spans="1:24" s="79" customFormat="1" ht="12.75" customHeight="1">
      <c r="A178" s="288" t="s">
        <v>526</v>
      </c>
      <c r="B178" s="288"/>
      <c r="C178" s="288"/>
      <c r="D178" s="288"/>
      <c r="E178" s="288"/>
      <c r="F178" s="288"/>
      <c r="G178" s="287">
        <v>10200.438523999999</v>
      </c>
      <c r="H178" s="287">
        <v>15413.22145915</v>
      </c>
      <c r="I178" s="287">
        <v>15413.22145915</v>
      </c>
      <c r="J178" s="287">
        <v>14765.981676699996</v>
      </c>
      <c r="K178" s="287"/>
      <c r="L178" s="287">
        <f t="shared" si="10"/>
        <v>95.80074947884583</v>
      </c>
      <c r="M178" s="287">
        <f t="shared" si="11"/>
        <v>95.80074947884583</v>
      </c>
      <c r="O178" s="41"/>
      <c r="P178" s="41"/>
      <c r="Q178" s="41"/>
      <c r="R178" s="41"/>
      <c r="S178" s="41"/>
      <c r="T178" s="42"/>
      <c r="U178" s="42"/>
      <c r="V178" s="43"/>
      <c r="W178" s="44"/>
      <c r="X178" s="44"/>
    </row>
    <row r="179" spans="1:24" s="79" customFormat="1" ht="12.75" customHeight="1">
      <c r="A179" s="278"/>
      <c r="B179" s="278" t="s">
        <v>525</v>
      </c>
      <c r="C179" s="278"/>
      <c r="D179" s="278"/>
      <c r="E179" s="277"/>
      <c r="F179" s="277"/>
      <c r="G179" s="286">
        <v>10200.438523999999</v>
      </c>
      <c r="H179" s="286">
        <v>15413.22145915</v>
      </c>
      <c r="I179" s="286">
        <v>15413.22145915</v>
      </c>
      <c r="J179" s="286">
        <v>14765.981676699996</v>
      </c>
      <c r="K179" s="285"/>
      <c r="L179" s="285">
        <f t="shared" si="10"/>
        <v>95.80074947884583</v>
      </c>
      <c r="M179" s="285">
        <f t="shared" si="11"/>
        <v>95.80074947884583</v>
      </c>
      <c r="O179" s="41"/>
      <c r="P179" s="41"/>
      <c r="Q179" s="41"/>
      <c r="R179" s="41"/>
      <c r="S179" s="41"/>
      <c r="T179" s="42"/>
      <c r="U179" s="42"/>
      <c r="V179" s="43"/>
      <c r="W179" s="44"/>
      <c r="X179" s="44"/>
    </row>
    <row r="180" spans="1:24" s="79" customFormat="1" ht="12.75" customHeight="1">
      <c r="A180" s="278"/>
      <c r="B180" s="278"/>
      <c r="C180" s="278" t="s">
        <v>524</v>
      </c>
      <c r="D180" s="278"/>
      <c r="E180" s="277"/>
      <c r="F180" s="277"/>
      <c r="G180" s="286">
        <v>7153.6143499999998</v>
      </c>
      <c r="H180" s="286">
        <v>8946.5513337900084</v>
      </c>
      <c r="I180" s="286">
        <v>8946.5513337900084</v>
      </c>
      <c r="J180" s="286">
        <v>8429.142011720005</v>
      </c>
      <c r="K180" s="285"/>
      <c r="L180" s="285">
        <f t="shared" si="10"/>
        <v>94.216661786583472</v>
      </c>
      <c r="M180" s="285">
        <f t="shared" si="11"/>
        <v>94.216661786583472</v>
      </c>
      <c r="O180" s="41"/>
      <c r="P180" s="41"/>
      <c r="Q180" s="41"/>
      <c r="R180" s="41"/>
      <c r="S180" s="41"/>
      <c r="T180" s="42"/>
      <c r="U180" s="42"/>
      <c r="V180" s="43"/>
      <c r="W180" s="44"/>
      <c r="X180" s="44"/>
    </row>
    <row r="181" spans="1:24" ht="12.75" customHeight="1">
      <c r="A181" s="284"/>
      <c r="B181" s="284"/>
      <c r="C181" s="274"/>
      <c r="D181" s="274" t="s">
        <v>523</v>
      </c>
      <c r="E181" s="274"/>
      <c r="F181" s="274"/>
      <c r="G181" s="283">
        <v>184.19803400000001</v>
      </c>
      <c r="H181" s="272">
        <v>400.35406656000004</v>
      </c>
      <c r="I181" s="272">
        <v>400.35406656000004</v>
      </c>
      <c r="J181" s="272">
        <v>383.06035916999997</v>
      </c>
      <c r="K181" s="283"/>
      <c r="L181" s="283">
        <f t="shared" si="10"/>
        <v>95.680396720184604</v>
      </c>
      <c r="M181" s="283">
        <f t="shared" si="11"/>
        <v>95.680396720184604</v>
      </c>
      <c r="O181" s="41"/>
      <c r="P181" s="41"/>
      <c r="Q181" s="41"/>
      <c r="R181" s="41"/>
      <c r="S181" s="41"/>
      <c r="T181" s="42"/>
      <c r="U181" s="42"/>
      <c r="V181" s="43"/>
      <c r="W181" s="44"/>
      <c r="X181" s="44"/>
    </row>
    <row r="182" spans="1:24" ht="12.75" customHeight="1">
      <c r="A182" s="275"/>
      <c r="B182" s="275"/>
      <c r="C182" s="275"/>
      <c r="D182" s="275" t="s">
        <v>522</v>
      </c>
      <c r="E182" s="274"/>
      <c r="F182" s="274"/>
      <c r="G182" s="273">
        <v>13.430099999999999</v>
      </c>
      <c r="H182" s="272">
        <v>14.12929173</v>
      </c>
      <c r="I182" s="272">
        <v>14.12929173</v>
      </c>
      <c r="J182" s="272">
        <v>10.558421899999999</v>
      </c>
      <c r="K182" s="272"/>
      <c r="L182" s="272">
        <f t="shared" si="10"/>
        <v>74.72718450268701</v>
      </c>
      <c r="M182" s="272">
        <f t="shared" si="11"/>
        <v>74.72718450268701</v>
      </c>
      <c r="O182" s="41"/>
      <c r="P182" s="41"/>
      <c r="Q182" s="41"/>
      <c r="R182" s="41"/>
      <c r="S182" s="41"/>
      <c r="T182" s="42"/>
      <c r="U182" s="42"/>
      <c r="V182" s="43"/>
      <c r="W182" s="44"/>
      <c r="X182" s="44"/>
    </row>
    <row r="183" spans="1:24" ht="12.75" customHeight="1">
      <c r="A183" s="275"/>
      <c r="B183" s="275"/>
      <c r="C183" s="275"/>
      <c r="D183" s="275" t="s">
        <v>521</v>
      </c>
      <c r="E183" s="274"/>
      <c r="F183" s="274"/>
      <c r="G183" s="273">
        <v>654.97239300000001</v>
      </c>
      <c r="H183" s="272">
        <v>844.51740364999989</v>
      </c>
      <c r="I183" s="272">
        <v>844.51740364999989</v>
      </c>
      <c r="J183" s="272">
        <v>832.29227643999991</v>
      </c>
      <c r="K183" s="272"/>
      <c r="L183" s="272">
        <f t="shared" si="10"/>
        <v>98.552412637423089</v>
      </c>
      <c r="M183" s="272">
        <f t="shared" si="11"/>
        <v>98.552412637423089</v>
      </c>
      <c r="O183" s="41"/>
      <c r="P183" s="41"/>
      <c r="Q183" s="41"/>
      <c r="R183" s="41"/>
      <c r="S183" s="41"/>
      <c r="T183" s="42"/>
      <c r="U183" s="42"/>
      <c r="V183" s="43"/>
      <c r="W183" s="44"/>
      <c r="X183" s="44"/>
    </row>
    <row r="184" spans="1:24" ht="12.75" customHeight="1">
      <c r="A184" s="275"/>
      <c r="B184" s="275"/>
      <c r="C184" s="275"/>
      <c r="D184" s="275" t="s">
        <v>520</v>
      </c>
      <c r="E184" s="274"/>
      <c r="F184" s="274"/>
      <c r="G184" s="273">
        <v>68.082902000000004</v>
      </c>
      <c r="H184" s="272">
        <v>69.989385609999999</v>
      </c>
      <c r="I184" s="272">
        <v>69.989385609999999</v>
      </c>
      <c r="J184" s="272">
        <v>66.062805609999998</v>
      </c>
      <c r="K184" s="272"/>
      <c r="L184" s="272">
        <f t="shared" si="10"/>
        <v>94.38974929444305</v>
      </c>
      <c r="M184" s="272">
        <f t="shared" si="11"/>
        <v>94.38974929444305</v>
      </c>
      <c r="O184" s="41"/>
      <c r="P184" s="41"/>
      <c r="Q184" s="41"/>
      <c r="R184" s="41"/>
      <c r="S184" s="41"/>
      <c r="T184" s="42"/>
      <c r="U184" s="42"/>
      <c r="V184" s="43"/>
      <c r="W184" s="44"/>
      <c r="X184" s="44"/>
    </row>
    <row r="185" spans="1:24" ht="12.75" customHeight="1">
      <c r="A185" s="275"/>
      <c r="B185" s="275"/>
      <c r="C185" s="275"/>
      <c r="D185" s="275" t="s">
        <v>519</v>
      </c>
      <c r="E185" s="274"/>
      <c r="F185" s="274"/>
      <c r="G185" s="273">
        <v>3640.6261</v>
      </c>
      <c r="H185" s="272">
        <v>4237.7298662200083</v>
      </c>
      <c r="I185" s="272">
        <v>4237.7298662200083</v>
      </c>
      <c r="J185" s="272">
        <v>3843.2484407200045</v>
      </c>
      <c r="K185" s="272"/>
      <c r="L185" s="272">
        <f t="shared" si="10"/>
        <v>90.691208785049923</v>
      </c>
      <c r="M185" s="272">
        <f t="shared" si="11"/>
        <v>90.691208785049923</v>
      </c>
      <c r="O185" s="41"/>
      <c r="P185" s="41"/>
      <c r="Q185" s="41"/>
      <c r="R185" s="41"/>
      <c r="S185" s="41"/>
      <c r="T185" s="42"/>
      <c r="U185" s="42"/>
      <c r="V185" s="43"/>
      <c r="W185" s="44"/>
      <c r="X185" s="44"/>
    </row>
    <row r="186" spans="1:24" ht="12.75" customHeight="1">
      <c r="A186" s="275"/>
      <c r="B186" s="275"/>
      <c r="C186" s="275"/>
      <c r="D186" s="275" t="s">
        <v>518</v>
      </c>
      <c r="E186" s="274"/>
      <c r="F186" s="274"/>
      <c r="G186" s="273">
        <v>7.7322649999999999</v>
      </c>
      <c r="H186" s="272">
        <v>259.32986963999997</v>
      </c>
      <c r="I186" s="272">
        <v>259.32986963999997</v>
      </c>
      <c r="J186" s="272">
        <v>258.60046429999994</v>
      </c>
      <c r="K186" s="272"/>
      <c r="L186" s="272">
        <f t="shared" si="10"/>
        <v>99.718734544149285</v>
      </c>
      <c r="M186" s="272">
        <f t="shared" si="11"/>
        <v>99.718734544149285</v>
      </c>
      <c r="O186" s="41"/>
      <c r="P186" s="41"/>
      <c r="Q186" s="41"/>
      <c r="R186" s="41"/>
      <c r="S186" s="41"/>
      <c r="T186" s="42"/>
      <c r="U186" s="42"/>
      <c r="V186" s="43"/>
      <c r="W186" s="44"/>
      <c r="X186" s="44"/>
    </row>
    <row r="187" spans="1:24" ht="12.75" customHeight="1">
      <c r="A187" s="275"/>
      <c r="B187" s="275"/>
      <c r="C187" s="275"/>
      <c r="D187" s="275" t="s">
        <v>517</v>
      </c>
      <c r="E187" s="274"/>
      <c r="F187" s="274"/>
      <c r="G187" s="273">
        <v>254.87696099999999</v>
      </c>
      <c r="H187" s="272">
        <v>312.38466413999993</v>
      </c>
      <c r="I187" s="272">
        <v>312.38466413999993</v>
      </c>
      <c r="J187" s="272">
        <v>308.73954654999989</v>
      </c>
      <c r="K187" s="272"/>
      <c r="L187" s="272">
        <f t="shared" si="10"/>
        <v>98.833131709575085</v>
      </c>
      <c r="M187" s="272">
        <f t="shared" si="11"/>
        <v>98.833131709575085</v>
      </c>
      <c r="O187" s="41"/>
      <c r="P187" s="41"/>
      <c r="Q187" s="41"/>
      <c r="R187" s="41"/>
      <c r="S187" s="41"/>
      <c r="T187" s="42"/>
      <c r="U187" s="42"/>
      <c r="V187" s="43"/>
      <c r="W187" s="44"/>
      <c r="X187" s="44"/>
    </row>
    <row r="188" spans="1:24" ht="12.75" customHeight="1">
      <c r="A188" s="275"/>
      <c r="B188" s="275"/>
      <c r="C188" s="275"/>
      <c r="D188" s="275" t="s">
        <v>516</v>
      </c>
      <c r="E188" s="274"/>
      <c r="F188" s="274"/>
      <c r="G188" s="283">
        <v>29.042203000000001</v>
      </c>
      <c r="H188" s="272">
        <v>34.905090539999996</v>
      </c>
      <c r="I188" s="272">
        <v>34.905090539999996</v>
      </c>
      <c r="J188" s="272">
        <v>34.604078369999996</v>
      </c>
      <c r="K188" s="283"/>
      <c r="L188" s="283">
        <f t="shared" si="10"/>
        <v>99.137626731966066</v>
      </c>
      <c r="M188" s="283">
        <f t="shared" si="11"/>
        <v>99.137626731966066</v>
      </c>
      <c r="O188" s="41"/>
      <c r="P188" s="41"/>
      <c r="Q188" s="41"/>
      <c r="R188" s="41"/>
      <c r="S188" s="41"/>
      <c r="T188" s="42"/>
      <c r="U188" s="42"/>
      <c r="V188" s="43"/>
      <c r="W188" s="44"/>
      <c r="X188" s="44"/>
    </row>
    <row r="189" spans="1:24" ht="12.75" customHeight="1">
      <c r="A189" s="275"/>
      <c r="B189" s="275"/>
      <c r="C189" s="275"/>
      <c r="D189" s="275" t="s">
        <v>515</v>
      </c>
      <c r="E189" s="282"/>
      <c r="F189" s="281"/>
      <c r="G189" s="273">
        <v>2151.4903009999998</v>
      </c>
      <c r="H189" s="272">
        <v>2609.3008119300002</v>
      </c>
      <c r="I189" s="272">
        <v>2609.3008119300002</v>
      </c>
      <c r="J189" s="272">
        <v>2539.6398513900012</v>
      </c>
      <c r="K189" s="272"/>
      <c r="L189" s="272">
        <f t="shared" si="10"/>
        <v>97.330282494777848</v>
      </c>
      <c r="M189" s="272">
        <f t="shared" si="11"/>
        <v>97.330282494777848</v>
      </c>
      <c r="O189" s="41"/>
      <c r="P189" s="41"/>
      <c r="Q189" s="41"/>
      <c r="R189" s="41"/>
      <c r="S189" s="41"/>
      <c r="T189" s="42"/>
      <c r="U189" s="42"/>
      <c r="V189" s="43"/>
      <c r="W189" s="44"/>
      <c r="X189" s="44"/>
    </row>
    <row r="190" spans="1:24" ht="12.75" customHeight="1">
      <c r="A190" s="275"/>
      <c r="B190" s="275"/>
      <c r="C190" s="275"/>
      <c r="D190" s="275" t="s">
        <v>514</v>
      </c>
      <c r="E190" s="282"/>
      <c r="F190" s="281"/>
      <c r="G190" s="273">
        <v>107.347866</v>
      </c>
      <c r="H190" s="272">
        <v>118.81590267999998</v>
      </c>
      <c r="I190" s="272">
        <v>118.81590267999998</v>
      </c>
      <c r="J190" s="272">
        <v>109.04080595999996</v>
      </c>
      <c r="K190" s="272"/>
      <c r="L190" s="272">
        <f t="shared" si="10"/>
        <v>91.772905394384168</v>
      </c>
      <c r="M190" s="272">
        <f t="shared" si="11"/>
        <v>91.772905394384168</v>
      </c>
      <c r="O190" s="41"/>
      <c r="P190" s="41"/>
      <c r="Q190" s="41"/>
      <c r="R190" s="41"/>
      <c r="S190" s="41"/>
      <c r="T190" s="42"/>
      <c r="U190" s="42"/>
      <c r="V190" s="43"/>
      <c r="W190" s="44"/>
      <c r="X190" s="44"/>
    </row>
    <row r="191" spans="1:24" ht="12.75" customHeight="1">
      <c r="A191" s="275"/>
      <c r="B191" s="275"/>
      <c r="C191" s="275"/>
      <c r="D191" s="275" t="s">
        <v>513</v>
      </c>
      <c r="E191" s="282"/>
      <c r="F191" s="281"/>
      <c r="G191" s="273">
        <v>41.815224999999998</v>
      </c>
      <c r="H191" s="272">
        <v>45.094981090000005</v>
      </c>
      <c r="I191" s="272">
        <v>45.094981090000005</v>
      </c>
      <c r="J191" s="272">
        <v>43.294961310000012</v>
      </c>
      <c r="K191" s="272"/>
      <c r="L191" s="272">
        <f t="shared" si="10"/>
        <v>96.008381118050508</v>
      </c>
      <c r="M191" s="272">
        <f t="shared" si="11"/>
        <v>96.008381118050508</v>
      </c>
      <c r="O191" s="41"/>
      <c r="P191" s="41"/>
      <c r="Q191" s="41"/>
      <c r="R191" s="41"/>
      <c r="S191" s="41"/>
      <c r="T191" s="42"/>
      <c r="U191" s="42"/>
      <c r="V191" s="43"/>
      <c r="W191" s="44"/>
      <c r="X191" s="44"/>
    </row>
    <row r="192" spans="1:24" s="79" customFormat="1" ht="12.75" customHeight="1">
      <c r="A192" s="280"/>
      <c r="B192" s="280"/>
      <c r="C192" s="277" t="s">
        <v>147</v>
      </c>
      <c r="D192" s="277"/>
      <c r="E192" s="277"/>
      <c r="F192" s="277"/>
      <c r="G192" s="276">
        <v>2165.7591109999998</v>
      </c>
      <c r="H192" s="276">
        <v>5505.0483697599893</v>
      </c>
      <c r="I192" s="276">
        <v>5505.0483697599893</v>
      </c>
      <c r="J192" s="276">
        <v>5382.8907370899888</v>
      </c>
      <c r="K192" s="276"/>
      <c r="L192" s="276">
        <f t="shared" si="10"/>
        <v>97.780988931159456</v>
      </c>
      <c r="M192" s="276">
        <f t="shared" si="11"/>
        <v>97.780988931159456</v>
      </c>
      <c r="O192" s="41"/>
      <c r="P192" s="41"/>
      <c r="Q192" s="41"/>
      <c r="R192" s="41"/>
      <c r="S192" s="41"/>
      <c r="T192" s="42"/>
      <c r="U192" s="42"/>
      <c r="V192" s="43"/>
      <c r="W192" s="44"/>
      <c r="X192" s="44"/>
    </row>
    <row r="193" spans="1:24" ht="12.75" customHeight="1">
      <c r="A193" s="275"/>
      <c r="B193" s="275"/>
      <c r="C193" s="275"/>
      <c r="D193" s="275" t="s">
        <v>512</v>
      </c>
      <c r="E193" s="274"/>
      <c r="F193" s="274"/>
      <c r="G193" s="273">
        <v>825.34344799999997</v>
      </c>
      <c r="H193" s="272">
        <v>4038.5286920299895</v>
      </c>
      <c r="I193" s="272">
        <v>4038.5286920299895</v>
      </c>
      <c r="J193" s="272">
        <v>3949.3395773699881</v>
      </c>
      <c r="K193" s="279"/>
      <c r="L193" s="279">
        <f t="shared" si="10"/>
        <v>97.791544360300932</v>
      </c>
      <c r="M193" s="279">
        <f t="shared" si="11"/>
        <v>97.791544360300932</v>
      </c>
      <c r="O193" s="41"/>
      <c r="P193" s="41"/>
      <c r="Q193" s="41"/>
      <c r="R193" s="41"/>
      <c r="S193" s="41"/>
      <c r="T193" s="42"/>
      <c r="U193" s="42"/>
      <c r="V193" s="43"/>
      <c r="W193" s="44"/>
      <c r="X193" s="44"/>
    </row>
    <row r="194" spans="1:24" ht="12.75" customHeight="1">
      <c r="A194" s="275"/>
      <c r="B194" s="275"/>
      <c r="C194" s="275"/>
      <c r="D194" s="275" t="s">
        <v>511</v>
      </c>
      <c r="E194" s="274"/>
      <c r="F194" s="274"/>
      <c r="G194" s="273">
        <v>933.20639900000003</v>
      </c>
      <c r="H194" s="272">
        <v>1013.83008776</v>
      </c>
      <c r="I194" s="272">
        <v>1013.83008776</v>
      </c>
      <c r="J194" s="272">
        <v>986.31927524000025</v>
      </c>
      <c r="K194" s="279"/>
      <c r="L194" s="279">
        <f t="shared" si="10"/>
        <v>97.286447418345674</v>
      </c>
      <c r="M194" s="279">
        <f t="shared" si="11"/>
        <v>97.286447418345674</v>
      </c>
      <c r="O194" s="41"/>
      <c r="P194" s="41"/>
      <c r="Q194" s="41"/>
      <c r="R194" s="41"/>
      <c r="S194" s="41"/>
      <c r="T194" s="42"/>
      <c r="U194" s="42"/>
      <c r="V194" s="43"/>
      <c r="W194" s="44"/>
      <c r="X194" s="44"/>
    </row>
    <row r="195" spans="1:24" ht="12.75" customHeight="1">
      <c r="A195" s="275"/>
      <c r="B195" s="275"/>
      <c r="C195" s="275"/>
      <c r="D195" s="275" t="s">
        <v>510</v>
      </c>
      <c r="E195" s="274"/>
      <c r="F195" s="274"/>
      <c r="G195" s="273">
        <v>407.20926400000002</v>
      </c>
      <c r="H195" s="272">
        <v>452.68958996999993</v>
      </c>
      <c r="I195" s="272">
        <v>452.68958996999993</v>
      </c>
      <c r="J195" s="272">
        <v>447.23188447999991</v>
      </c>
      <c r="K195" s="279"/>
      <c r="L195" s="279">
        <f t="shared" si="10"/>
        <v>98.794382373501961</v>
      </c>
      <c r="M195" s="279">
        <f t="shared" si="11"/>
        <v>98.794382373501961</v>
      </c>
      <c r="O195" s="41"/>
      <c r="P195" s="41"/>
      <c r="Q195" s="41"/>
      <c r="R195" s="41"/>
      <c r="S195" s="41"/>
      <c r="T195" s="42"/>
      <c r="U195" s="42"/>
      <c r="V195" s="43"/>
      <c r="W195" s="44"/>
      <c r="X195" s="44"/>
    </row>
    <row r="196" spans="1:24" s="79" customFormat="1" ht="12.75" customHeight="1">
      <c r="A196" s="278"/>
      <c r="B196" s="278"/>
      <c r="C196" s="278" t="s">
        <v>509</v>
      </c>
      <c r="D196" s="278"/>
      <c r="E196" s="277"/>
      <c r="F196" s="277"/>
      <c r="G196" s="276">
        <v>881.06506300000001</v>
      </c>
      <c r="H196" s="276">
        <v>961.62175560000242</v>
      </c>
      <c r="I196" s="276">
        <v>961.62175560000242</v>
      </c>
      <c r="J196" s="276">
        <v>953.94892789000176</v>
      </c>
      <c r="K196" s="276"/>
      <c r="L196" s="276">
        <f t="shared" si="10"/>
        <v>99.2020950373348</v>
      </c>
      <c r="M196" s="276">
        <f t="shared" si="11"/>
        <v>99.2020950373348</v>
      </c>
      <c r="O196" s="41"/>
      <c r="P196" s="41"/>
      <c r="Q196" s="41"/>
      <c r="R196" s="41"/>
      <c r="S196" s="41"/>
      <c r="T196" s="42"/>
      <c r="U196" s="42"/>
      <c r="V196" s="43"/>
      <c r="W196" s="44"/>
      <c r="X196" s="44"/>
    </row>
    <row r="197" spans="1:24" ht="12.75" customHeight="1">
      <c r="A197" s="329"/>
      <c r="B197" s="329"/>
      <c r="C197" s="329"/>
      <c r="D197" s="329" t="s">
        <v>509</v>
      </c>
      <c r="E197" s="330"/>
      <c r="F197" s="330"/>
      <c r="G197" s="331">
        <v>881.06506300000001</v>
      </c>
      <c r="H197" s="332">
        <v>961.62175560000242</v>
      </c>
      <c r="I197" s="332">
        <v>961.62175560000242</v>
      </c>
      <c r="J197" s="332">
        <v>953.94892789000176</v>
      </c>
      <c r="K197" s="332"/>
      <c r="L197" s="332">
        <f t="shared" si="10"/>
        <v>99.2020950373348</v>
      </c>
      <c r="M197" s="332">
        <f t="shared" si="11"/>
        <v>99.2020950373348</v>
      </c>
      <c r="O197" s="41"/>
      <c r="P197" s="41"/>
      <c r="Q197" s="41"/>
      <c r="R197" s="41"/>
      <c r="S197" s="41"/>
      <c r="T197" s="42"/>
      <c r="U197" s="42"/>
      <c r="V197" s="43"/>
      <c r="W197" s="44"/>
      <c r="X197" s="44"/>
    </row>
    <row r="198" spans="1:24" ht="10.5" customHeight="1">
      <c r="A198" s="271" t="s">
        <v>48</v>
      </c>
      <c r="G198" s="47"/>
      <c r="K198" s="47"/>
    </row>
    <row r="199" spans="1:24" ht="10.5" customHeight="1">
      <c r="A199" s="271" t="s">
        <v>660</v>
      </c>
      <c r="B199" s="376"/>
      <c r="C199" s="376"/>
      <c r="D199" s="376"/>
      <c r="E199" s="376"/>
      <c r="F199" s="376"/>
      <c r="G199" s="376"/>
      <c r="H199" s="376"/>
      <c r="I199" s="376"/>
      <c r="J199" s="376"/>
      <c r="K199" s="376"/>
      <c r="L199" s="376"/>
      <c r="M199" s="376"/>
    </row>
    <row r="200" spans="1:24" ht="10.5" customHeight="1">
      <c r="A200" s="271" t="s">
        <v>661</v>
      </c>
      <c r="B200" s="376"/>
      <c r="C200" s="376"/>
      <c r="D200" s="376"/>
      <c r="E200" s="376"/>
      <c r="F200" s="376"/>
      <c r="G200" s="376"/>
      <c r="H200" s="376"/>
      <c r="I200" s="376"/>
      <c r="J200" s="376"/>
      <c r="K200" s="376"/>
      <c r="L200" s="376"/>
      <c r="M200" s="376"/>
    </row>
    <row r="201" spans="1:24" ht="10.5" customHeight="1">
      <c r="A201" s="271" t="s">
        <v>51</v>
      </c>
      <c r="G201" s="47"/>
      <c r="K201" s="47"/>
    </row>
    <row r="203" spans="1:24">
      <c r="F203" s="225"/>
      <c r="G203" s="226"/>
      <c r="H203" s="225"/>
      <c r="I203" s="225"/>
      <c r="J203" s="225"/>
    </row>
    <row r="204" spans="1:24">
      <c r="F204" s="225"/>
      <c r="G204" s="305"/>
      <c r="H204" s="305"/>
      <c r="I204" s="305"/>
      <c r="J204" s="305"/>
    </row>
    <row r="205" spans="1:24">
      <c r="F205" s="225"/>
      <c r="G205" s="305"/>
      <c r="H205" s="305"/>
      <c r="I205" s="305"/>
      <c r="J205" s="305"/>
    </row>
    <row r="206" spans="1:24">
      <c r="F206" s="225"/>
      <c r="G206" s="305"/>
      <c r="H206" s="305"/>
      <c r="I206" s="305"/>
      <c r="J206" s="305"/>
    </row>
    <row r="207" spans="1:24">
      <c r="F207" s="225"/>
      <c r="G207" s="305"/>
      <c r="H207" s="305"/>
      <c r="I207" s="305"/>
      <c r="J207" s="305"/>
    </row>
    <row r="208" spans="1:24">
      <c r="F208" s="225"/>
      <c r="G208" s="305"/>
      <c r="H208" s="305"/>
      <c r="I208" s="305"/>
      <c r="J208" s="305"/>
    </row>
    <row r="209" spans="6:10">
      <c r="F209" s="225"/>
      <c r="G209" s="305"/>
      <c r="H209" s="305"/>
      <c r="I209" s="305"/>
      <c r="J209" s="305"/>
    </row>
    <row r="210" spans="6:10">
      <c r="F210" s="225"/>
      <c r="G210" s="305"/>
      <c r="H210" s="305"/>
      <c r="I210" s="305"/>
      <c r="J210" s="305"/>
    </row>
    <row r="211" spans="6:10">
      <c r="F211" s="225"/>
      <c r="G211" s="305"/>
      <c r="H211" s="305"/>
      <c r="I211" s="305"/>
      <c r="J211" s="305"/>
    </row>
    <row r="212" spans="6:10">
      <c r="F212" s="225"/>
      <c r="G212" s="305"/>
      <c r="H212" s="305"/>
      <c r="I212" s="305"/>
      <c r="J212" s="305"/>
    </row>
    <row r="213" spans="6:10">
      <c r="F213" s="225"/>
      <c r="G213" s="305"/>
      <c r="H213" s="305"/>
      <c r="I213" s="305"/>
      <c r="J213" s="305"/>
    </row>
    <row r="214" spans="6:10">
      <c r="F214" s="225"/>
      <c r="G214" s="305"/>
      <c r="H214" s="305"/>
      <c r="I214" s="305"/>
      <c r="J214" s="305"/>
    </row>
    <row r="217" spans="6:10">
      <c r="H217" s="149"/>
      <c r="I217" s="149"/>
      <c r="J217" s="149"/>
    </row>
    <row r="218" spans="6:10">
      <c r="H218" s="149"/>
      <c r="I218" s="149"/>
      <c r="J218" s="149"/>
    </row>
    <row r="219" spans="6:10">
      <c r="H219" s="149"/>
      <c r="I219" s="149"/>
      <c r="J219" s="149"/>
    </row>
    <row r="220" spans="6:10">
      <c r="H220" s="149"/>
      <c r="I220" s="149"/>
      <c r="J220" s="149"/>
    </row>
    <row r="221" spans="6:10">
      <c r="H221" s="149"/>
      <c r="I221" s="149"/>
      <c r="J221" s="149"/>
    </row>
    <row r="222" spans="6:10">
      <c r="H222" s="149"/>
      <c r="I222" s="149"/>
      <c r="J222" s="149"/>
    </row>
    <row r="223" spans="6:10">
      <c r="H223" s="149"/>
      <c r="I223" s="149"/>
      <c r="J223" s="149"/>
    </row>
    <row r="224" spans="6:10">
      <c r="H224" s="149"/>
      <c r="I224" s="149"/>
      <c r="J224" s="149"/>
    </row>
    <row r="225" spans="8:10">
      <c r="H225" s="149"/>
      <c r="I225" s="149"/>
      <c r="J225" s="149"/>
    </row>
    <row r="226" spans="8:10">
      <c r="H226" s="149"/>
      <c r="I226" s="149"/>
      <c r="J226" s="149"/>
    </row>
    <row r="227" spans="8:10">
      <c r="H227" s="149"/>
      <c r="I227" s="149"/>
      <c r="J227" s="149"/>
    </row>
  </sheetData>
  <mergeCells count="9">
    <mergeCell ref="C4:F7"/>
    <mergeCell ref="A1:F1"/>
    <mergeCell ref="A3:M3"/>
    <mergeCell ref="I4:J4"/>
    <mergeCell ref="L4:M5"/>
    <mergeCell ref="G5:G6"/>
    <mergeCell ref="H5:H6"/>
    <mergeCell ref="I5:I6"/>
    <mergeCell ref="A4:B7"/>
  </mergeCells>
  <conditionalFormatting sqref="X8">
    <cfRule type="cellIs" dxfId="291" priority="25" operator="greaterThan">
      <formula>0.1</formula>
    </cfRule>
    <cfRule type="cellIs" dxfId="290" priority="26" operator="greaterThan">
      <formula>1</formula>
    </cfRule>
  </conditionalFormatting>
  <conditionalFormatting sqref="W8">
    <cfRule type="cellIs" dxfId="289" priority="31" operator="greaterThan">
      <formula>0</formula>
    </cfRule>
    <cfRule type="cellIs" dxfId="288" priority="32" operator="greaterThan">
      <formula>1</formula>
    </cfRule>
  </conditionalFormatting>
  <conditionalFormatting sqref="W8">
    <cfRule type="cellIs" dxfId="287" priority="29" operator="greaterThan">
      <formula>0.1</formula>
    </cfRule>
    <cfRule type="cellIs" dxfId="286" priority="30" operator="greaterThan">
      <formula>1</formula>
    </cfRule>
  </conditionalFormatting>
  <conditionalFormatting sqref="X8">
    <cfRule type="cellIs" dxfId="285" priority="27" operator="greaterThan">
      <formula>0</formula>
    </cfRule>
    <cfRule type="cellIs" dxfId="284" priority="28" operator="greaterThan">
      <formula>1</formula>
    </cfRule>
  </conditionalFormatting>
  <conditionalFormatting sqref="X8">
    <cfRule type="cellIs" dxfId="283" priority="17" operator="greaterThan">
      <formula>0.1</formula>
    </cfRule>
    <cfRule type="cellIs" dxfId="282" priority="18" operator="greaterThan">
      <formula>1</formula>
    </cfRule>
  </conditionalFormatting>
  <conditionalFormatting sqref="W8">
    <cfRule type="cellIs" dxfId="281" priority="23" operator="greaterThan">
      <formula>0</formula>
    </cfRule>
    <cfRule type="cellIs" dxfId="280" priority="24" operator="greaterThan">
      <formula>1</formula>
    </cfRule>
  </conditionalFormatting>
  <conditionalFormatting sqref="W8">
    <cfRule type="cellIs" dxfId="279" priority="21" operator="greaterThan">
      <formula>0.1</formula>
    </cfRule>
    <cfRule type="cellIs" dxfId="278" priority="22" operator="greaterThan">
      <formula>1</formula>
    </cfRule>
  </conditionalFormatting>
  <conditionalFormatting sqref="X8">
    <cfRule type="cellIs" dxfId="277" priority="19" operator="greaterThan">
      <formula>0</formula>
    </cfRule>
    <cfRule type="cellIs" dxfId="276" priority="20" operator="greaterThan">
      <formula>1</formula>
    </cfRule>
  </conditionalFormatting>
  <conditionalFormatting sqref="X9:X197">
    <cfRule type="cellIs" dxfId="275" priority="9" operator="greaterThan">
      <formula>0.1</formula>
    </cfRule>
    <cfRule type="cellIs" dxfId="274" priority="10" operator="greaterThan">
      <formula>1</formula>
    </cfRule>
  </conditionalFormatting>
  <conditionalFormatting sqref="W9:W197">
    <cfRule type="cellIs" dxfId="273" priority="15" operator="greaterThan">
      <formula>0</formula>
    </cfRule>
    <cfRule type="cellIs" dxfId="272" priority="16" operator="greaterThan">
      <formula>1</formula>
    </cfRule>
  </conditionalFormatting>
  <conditionalFormatting sqref="W9:W197">
    <cfRule type="cellIs" dxfId="271" priority="13" operator="greaterThan">
      <formula>0.1</formula>
    </cfRule>
    <cfRule type="cellIs" dxfId="270" priority="14" operator="greaterThan">
      <formula>1</formula>
    </cfRule>
  </conditionalFormatting>
  <conditionalFormatting sqref="X9:X197">
    <cfRule type="cellIs" dxfId="269" priority="11" operator="greaterThan">
      <formula>0</formula>
    </cfRule>
    <cfRule type="cellIs" dxfId="268" priority="12" operator="greaterThan">
      <formula>1</formula>
    </cfRule>
  </conditionalFormatting>
  <conditionalFormatting sqref="X9:X197">
    <cfRule type="cellIs" dxfId="267" priority="1" operator="greaterThan">
      <formula>0.1</formula>
    </cfRule>
    <cfRule type="cellIs" dxfId="266" priority="2" operator="greaterThan">
      <formula>1</formula>
    </cfRule>
  </conditionalFormatting>
  <conditionalFormatting sqref="W9:W197">
    <cfRule type="cellIs" dxfId="265" priority="7" operator="greaterThan">
      <formula>0</formula>
    </cfRule>
    <cfRule type="cellIs" dxfId="264" priority="8" operator="greaterThan">
      <formula>1</formula>
    </cfRule>
  </conditionalFormatting>
  <conditionalFormatting sqref="W9:W197">
    <cfRule type="cellIs" dxfId="263" priority="5" operator="greaterThan">
      <formula>0.1</formula>
    </cfRule>
    <cfRule type="cellIs" dxfId="262" priority="6" operator="greaterThan">
      <formula>1</formula>
    </cfRule>
  </conditionalFormatting>
  <conditionalFormatting sqref="X9:X197">
    <cfRule type="cellIs" dxfId="261" priority="3" operator="greaterThan">
      <formula>0</formula>
    </cfRule>
    <cfRule type="cellIs" dxfId="260" priority="4" operator="greaterThan">
      <formula>1</formula>
    </cfRule>
  </conditionalFormatting>
  <pageMargins left="0" right="0" top="0" bottom="0" header="0.31496062992125984" footer="0.39370078740157483"/>
  <pageSetup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9"/>
  <sheetViews>
    <sheetView showGridLines="0" zoomScale="130" zoomScaleNormal="130" workbookViewId="0">
      <selection sqref="A1:B1"/>
    </sheetView>
  </sheetViews>
  <sheetFormatPr baseColWidth="10" defaultRowHeight="12"/>
  <cols>
    <col min="1" max="1" width="4.7109375" style="119" customWidth="1"/>
    <col min="2" max="2" width="60.7109375" style="47" customWidth="1"/>
    <col min="3" max="3" width="15.7109375" style="149" customWidth="1"/>
    <col min="4" max="6" width="15.7109375" style="47" customWidth="1"/>
    <col min="7" max="7" width="0.85546875" style="48" customWidth="1"/>
    <col min="8" max="9" width="15.7109375" style="363" customWidth="1"/>
    <col min="10" max="10" width="2.85546875" style="47" customWidth="1"/>
    <col min="11" max="14" width="3.28515625" style="47" customWidth="1"/>
    <col min="15" max="15" width="1.5703125" style="47" customWidth="1"/>
    <col min="16" max="17" width="3.28515625" style="47" customWidth="1"/>
    <col min="18" max="18" width="1.5703125" style="47" customWidth="1"/>
    <col min="19" max="20" width="12.28515625" style="47" customWidth="1"/>
    <col min="21" max="16384" width="11.42578125" style="47"/>
  </cols>
  <sheetData>
    <row r="1" spans="1:20" s="91" customFormat="1" ht="35.1" customHeight="1">
      <c r="A1" s="396" t="s">
        <v>0</v>
      </c>
      <c r="B1" s="396"/>
      <c r="C1" s="6" t="s">
        <v>76</v>
      </c>
      <c r="D1" s="6"/>
      <c r="G1" s="151"/>
      <c r="H1" s="362"/>
      <c r="I1" s="362"/>
    </row>
    <row r="2" spans="1:20" ht="15" customHeight="1">
      <c r="C2" s="47"/>
    </row>
    <row r="3" spans="1:20" s="116" customFormat="1" ht="69.95" customHeight="1">
      <c r="A3" s="390" t="s">
        <v>657</v>
      </c>
      <c r="B3" s="390"/>
      <c r="C3" s="390"/>
      <c r="D3" s="390"/>
      <c r="E3" s="390"/>
      <c r="F3" s="390"/>
      <c r="G3" s="390"/>
      <c r="H3" s="390"/>
      <c r="I3" s="390"/>
    </row>
    <row r="4" spans="1:20" ht="13.5" customHeight="1">
      <c r="A4" s="402" t="s">
        <v>5</v>
      </c>
      <c r="B4" s="391" t="s">
        <v>329</v>
      </c>
      <c r="C4" s="2"/>
      <c r="D4" s="2"/>
      <c r="E4" s="393" t="s">
        <v>1</v>
      </c>
      <c r="F4" s="393"/>
      <c r="G4" s="1"/>
      <c r="H4" s="404" t="s">
        <v>4</v>
      </c>
      <c r="I4" s="404"/>
    </row>
    <row r="5" spans="1:20" ht="13.5" customHeight="1">
      <c r="A5" s="402"/>
      <c r="B5" s="391"/>
      <c r="C5" s="388" t="s">
        <v>2</v>
      </c>
      <c r="D5" s="388" t="s">
        <v>52</v>
      </c>
      <c r="E5" s="388" t="s">
        <v>135</v>
      </c>
      <c r="F5" s="32" t="s">
        <v>22</v>
      </c>
      <c r="G5" s="37"/>
      <c r="H5" s="405"/>
      <c r="I5" s="405"/>
    </row>
    <row r="6" spans="1:20" ht="18" customHeight="1">
      <c r="A6" s="402"/>
      <c r="B6" s="391"/>
      <c r="C6" s="388"/>
      <c r="D6" s="388"/>
      <c r="E6" s="388"/>
      <c r="F6" s="36" t="s">
        <v>77</v>
      </c>
      <c r="G6" s="36"/>
      <c r="H6" s="364" t="s">
        <v>134</v>
      </c>
      <c r="I6" s="364" t="s">
        <v>6</v>
      </c>
    </row>
    <row r="7" spans="1:20" ht="12.75" customHeight="1">
      <c r="A7" s="403"/>
      <c r="B7" s="392"/>
      <c r="C7" s="3" t="s">
        <v>7</v>
      </c>
      <c r="D7" s="3" t="s">
        <v>8</v>
      </c>
      <c r="E7" s="3" t="s">
        <v>9</v>
      </c>
      <c r="F7" s="4" t="s">
        <v>10</v>
      </c>
      <c r="G7" s="4"/>
      <c r="H7" s="365" t="s">
        <v>53</v>
      </c>
      <c r="I7" s="365" t="s">
        <v>54</v>
      </c>
    </row>
    <row r="8" spans="1:20" ht="14.25" customHeight="1">
      <c r="A8" s="341" t="s">
        <v>11</v>
      </c>
      <c r="B8" s="341"/>
      <c r="C8" s="333">
        <f>+C9+C11+C13+C23+C26+C33+C49+C78+C80+C85+C87+C92+C94+C96+C125+C127</f>
        <v>90961630545</v>
      </c>
      <c r="D8" s="333">
        <f>+D9+D11+D13+D23+D26+D33+D49+D78+D80+D85+D87+D92+D94+D96+D125+D127</f>
        <v>86015926903.709991</v>
      </c>
      <c r="E8" s="333">
        <f>+E9+E11+E13+E23+E26+E33+E49+E78+E80+E85+E87+E92+E94+E96+E125+E127</f>
        <v>85776520484.639984</v>
      </c>
      <c r="F8" s="333">
        <f>+F9+F11+F13+F23+F26+F33+F49+F78+F80+F85+F87+F92+F94+F96+F125+F127</f>
        <v>84423406632.699982</v>
      </c>
      <c r="G8" s="333"/>
      <c r="H8" s="366">
        <f t="shared" ref="H8:H39" si="0">IFERROR(+F8/D8*100,"n.a")</f>
        <v>98.148575120520704</v>
      </c>
      <c r="I8" s="366">
        <f t="shared" ref="I8:I39" si="1">IFERROR(+F8/E8*100,"n.a")</f>
        <v>98.422512542715808</v>
      </c>
      <c r="K8" s="41"/>
      <c r="L8" s="41"/>
      <c r="M8" s="41"/>
      <c r="N8" s="41"/>
      <c r="O8" s="41"/>
      <c r="P8" s="42"/>
      <c r="Q8" s="42"/>
      <c r="R8" s="43"/>
      <c r="S8" s="44"/>
      <c r="T8" s="44"/>
    </row>
    <row r="9" spans="1:20" ht="12.75" customHeight="1">
      <c r="A9" s="342" t="s">
        <v>132</v>
      </c>
      <c r="B9" s="342"/>
      <c r="C9" s="334">
        <v>76979774</v>
      </c>
      <c r="D9" s="334">
        <v>81842304.129999995</v>
      </c>
      <c r="E9" s="334">
        <v>81842304.129999995</v>
      </c>
      <c r="F9" s="334">
        <v>81452186.199999988</v>
      </c>
      <c r="G9" s="334">
        <v>0</v>
      </c>
      <c r="H9" s="367">
        <f t="shared" si="0"/>
        <v>99.523329732530087</v>
      </c>
      <c r="I9" s="367">
        <f t="shared" si="1"/>
        <v>99.523329732530087</v>
      </c>
      <c r="K9" s="41"/>
      <c r="L9" s="41"/>
      <c r="M9" s="41"/>
      <c r="N9" s="41"/>
      <c r="O9" s="41"/>
      <c r="P9" s="42"/>
      <c r="Q9" s="42"/>
      <c r="R9" s="43"/>
      <c r="S9" s="44"/>
      <c r="T9" s="44"/>
    </row>
    <row r="10" spans="1:20" ht="12.75" customHeight="1">
      <c r="A10" s="343"/>
      <c r="B10" s="344" t="s">
        <v>436</v>
      </c>
      <c r="C10" s="335">
        <v>76979774</v>
      </c>
      <c r="D10" s="335">
        <v>81842304.129999995</v>
      </c>
      <c r="E10" s="335">
        <v>81842304.129999995</v>
      </c>
      <c r="F10" s="335">
        <v>81452186.199999988</v>
      </c>
      <c r="G10" s="335"/>
      <c r="H10" s="368">
        <f t="shared" si="0"/>
        <v>99.523329732530087</v>
      </c>
      <c r="I10" s="368">
        <f t="shared" si="1"/>
        <v>99.523329732530087</v>
      </c>
      <c r="K10" s="41"/>
      <c r="L10" s="41"/>
      <c r="M10" s="41"/>
      <c r="N10" s="41"/>
      <c r="O10" s="41"/>
      <c r="P10" s="42"/>
      <c r="Q10" s="42"/>
      <c r="R10" s="43"/>
      <c r="S10" s="44"/>
      <c r="T10" s="44"/>
    </row>
    <row r="11" spans="1:20" ht="12.75" customHeight="1">
      <c r="A11" s="342" t="s">
        <v>269</v>
      </c>
      <c r="B11" s="342"/>
      <c r="C11" s="336">
        <v>5300000</v>
      </c>
      <c r="D11" s="336">
        <v>5300000</v>
      </c>
      <c r="E11" s="336">
        <v>5233897.24</v>
      </c>
      <c r="F11" s="336">
        <v>5233897.24</v>
      </c>
      <c r="G11" s="336">
        <v>0</v>
      </c>
      <c r="H11" s="367">
        <f t="shared" si="0"/>
        <v>98.752778113207555</v>
      </c>
      <c r="I11" s="367">
        <f t="shared" si="1"/>
        <v>100</v>
      </c>
      <c r="K11" s="41"/>
      <c r="L11" s="41"/>
      <c r="M11" s="41"/>
      <c r="N11" s="41"/>
      <c r="O11" s="41"/>
      <c r="P11" s="42"/>
      <c r="Q11" s="42"/>
      <c r="R11" s="43"/>
      <c r="S11" s="44"/>
      <c r="T11" s="44"/>
    </row>
    <row r="12" spans="1:20" ht="12.75" customHeight="1">
      <c r="A12" s="343"/>
      <c r="B12" s="344" t="s">
        <v>435</v>
      </c>
      <c r="C12" s="335">
        <v>5300000</v>
      </c>
      <c r="D12" s="335">
        <v>5300000</v>
      </c>
      <c r="E12" s="335">
        <v>5233897.24</v>
      </c>
      <c r="F12" s="335">
        <v>5233897.24</v>
      </c>
      <c r="G12" s="335"/>
      <c r="H12" s="368">
        <f t="shared" si="0"/>
        <v>98.752778113207555</v>
      </c>
      <c r="I12" s="368">
        <f t="shared" si="1"/>
        <v>100</v>
      </c>
      <c r="K12" s="41"/>
      <c r="L12" s="41"/>
      <c r="M12" s="41"/>
      <c r="N12" s="41"/>
      <c r="O12" s="41"/>
      <c r="P12" s="42"/>
      <c r="Q12" s="42"/>
      <c r="R12" s="43"/>
      <c r="S12" s="44"/>
      <c r="T12" s="44"/>
    </row>
    <row r="13" spans="1:20" ht="12.75" customHeight="1">
      <c r="A13" s="342" t="s">
        <v>55</v>
      </c>
      <c r="B13" s="345"/>
      <c r="C13" s="336">
        <v>8672432667</v>
      </c>
      <c r="D13" s="336">
        <v>7618729186.8300009</v>
      </c>
      <c r="E13" s="336">
        <v>7602698419.8300009</v>
      </c>
      <c r="F13" s="336">
        <v>7348162787.8999996</v>
      </c>
      <c r="G13" s="336">
        <v>0</v>
      </c>
      <c r="H13" s="367">
        <f t="shared" si="0"/>
        <v>96.44866758884524</v>
      </c>
      <c r="I13" s="367">
        <f t="shared" si="1"/>
        <v>96.652035660574143</v>
      </c>
      <c r="K13" s="41"/>
      <c r="L13" s="41"/>
      <c r="M13" s="41"/>
      <c r="N13" s="41"/>
      <c r="O13" s="41"/>
      <c r="P13" s="42"/>
      <c r="Q13" s="42"/>
      <c r="R13" s="43"/>
      <c r="S13" s="44"/>
      <c r="T13" s="44"/>
    </row>
    <row r="14" spans="1:20" ht="12.75" customHeight="1">
      <c r="A14" s="341"/>
      <c r="B14" s="344" t="s">
        <v>434</v>
      </c>
      <c r="C14" s="335">
        <v>899999999</v>
      </c>
      <c r="D14" s="335">
        <v>732670601.83000004</v>
      </c>
      <c r="E14" s="335">
        <v>732670601.83000004</v>
      </c>
      <c r="F14" s="335">
        <v>620985581.25999999</v>
      </c>
      <c r="G14" s="335"/>
      <c r="H14" s="368">
        <f t="shared" si="0"/>
        <v>84.756448492536336</v>
      </c>
      <c r="I14" s="368">
        <f t="shared" si="1"/>
        <v>84.756448492536336</v>
      </c>
      <c r="K14" s="41"/>
      <c r="L14" s="41"/>
      <c r="M14" s="41"/>
      <c r="N14" s="41"/>
      <c r="O14" s="41"/>
      <c r="P14" s="42"/>
      <c r="Q14" s="42"/>
      <c r="R14" s="43"/>
      <c r="S14" s="44"/>
      <c r="T14" s="44"/>
    </row>
    <row r="15" spans="1:20" ht="12.75" customHeight="1">
      <c r="A15" s="341"/>
      <c r="B15" s="344" t="s">
        <v>327</v>
      </c>
      <c r="C15" s="335">
        <v>0</v>
      </c>
      <c r="D15" s="335">
        <v>135246311.09999999</v>
      </c>
      <c r="E15" s="335">
        <v>135246311.09999999</v>
      </c>
      <c r="F15" s="335">
        <v>118989598.23</v>
      </c>
      <c r="G15" s="335"/>
      <c r="H15" s="368">
        <f t="shared" si="0"/>
        <v>87.979921420570278</v>
      </c>
      <c r="I15" s="368">
        <f t="shared" si="1"/>
        <v>87.979921420570278</v>
      </c>
      <c r="K15" s="41"/>
      <c r="L15" s="41"/>
      <c r="M15" s="41"/>
      <c r="N15" s="41"/>
      <c r="O15" s="41"/>
      <c r="P15" s="42"/>
      <c r="Q15" s="42"/>
      <c r="R15" s="43"/>
      <c r="S15" s="44"/>
      <c r="T15" s="44"/>
    </row>
    <row r="16" spans="1:20" ht="12.75" customHeight="1">
      <c r="A16" s="341"/>
      <c r="B16" s="344" t="s">
        <v>433</v>
      </c>
      <c r="C16" s="335">
        <v>730596166</v>
      </c>
      <c r="D16" s="335">
        <v>794154932.77999997</v>
      </c>
      <c r="E16" s="335">
        <v>794154932.77999997</v>
      </c>
      <c r="F16" s="335">
        <v>759773936.71999991</v>
      </c>
      <c r="G16" s="337"/>
      <c r="H16" s="368">
        <f t="shared" si="0"/>
        <v>95.670744505779652</v>
      </c>
      <c r="I16" s="368">
        <f t="shared" si="1"/>
        <v>95.670744505779652</v>
      </c>
      <c r="K16" s="41"/>
      <c r="L16" s="41"/>
      <c r="M16" s="41"/>
      <c r="N16" s="41"/>
      <c r="O16" s="41"/>
      <c r="P16" s="42"/>
      <c r="Q16" s="42"/>
      <c r="R16" s="43"/>
      <c r="S16" s="44"/>
      <c r="T16" s="44"/>
    </row>
    <row r="17" spans="1:20" ht="12.75" customHeight="1">
      <c r="A17" s="346"/>
      <c r="B17" s="344" t="s">
        <v>432</v>
      </c>
      <c r="C17" s="338">
        <v>1348473640</v>
      </c>
      <c r="D17" s="335">
        <v>757043747.37</v>
      </c>
      <c r="E17" s="335">
        <v>757043747.37</v>
      </c>
      <c r="F17" s="335">
        <v>750468098.06999993</v>
      </c>
      <c r="G17" s="333"/>
      <c r="H17" s="368">
        <f t="shared" si="0"/>
        <v>99.131404318066942</v>
      </c>
      <c r="I17" s="368">
        <f t="shared" si="1"/>
        <v>99.131404318066942</v>
      </c>
      <c r="K17" s="41"/>
      <c r="L17" s="41"/>
      <c r="M17" s="41"/>
      <c r="N17" s="41"/>
      <c r="O17" s="41"/>
      <c r="P17" s="42"/>
      <c r="Q17" s="42"/>
      <c r="R17" s="43"/>
      <c r="S17" s="44"/>
      <c r="T17" s="44"/>
    </row>
    <row r="18" spans="1:20" ht="12.75" customHeight="1">
      <c r="A18" s="341"/>
      <c r="B18" s="344" t="s">
        <v>431</v>
      </c>
      <c r="C18" s="338">
        <v>2392936740</v>
      </c>
      <c r="D18" s="335">
        <v>2168441667.4400001</v>
      </c>
      <c r="E18" s="335">
        <v>2168441667.4400001</v>
      </c>
      <c r="F18" s="335">
        <v>2168441667.4400001</v>
      </c>
      <c r="G18" s="333"/>
      <c r="H18" s="368">
        <f t="shared" si="0"/>
        <v>100</v>
      </c>
      <c r="I18" s="368">
        <f t="shared" si="1"/>
        <v>100</v>
      </c>
      <c r="K18" s="41"/>
      <c r="L18" s="41"/>
      <c r="M18" s="41"/>
      <c r="N18" s="41"/>
      <c r="O18" s="41"/>
      <c r="P18" s="42"/>
      <c r="Q18" s="42"/>
      <c r="R18" s="43"/>
      <c r="S18" s="44"/>
      <c r="T18" s="44"/>
    </row>
    <row r="19" spans="1:20" ht="12.75" customHeight="1">
      <c r="A19" s="341"/>
      <c r="B19" s="344" t="s">
        <v>430</v>
      </c>
      <c r="C19" s="338">
        <v>253828418</v>
      </c>
      <c r="D19" s="335">
        <v>0</v>
      </c>
      <c r="E19" s="335">
        <v>0</v>
      </c>
      <c r="F19" s="335">
        <v>0</v>
      </c>
      <c r="G19" s="333"/>
      <c r="H19" s="368" t="str">
        <f t="shared" si="0"/>
        <v>n.a</v>
      </c>
      <c r="I19" s="368" t="str">
        <f t="shared" si="1"/>
        <v>n.a</v>
      </c>
      <c r="K19" s="41"/>
      <c r="L19" s="41"/>
      <c r="M19" s="41"/>
      <c r="N19" s="41"/>
      <c r="O19" s="41"/>
      <c r="P19" s="42"/>
      <c r="Q19" s="42"/>
      <c r="R19" s="43"/>
      <c r="S19" s="44"/>
      <c r="T19" s="44"/>
    </row>
    <row r="20" spans="1:20" ht="12.75" customHeight="1">
      <c r="A20" s="343"/>
      <c r="B20" s="344" t="s">
        <v>429</v>
      </c>
      <c r="C20" s="335">
        <v>1229221490</v>
      </c>
      <c r="D20" s="335">
        <v>1254948219.8499999</v>
      </c>
      <c r="E20" s="335">
        <v>1243917452.8499999</v>
      </c>
      <c r="F20" s="335">
        <v>1243917452.8499999</v>
      </c>
      <c r="G20" s="335"/>
      <c r="H20" s="368">
        <f t="shared" si="0"/>
        <v>99.12101815632532</v>
      </c>
      <c r="I20" s="368">
        <f t="shared" si="1"/>
        <v>100</v>
      </c>
      <c r="K20" s="41"/>
      <c r="L20" s="41"/>
      <c r="M20" s="41"/>
      <c r="N20" s="41"/>
      <c r="O20" s="41"/>
      <c r="P20" s="42"/>
      <c r="Q20" s="42"/>
      <c r="R20" s="43"/>
      <c r="S20" s="44"/>
      <c r="T20" s="44"/>
    </row>
    <row r="21" spans="1:20" ht="12.75" customHeight="1">
      <c r="A21" s="341"/>
      <c r="B21" s="344" t="s">
        <v>428</v>
      </c>
      <c r="C21" s="335">
        <v>1349080035</v>
      </c>
      <c r="D21" s="335">
        <v>1369652612.3700001</v>
      </c>
      <c r="E21" s="335">
        <v>1369652612.3700001</v>
      </c>
      <c r="F21" s="335">
        <v>1358464343.51</v>
      </c>
      <c r="G21" s="337"/>
      <c r="H21" s="368">
        <f t="shared" si="0"/>
        <v>99.183130907870108</v>
      </c>
      <c r="I21" s="368">
        <f t="shared" si="1"/>
        <v>99.183130907870108</v>
      </c>
      <c r="K21" s="41"/>
      <c r="L21" s="41"/>
      <c r="M21" s="41"/>
      <c r="N21" s="41"/>
      <c r="O21" s="41"/>
      <c r="P21" s="42"/>
      <c r="Q21" s="42"/>
      <c r="R21" s="43"/>
      <c r="S21" s="44"/>
      <c r="T21" s="44"/>
    </row>
    <row r="22" spans="1:20" ht="12.75" customHeight="1">
      <c r="A22" s="343"/>
      <c r="B22" s="344" t="s">
        <v>427</v>
      </c>
      <c r="C22" s="335">
        <v>468296179</v>
      </c>
      <c r="D22" s="335">
        <v>406571094.09000015</v>
      </c>
      <c r="E22" s="335">
        <v>401571094.09000015</v>
      </c>
      <c r="F22" s="335">
        <v>327122109.81999993</v>
      </c>
      <c r="G22" s="335"/>
      <c r="H22" s="368">
        <f t="shared" si="0"/>
        <v>80.458772051213984</v>
      </c>
      <c r="I22" s="368">
        <f t="shared" si="1"/>
        <v>81.460571897310246</v>
      </c>
      <c r="K22" s="41"/>
      <c r="L22" s="41"/>
      <c r="M22" s="41"/>
      <c r="N22" s="41"/>
      <c r="O22" s="41"/>
      <c r="P22" s="42"/>
      <c r="Q22" s="42"/>
      <c r="R22" s="43"/>
      <c r="S22" s="44"/>
      <c r="T22" s="44"/>
    </row>
    <row r="23" spans="1:20" ht="12.75" customHeight="1">
      <c r="A23" s="342" t="s">
        <v>127</v>
      </c>
      <c r="B23" s="345"/>
      <c r="C23" s="336">
        <v>255463599</v>
      </c>
      <c r="D23" s="336">
        <v>310088541.53000009</v>
      </c>
      <c r="E23" s="336">
        <v>310088541.53000009</v>
      </c>
      <c r="F23" s="336">
        <v>303134293.74000007</v>
      </c>
      <c r="G23" s="336">
        <v>0</v>
      </c>
      <c r="H23" s="367">
        <f t="shared" si="0"/>
        <v>97.757334806475839</v>
      </c>
      <c r="I23" s="367">
        <f t="shared" si="1"/>
        <v>97.757334806475839</v>
      </c>
      <c r="K23" s="41"/>
      <c r="L23" s="41"/>
      <c r="M23" s="41"/>
      <c r="N23" s="41"/>
      <c r="O23" s="41"/>
      <c r="P23" s="42"/>
      <c r="Q23" s="42"/>
      <c r="R23" s="43"/>
      <c r="S23" s="44"/>
      <c r="T23" s="44"/>
    </row>
    <row r="24" spans="1:20" ht="12.75" customHeight="1">
      <c r="A24" s="341"/>
      <c r="B24" s="347" t="s">
        <v>426</v>
      </c>
      <c r="C24" s="335">
        <v>164995686</v>
      </c>
      <c r="D24" s="335">
        <v>220211062.4000001</v>
      </c>
      <c r="E24" s="335">
        <v>220211062.4000001</v>
      </c>
      <c r="F24" s="335">
        <v>217297683.25000009</v>
      </c>
      <c r="G24" s="337"/>
      <c r="H24" s="368">
        <f t="shared" si="0"/>
        <v>98.67700599677049</v>
      </c>
      <c r="I24" s="368">
        <f t="shared" si="1"/>
        <v>98.67700599677049</v>
      </c>
      <c r="K24" s="41"/>
      <c r="L24" s="41"/>
      <c r="M24" s="41"/>
      <c r="N24" s="41"/>
      <c r="O24" s="41"/>
      <c r="P24" s="42"/>
      <c r="Q24" s="42"/>
      <c r="R24" s="43"/>
      <c r="S24" s="44"/>
      <c r="T24" s="44"/>
    </row>
    <row r="25" spans="1:20" ht="12.75" customHeight="1">
      <c r="A25" s="346"/>
      <c r="B25" s="344" t="s">
        <v>425</v>
      </c>
      <c r="C25" s="338">
        <v>90467913</v>
      </c>
      <c r="D25" s="335">
        <v>89877479.129999995</v>
      </c>
      <c r="E25" s="335">
        <v>89877479.129999995</v>
      </c>
      <c r="F25" s="335">
        <v>85836610.489999965</v>
      </c>
      <c r="G25" s="333"/>
      <c r="H25" s="368">
        <f t="shared" si="0"/>
        <v>95.504025391994745</v>
      </c>
      <c r="I25" s="368">
        <f t="shared" si="1"/>
        <v>95.504025391994745</v>
      </c>
      <c r="K25" s="41"/>
      <c r="L25" s="41"/>
      <c r="M25" s="41"/>
      <c r="N25" s="41"/>
      <c r="O25" s="41"/>
      <c r="P25" s="42"/>
      <c r="Q25" s="42"/>
      <c r="R25" s="43"/>
      <c r="S25" s="44"/>
      <c r="T25" s="44"/>
    </row>
    <row r="26" spans="1:20" ht="12.75" customHeight="1">
      <c r="A26" s="342" t="s">
        <v>12</v>
      </c>
      <c r="B26" s="342"/>
      <c r="C26" s="334">
        <v>2029187524</v>
      </c>
      <c r="D26" s="336">
        <v>2007233716.8800001</v>
      </c>
      <c r="E26" s="336">
        <v>2007233716.8800001</v>
      </c>
      <c r="F26" s="336">
        <v>1936294743.8000002</v>
      </c>
      <c r="G26" s="334">
        <v>0</v>
      </c>
      <c r="H26" s="367">
        <f t="shared" si="0"/>
        <v>96.465833924398908</v>
      </c>
      <c r="I26" s="367">
        <f t="shared" si="1"/>
        <v>96.465833924398908</v>
      </c>
      <c r="K26" s="41"/>
      <c r="L26" s="41"/>
      <c r="M26" s="41"/>
      <c r="N26" s="41"/>
      <c r="O26" s="41"/>
      <c r="P26" s="42"/>
      <c r="Q26" s="42"/>
      <c r="R26" s="43"/>
      <c r="S26" s="44"/>
      <c r="T26" s="44"/>
    </row>
    <row r="27" spans="1:20" ht="12.75" customHeight="1">
      <c r="A27" s="343"/>
      <c r="B27" s="344" t="s">
        <v>424</v>
      </c>
      <c r="C27" s="335">
        <v>4630870</v>
      </c>
      <c r="D27" s="335">
        <v>4116935.6199999992</v>
      </c>
      <c r="E27" s="335">
        <v>4116935.6199999992</v>
      </c>
      <c r="F27" s="335">
        <v>4108662.7199999988</v>
      </c>
      <c r="G27" s="335"/>
      <c r="H27" s="368">
        <f t="shared" si="0"/>
        <v>99.799051994891272</v>
      </c>
      <c r="I27" s="368">
        <f t="shared" si="1"/>
        <v>99.799051994891272</v>
      </c>
      <c r="K27" s="41"/>
      <c r="L27" s="41"/>
      <c r="M27" s="41"/>
      <c r="N27" s="41"/>
      <c r="O27" s="41"/>
      <c r="P27" s="42"/>
      <c r="Q27" s="42"/>
      <c r="R27" s="43"/>
      <c r="S27" s="44"/>
      <c r="T27" s="44"/>
    </row>
    <row r="28" spans="1:20" ht="12.75" customHeight="1">
      <c r="A28" s="341"/>
      <c r="B28" s="344" t="s">
        <v>423</v>
      </c>
      <c r="C28" s="335">
        <v>845668186</v>
      </c>
      <c r="D28" s="335">
        <v>849529392.09000003</v>
      </c>
      <c r="E28" s="335">
        <v>849529392.09000003</v>
      </c>
      <c r="F28" s="335">
        <v>849529392.09000003</v>
      </c>
      <c r="G28" s="337"/>
      <c r="H28" s="368">
        <f t="shared" si="0"/>
        <v>100</v>
      </c>
      <c r="I28" s="368">
        <f t="shared" si="1"/>
        <v>100</v>
      </c>
      <c r="K28" s="41"/>
      <c r="L28" s="41"/>
      <c r="M28" s="41"/>
      <c r="N28" s="41"/>
      <c r="O28" s="41"/>
      <c r="P28" s="42"/>
      <c r="Q28" s="42"/>
      <c r="R28" s="43"/>
      <c r="S28" s="44"/>
      <c r="T28" s="44"/>
    </row>
    <row r="29" spans="1:20" ht="12.75" customHeight="1">
      <c r="A29" s="343"/>
      <c r="B29" s="348" t="s">
        <v>422</v>
      </c>
      <c r="C29" s="335">
        <v>112247617</v>
      </c>
      <c r="D29" s="335">
        <v>112247617</v>
      </c>
      <c r="E29" s="335">
        <v>112247617</v>
      </c>
      <c r="F29" s="335">
        <v>112247617</v>
      </c>
      <c r="G29" s="335"/>
      <c r="H29" s="368">
        <f t="shared" si="0"/>
        <v>100</v>
      </c>
      <c r="I29" s="368">
        <f t="shared" si="1"/>
        <v>100</v>
      </c>
      <c r="K29" s="41"/>
      <c r="L29" s="41"/>
      <c r="M29" s="41"/>
      <c r="N29" s="41"/>
      <c r="O29" s="41"/>
      <c r="P29" s="42"/>
      <c r="Q29" s="42"/>
      <c r="R29" s="43"/>
      <c r="S29" s="44"/>
      <c r="T29" s="44"/>
    </row>
    <row r="30" spans="1:20" ht="12.75" customHeight="1">
      <c r="A30" s="341"/>
      <c r="B30" s="347" t="s">
        <v>421</v>
      </c>
      <c r="C30" s="335">
        <v>303203073</v>
      </c>
      <c r="D30" s="335">
        <v>260412197.42000002</v>
      </c>
      <c r="E30" s="335">
        <v>260412197.42000002</v>
      </c>
      <c r="F30" s="335">
        <v>241191562.95999989</v>
      </c>
      <c r="G30" s="337"/>
      <c r="H30" s="368">
        <f t="shared" si="0"/>
        <v>92.619149697892013</v>
      </c>
      <c r="I30" s="368">
        <f t="shared" si="1"/>
        <v>92.619149697892013</v>
      </c>
      <c r="K30" s="41"/>
      <c r="L30" s="41"/>
      <c r="M30" s="41"/>
      <c r="N30" s="41"/>
      <c r="O30" s="41"/>
      <c r="P30" s="42"/>
      <c r="Q30" s="42"/>
      <c r="R30" s="43"/>
      <c r="S30" s="44"/>
      <c r="T30" s="44"/>
    </row>
    <row r="31" spans="1:20" ht="12.75" customHeight="1">
      <c r="A31" s="346"/>
      <c r="B31" s="344" t="s">
        <v>420</v>
      </c>
      <c r="C31" s="338">
        <v>152166435</v>
      </c>
      <c r="D31" s="335">
        <v>152828631.75000003</v>
      </c>
      <c r="E31" s="335">
        <v>152828631.75000003</v>
      </c>
      <c r="F31" s="335">
        <v>141327644.98999998</v>
      </c>
      <c r="G31" s="333"/>
      <c r="H31" s="368">
        <f t="shared" si="0"/>
        <v>92.474586320439229</v>
      </c>
      <c r="I31" s="368">
        <f t="shared" si="1"/>
        <v>92.474586320439229</v>
      </c>
      <c r="K31" s="41"/>
      <c r="L31" s="41"/>
      <c r="M31" s="41"/>
      <c r="N31" s="41"/>
      <c r="O31" s="41"/>
      <c r="P31" s="42"/>
      <c r="Q31" s="42"/>
      <c r="R31" s="43"/>
      <c r="S31" s="44"/>
      <c r="T31" s="44"/>
    </row>
    <row r="32" spans="1:20" ht="12.75" customHeight="1">
      <c r="A32" s="341"/>
      <c r="B32" s="344" t="s">
        <v>419</v>
      </c>
      <c r="C32" s="338">
        <v>611271343</v>
      </c>
      <c r="D32" s="335">
        <v>628098943</v>
      </c>
      <c r="E32" s="335">
        <v>628098943</v>
      </c>
      <c r="F32" s="335">
        <v>587889864.04000008</v>
      </c>
      <c r="G32" s="333"/>
      <c r="H32" s="368">
        <f t="shared" si="0"/>
        <v>93.598289026256182</v>
      </c>
      <c r="I32" s="368">
        <f t="shared" si="1"/>
        <v>93.598289026256182</v>
      </c>
      <c r="K32" s="41"/>
      <c r="L32" s="41"/>
      <c r="M32" s="41"/>
      <c r="N32" s="41"/>
      <c r="O32" s="41"/>
      <c r="P32" s="42"/>
      <c r="Q32" s="42"/>
      <c r="R32" s="43"/>
      <c r="S32" s="44"/>
      <c r="T32" s="44"/>
    </row>
    <row r="33" spans="1:20" ht="12.75" customHeight="1">
      <c r="A33" s="342" t="s">
        <v>13</v>
      </c>
      <c r="B33" s="349"/>
      <c r="C33" s="336">
        <v>22669334384</v>
      </c>
      <c r="D33" s="336">
        <v>22641884881.100002</v>
      </c>
      <c r="E33" s="336">
        <v>22447838103.759998</v>
      </c>
      <c r="F33" s="336">
        <v>22285090904.270004</v>
      </c>
      <c r="G33" s="339">
        <v>0</v>
      </c>
      <c r="H33" s="367">
        <f t="shared" si="0"/>
        <v>98.424186066205877</v>
      </c>
      <c r="I33" s="367">
        <f t="shared" si="1"/>
        <v>99.274998337311004</v>
      </c>
      <c r="K33" s="41"/>
      <c r="L33" s="41"/>
      <c r="M33" s="41"/>
      <c r="N33" s="41"/>
      <c r="O33" s="41"/>
      <c r="P33" s="42"/>
      <c r="Q33" s="42"/>
      <c r="R33" s="43"/>
      <c r="S33" s="44"/>
      <c r="T33" s="44"/>
    </row>
    <row r="34" spans="1:20" ht="12.75" customHeight="1">
      <c r="A34" s="341"/>
      <c r="B34" s="344" t="s">
        <v>418</v>
      </c>
      <c r="C34" s="335">
        <v>2284200</v>
      </c>
      <c r="D34" s="335">
        <v>0</v>
      </c>
      <c r="E34" s="335">
        <v>0</v>
      </c>
      <c r="F34" s="335">
        <v>0</v>
      </c>
      <c r="G34" s="337"/>
      <c r="H34" s="368" t="str">
        <f t="shared" si="0"/>
        <v>n.a</v>
      </c>
      <c r="I34" s="368" t="str">
        <f t="shared" si="1"/>
        <v>n.a</v>
      </c>
      <c r="K34" s="41"/>
      <c r="L34" s="41"/>
      <c r="M34" s="41"/>
      <c r="N34" s="41"/>
      <c r="O34" s="41"/>
      <c r="P34" s="42"/>
      <c r="Q34" s="42"/>
      <c r="R34" s="43"/>
      <c r="S34" s="44"/>
      <c r="T34" s="44"/>
    </row>
    <row r="35" spans="1:20" ht="12.75" customHeight="1">
      <c r="A35" s="343"/>
      <c r="B35" s="344" t="s">
        <v>417</v>
      </c>
      <c r="C35" s="335">
        <v>1333033412</v>
      </c>
      <c r="D35" s="335">
        <v>1149229182.01</v>
      </c>
      <c r="E35" s="335">
        <v>1149229182.01</v>
      </c>
      <c r="F35" s="335">
        <v>1149229182.01</v>
      </c>
      <c r="G35" s="335"/>
      <c r="H35" s="368">
        <f t="shared" si="0"/>
        <v>100</v>
      </c>
      <c r="I35" s="368">
        <f t="shared" si="1"/>
        <v>100</v>
      </c>
      <c r="K35" s="41"/>
      <c r="L35" s="41"/>
      <c r="M35" s="41"/>
      <c r="N35" s="41"/>
      <c r="O35" s="41"/>
      <c r="P35" s="42"/>
      <c r="Q35" s="42"/>
      <c r="R35" s="43"/>
      <c r="S35" s="44"/>
      <c r="T35" s="44"/>
    </row>
    <row r="36" spans="1:20" ht="12.75" customHeight="1">
      <c r="A36" s="343"/>
      <c r="B36" s="348" t="s">
        <v>416</v>
      </c>
      <c r="C36" s="335">
        <v>5705150</v>
      </c>
      <c r="D36" s="335">
        <v>5705150</v>
      </c>
      <c r="E36" s="335">
        <v>5705150</v>
      </c>
      <c r="F36" s="335">
        <v>5705150</v>
      </c>
      <c r="G36" s="335"/>
      <c r="H36" s="368">
        <f t="shared" si="0"/>
        <v>100</v>
      </c>
      <c r="I36" s="368">
        <f t="shared" si="1"/>
        <v>100</v>
      </c>
      <c r="K36" s="41"/>
      <c r="L36" s="41"/>
      <c r="M36" s="41"/>
      <c r="N36" s="41"/>
      <c r="O36" s="41"/>
      <c r="P36" s="42"/>
      <c r="Q36" s="42"/>
      <c r="R36" s="43"/>
      <c r="S36" s="44"/>
      <c r="T36" s="44"/>
    </row>
    <row r="37" spans="1:20" ht="12.75" customHeight="1">
      <c r="A37" s="343"/>
      <c r="B37" s="348" t="s">
        <v>415</v>
      </c>
      <c r="C37" s="335">
        <v>1244709</v>
      </c>
      <c r="D37" s="335">
        <v>1178221.31</v>
      </c>
      <c r="E37" s="335">
        <v>1178221.31</v>
      </c>
      <c r="F37" s="335">
        <v>1027831.61</v>
      </c>
      <c r="G37" s="335"/>
      <c r="H37" s="368">
        <f t="shared" si="0"/>
        <v>87.235869974207134</v>
      </c>
      <c r="I37" s="368">
        <f t="shared" si="1"/>
        <v>87.235869974207134</v>
      </c>
      <c r="K37" s="41"/>
      <c r="L37" s="41"/>
      <c r="M37" s="41"/>
      <c r="N37" s="41"/>
      <c r="O37" s="41"/>
      <c r="P37" s="42"/>
      <c r="Q37" s="42"/>
      <c r="R37" s="43"/>
      <c r="S37" s="44"/>
      <c r="T37" s="44"/>
    </row>
    <row r="38" spans="1:20" ht="12.75" customHeight="1">
      <c r="A38" s="341"/>
      <c r="B38" s="347" t="s">
        <v>414</v>
      </c>
      <c r="C38" s="335">
        <v>41898372</v>
      </c>
      <c r="D38" s="335">
        <v>43413565.940000005</v>
      </c>
      <c r="E38" s="335">
        <v>43413565.940000005</v>
      </c>
      <c r="F38" s="335">
        <v>43397874.240000002</v>
      </c>
      <c r="G38" s="337"/>
      <c r="H38" s="368">
        <f t="shared" si="0"/>
        <v>99.963855307297976</v>
      </c>
      <c r="I38" s="368">
        <f t="shared" si="1"/>
        <v>99.963855307297976</v>
      </c>
      <c r="K38" s="41"/>
      <c r="L38" s="41"/>
      <c r="M38" s="41"/>
      <c r="N38" s="41"/>
      <c r="O38" s="41"/>
      <c r="P38" s="42"/>
      <c r="Q38" s="42"/>
      <c r="R38" s="43"/>
      <c r="S38" s="44"/>
      <c r="T38" s="44"/>
    </row>
    <row r="39" spans="1:20" ht="12.75" customHeight="1">
      <c r="A39" s="346"/>
      <c r="B39" s="344" t="s">
        <v>413</v>
      </c>
      <c r="C39" s="338">
        <v>2417661855</v>
      </c>
      <c r="D39" s="335">
        <v>2452517581.9200001</v>
      </c>
      <c r="E39" s="335">
        <v>2452517581.9200001</v>
      </c>
      <c r="F39" s="335">
        <v>2452517581.9200001</v>
      </c>
      <c r="G39" s="333"/>
      <c r="H39" s="368">
        <f t="shared" si="0"/>
        <v>100</v>
      </c>
      <c r="I39" s="368">
        <f t="shared" si="1"/>
        <v>100</v>
      </c>
      <c r="K39" s="41"/>
      <c r="L39" s="41"/>
      <c r="M39" s="41"/>
      <c r="N39" s="41"/>
      <c r="O39" s="41"/>
      <c r="P39" s="42"/>
      <c r="Q39" s="42"/>
      <c r="R39" s="43"/>
      <c r="S39" s="44"/>
      <c r="T39" s="44"/>
    </row>
    <row r="40" spans="1:20" ht="12.75" customHeight="1">
      <c r="A40" s="341"/>
      <c r="B40" s="344" t="s">
        <v>412</v>
      </c>
      <c r="C40" s="338">
        <v>11209718102</v>
      </c>
      <c r="D40" s="335">
        <v>11505955343.000002</v>
      </c>
      <c r="E40" s="335">
        <v>11311908565.660002</v>
      </c>
      <c r="F40" s="335">
        <v>11311908565.660002</v>
      </c>
      <c r="G40" s="333"/>
      <c r="H40" s="368">
        <f t="shared" ref="H40:H71" si="2">IFERROR(+F40/D40*100,"n.a")</f>
        <v>98.313510077561233</v>
      </c>
      <c r="I40" s="368">
        <f t="shared" ref="I40:I71" si="3">IFERROR(+F40/E40*100,"n.a")</f>
        <v>100</v>
      </c>
      <c r="K40" s="41"/>
      <c r="L40" s="41"/>
      <c r="M40" s="41"/>
      <c r="N40" s="41"/>
      <c r="O40" s="41"/>
      <c r="P40" s="42"/>
      <c r="Q40" s="42"/>
      <c r="R40" s="43"/>
      <c r="S40" s="44"/>
      <c r="T40" s="44"/>
    </row>
    <row r="41" spans="1:20" ht="12.75" customHeight="1">
      <c r="A41" s="343"/>
      <c r="B41" s="344" t="s">
        <v>666</v>
      </c>
      <c r="C41" s="335">
        <v>3156957855</v>
      </c>
      <c r="D41" s="335">
        <v>2973904366.1600003</v>
      </c>
      <c r="E41" s="335">
        <v>2973904366.1600003</v>
      </c>
      <c r="F41" s="335">
        <v>2972446774.29</v>
      </c>
      <c r="G41" s="335"/>
      <c r="H41" s="368">
        <f t="shared" si="2"/>
        <v>99.950987264870179</v>
      </c>
      <c r="I41" s="368">
        <f t="shared" si="3"/>
        <v>99.950987264870179</v>
      </c>
      <c r="K41" s="41"/>
      <c r="L41" s="41"/>
      <c r="M41" s="41"/>
      <c r="N41" s="41"/>
      <c r="O41" s="41"/>
      <c r="P41" s="42"/>
      <c r="Q41" s="42"/>
      <c r="R41" s="43"/>
      <c r="S41" s="44"/>
      <c r="T41" s="44"/>
    </row>
    <row r="42" spans="1:20" ht="12.75" customHeight="1">
      <c r="A42" s="341"/>
      <c r="B42" s="344" t="s">
        <v>411</v>
      </c>
      <c r="C42" s="335">
        <v>269747245</v>
      </c>
      <c r="D42" s="335">
        <v>228678062.53</v>
      </c>
      <c r="E42" s="335">
        <v>228678062.53</v>
      </c>
      <c r="F42" s="335">
        <v>228678062.53</v>
      </c>
      <c r="G42" s="337"/>
      <c r="H42" s="368">
        <f t="shared" si="2"/>
        <v>100</v>
      </c>
      <c r="I42" s="368">
        <f t="shared" si="3"/>
        <v>100</v>
      </c>
      <c r="K42" s="41"/>
      <c r="L42" s="41"/>
      <c r="M42" s="41"/>
      <c r="N42" s="41"/>
      <c r="O42" s="41"/>
      <c r="P42" s="42"/>
      <c r="Q42" s="42"/>
      <c r="R42" s="43"/>
      <c r="S42" s="44"/>
      <c r="T42" s="44"/>
    </row>
    <row r="43" spans="1:20" ht="12.75" customHeight="1">
      <c r="A43" s="343"/>
      <c r="B43" s="344" t="s">
        <v>410</v>
      </c>
      <c r="C43" s="335">
        <v>2796471</v>
      </c>
      <c r="D43" s="335">
        <v>2113111.1</v>
      </c>
      <c r="E43" s="335">
        <v>2113111.1</v>
      </c>
      <c r="F43" s="335">
        <v>2113111.1</v>
      </c>
      <c r="G43" s="335"/>
      <c r="H43" s="368">
        <f t="shared" si="2"/>
        <v>100</v>
      </c>
      <c r="I43" s="368">
        <f t="shared" si="3"/>
        <v>100</v>
      </c>
      <c r="K43" s="41"/>
      <c r="L43" s="41"/>
      <c r="M43" s="41"/>
      <c r="N43" s="41"/>
      <c r="O43" s="41"/>
      <c r="P43" s="42"/>
      <c r="Q43" s="42"/>
      <c r="R43" s="43"/>
      <c r="S43" s="44"/>
      <c r="T43" s="44"/>
    </row>
    <row r="44" spans="1:20" ht="12.75" customHeight="1">
      <c r="A44" s="343"/>
      <c r="B44" s="348" t="s">
        <v>409</v>
      </c>
      <c r="C44" s="335">
        <v>2940098204</v>
      </c>
      <c r="D44" s="335">
        <v>3021739779.0799999</v>
      </c>
      <c r="E44" s="335">
        <v>3021739779.0799999</v>
      </c>
      <c r="F44" s="335">
        <v>2936930253.1400003</v>
      </c>
      <c r="G44" s="335"/>
      <c r="H44" s="368">
        <f t="shared" si="2"/>
        <v>97.193354420286298</v>
      </c>
      <c r="I44" s="368">
        <f t="shared" si="3"/>
        <v>97.193354420286298</v>
      </c>
      <c r="K44" s="41"/>
      <c r="L44" s="41"/>
      <c r="M44" s="41"/>
      <c r="N44" s="41"/>
      <c r="O44" s="41"/>
      <c r="P44" s="42"/>
      <c r="Q44" s="42"/>
      <c r="R44" s="43"/>
      <c r="S44" s="44"/>
      <c r="T44" s="44"/>
    </row>
    <row r="45" spans="1:20" ht="12.75" customHeight="1">
      <c r="A45" s="341"/>
      <c r="B45" s="347" t="s">
        <v>408</v>
      </c>
      <c r="C45" s="335">
        <v>184189599</v>
      </c>
      <c r="D45" s="335">
        <v>169939210.42000002</v>
      </c>
      <c r="E45" s="335">
        <v>169939210.42000002</v>
      </c>
      <c r="F45" s="335">
        <v>159055133.07999998</v>
      </c>
      <c r="G45" s="337"/>
      <c r="H45" s="368">
        <f t="shared" si="2"/>
        <v>93.595311339213396</v>
      </c>
      <c r="I45" s="368">
        <f t="shared" si="3"/>
        <v>93.595311339213396</v>
      </c>
      <c r="K45" s="41"/>
      <c r="L45" s="41"/>
      <c r="M45" s="41"/>
      <c r="N45" s="41"/>
      <c r="O45" s="41"/>
      <c r="P45" s="42"/>
      <c r="Q45" s="42"/>
      <c r="R45" s="43"/>
      <c r="S45" s="44"/>
      <c r="T45" s="44"/>
    </row>
    <row r="46" spans="1:20" ht="12.75" customHeight="1">
      <c r="A46" s="346"/>
      <c r="B46" s="344" t="s">
        <v>407</v>
      </c>
      <c r="C46" s="338">
        <v>650699309</v>
      </c>
      <c r="D46" s="335">
        <v>687054506.61000001</v>
      </c>
      <c r="E46" s="335">
        <v>687054506.61000001</v>
      </c>
      <c r="F46" s="335">
        <v>621625002.13</v>
      </c>
      <c r="G46" s="333"/>
      <c r="H46" s="368">
        <f t="shared" si="2"/>
        <v>90.476810231136369</v>
      </c>
      <c r="I46" s="368">
        <f t="shared" si="3"/>
        <v>90.476810231136369</v>
      </c>
      <c r="K46" s="41"/>
      <c r="L46" s="41"/>
      <c r="M46" s="41"/>
      <c r="N46" s="41"/>
      <c r="O46" s="41"/>
      <c r="P46" s="42"/>
      <c r="Q46" s="42"/>
      <c r="R46" s="43"/>
      <c r="S46" s="44"/>
      <c r="T46" s="44"/>
    </row>
    <row r="47" spans="1:20" ht="12.75" customHeight="1">
      <c r="A47" s="341"/>
      <c r="B47" s="344" t="s">
        <v>406</v>
      </c>
      <c r="C47" s="338">
        <v>253973247</v>
      </c>
      <c r="D47" s="335">
        <v>200961023.02000004</v>
      </c>
      <c r="E47" s="335">
        <v>200961023.02000004</v>
      </c>
      <c r="F47" s="335">
        <v>200960604.56000003</v>
      </c>
      <c r="G47" s="333"/>
      <c r="H47" s="368">
        <f t="shared" si="2"/>
        <v>99.999791770566389</v>
      </c>
      <c r="I47" s="368">
        <f t="shared" si="3"/>
        <v>99.999791770566389</v>
      </c>
      <c r="K47" s="41"/>
      <c r="L47" s="41"/>
      <c r="M47" s="41"/>
      <c r="N47" s="41"/>
      <c r="O47" s="41"/>
      <c r="P47" s="42"/>
      <c r="Q47" s="42"/>
      <c r="R47" s="43"/>
      <c r="S47" s="44"/>
      <c r="T47" s="44"/>
    </row>
    <row r="48" spans="1:20" ht="12.75" customHeight="1">
      <c r="A48" s="343"/>
      <c r="B48" s="344" t="s">
        <v>405</v>
      </c>
      <c r="C48" s="335">
        <v>199326654</v>
      </c>
      <c r="D48" s="335">
        <v>199495778</v>
      </c>
      <c r="E48" s="335">
        <v>199495778</v>
      </c>
      <c r="F48" s="335">
        <v>199495778</v>
      </c>
      <c r="G48" s="335"/>
      <c r="H48" s="368">
        <f t="shared" si="2"/>
        <v>100</v>
      </c>
      <c r="I48" s="368">
        <f t="shared" si="3"/>
        <v>100</v>
      </c>
      <c r="K48" s="41"/>
      <c r="L48" s="41"/>
      <c r="M48" s="41"/>
      <c r="N48" s="41"/>
      <c r="O48" s="41"/>
      <c r="P48" s="42"/>
      <c r="Q48" s="42"/>
      <c r="R48" s="43"/>
      <c r="S48" s="44"/>
      <c r="T48" s="44"/>
    </row>
    <row r="49" spans="1:20" ht="12.75" customHeight="1">
      <c r="A49" s="342" t="s">
        <v>15</v>
      </c>
      <c r="B49" s="342"/>
      <c r="C49" s="336">
        <v>6471836045</v>
      </c>
      <c r="D49" s="336">
        <v>6173391264.0199995</v>
      </c>
      <c r="E49" s="336">
        <v>6173391264.0199995</v>
      </c>
      <c r="F49" s="336">
        <v>5785909364.3899994</v>
      </c>
      <c r="G49" s="336">
        <v>0</v>
      </c>
      <c r="H49" s="367">
        <f t="shared" si="2"/>
        <v>93.723354262537399</v>
      </c>
      <c r="I49" s="367">
        <f t="shared" si="3"/>
        <v>93.723354262537399</v>
      </c>
      <c r="K49" s="41"/>
      <c r="L49" s="41"/>
      <c r="M49" s="41"/>
      <c r="N49" s="41"/>
      <c r="O49" s="41"/>
      <c r="P49" s="42"/>
      <c r="Q49" s="42"/>
      <c r="R49" s="43"/>
      <c r="S49" s="44"/>
      <c r="T49" s="44"/>
    </row>
    <row r="50" spans="1:20" ht="12.75" customHeight="1">
      <c r="A50" s="343"/>
      <c r="B50" s="350" t="s">
        <v>404</v>
      </c>
      <c r="C50" s="335">
        <v>1946001</v>
      </c>
      <c r="D50" s="335">
        <v>1700918.54</v>
      </c>
      <c r="E50" s="335">
        <v>1700918.54</v>
      </c>
      <c r="F50" s="335">
        <v>1508987.7</v>
      </c>
      <c r="G50" s="335"/>
      <c r="H50" s="368">
        <f t="shared" si="2"/>
        <v>88.71604750689589</v>
      </c>
      <c r="I50" s="368">
        <f t="shared" si="3"/>
        <v>88.71604750689589</v>
      </c>
      <c r="K50" s="41"/>
      <c r="L50" s="41"/>
      <c r="M50" s="41"/>
      <c r="N50" s="41"/>
      <c r="O50" s="41"/>
      <c r="P50" s="42"/>
      <c r="Q50" s="42"/>
      <c r="R50" s="43"/>
      <c r="S50" s="44"/>
      <c r="T50" s="44"/>
    </row>
    <row r="51" spans="1:20">
      <c r="A51" s="343"/>
      <c r="B51" s="348" t="s">
        <v>403</v>
      </c>
      <c r="C51" s="335">
        <v>2902142952</v>
      </c>
      <c r="D51" s="335">
        <v>2506362185.4000001</v>
      </c>
      <c r="E51" s="335">
        <v>2506362185.4000001</v>
      </c>
      <c r="F51" s="335">
        <v>2415390532.8600001</v>
      </c>
      <c r="G51" s="335"/>
      <c r="H51" s="368">
        <f t="shared" si="2"/>
        <v>96.370370847839709</v>
      </c>
      <c r="I51" s="368">
        <f t="shared" si="3"/>
        <v>96.370370847839709</v>
      </c>
      <c r="K51" s="41"/>
      <c r="L51" s="41"/>
      <c r="M51" s="41"/>
      <c r="N51" s="41"/>
      <c r="O51" s="41"/>
      <c r="P51" s="42"/>
      <c r="Q51" s="42"/>
      <c r="R51" s="43"/>
      <c r="S51" s="44"/>
      <c r="T51" s="44"/>
    </row>
    <row r="52" spans="1:20" ht="12.75" customHeight="1">
      <c r="A52" s="341"/>
      <c r="B52" s="347" t="s">
        <v>402</v>
      </c>
      <c r="C52" s="335">
        <v>11343949</v>
      </c>
      <c r="D52" s="335">
        <v>10408746.249999998</v>
      </c>
      <c r="E52" s="335">
        <v>10408746.249999998</v>
      </c>
      <c r="F52" s="335">
        <v>9644378.2199999988</v>
      </c>
      <c r="G52" s="337"/>
      <c r="H52" s="368">
        <f t="shared" si="2"/>
        <v>92.656483195562572</v>
      </c>
      <c r="I52" s="368">
        <f t="shared" si="3"/>
        <v>92.656483195562572</v>
      </c>
      <c r="K52" s="41"/>
      <c r="L52" s="41"/>
      <c r="M52" s="41"/>
      <c r="N52" s="41"/>
      <c r="O52" s="41"/>
      <c r="P52" s="42"/>
      <c r="Q52" s="42"/>
      <c r="R52" s="43"/>
      <c r="S52" s="44"/>
      <c r="T52" s="44"/>
    </row>
    <row r="53" spans="1:20" ht="12.75" customHeight="1">
      <c r="A53" s="346"/>
      <c r="B53" s="344" t="s">
        <v>401</v>
      </c>
      <c r="C53" s="338">
        <v>136529284</v>
      </c>
      <c r="D53" s="335">
        <v>160626666.06</v>
      </c>
      <c r="E53" s="335">
        <v>160626666.06</v>
      </c>
      <c r="F53" s="335">
        <v>156165225.42000008</v>
      </c>
      <c r="G53" s="333"/>
      <c r="H53" s="368">
        <f t="shared" si="2"/>
        <v>97.222478216454164</v>
      </c>
      <c r="I53" s="368">
        <f t="shared" si="3"/>
        <v>97.222478216454164</v>
      </c>
      <c r="K53" s="41"/>
      <c r="L53" s="41"/>
      <c r="M53" s="41"/>
      <c r="N53" s="41"/>
      <c r="O53" s="41"/>
      <c r="P53" s="42"/>
      <c r="Q53" s="42"/>
      <c r="R53" s="43"/>
      <c r="S53" s="44"/>
      <c r="T53" s="44"/>
    </row>
    <row r="54" spans="1:20" ht="12.75" customHeight="1">
      <c r="A54" s="341"/>
      <c r="B54" s="344" t="s">
        <v>400</v>
      </c>
      <c r="C54" s="338">
        <v>22299560</v>
      </c>
      <c r="D54" s="335">
        <v>17063626.84</v>
      </c>
      <c r="E54" s="335">
        <v>17063626.84</v>
      </c>
      <c r="F54" s="335">
        <v>16926610.889999997</v>
      </c>
      <c r="G54" s="333"/>
      <c r="H54" s="368">
        <f t="shared" si="2"/>
        <v>99.197029146940707</v>
      </c>
      <c r="I54" s="368">
        <f t="shared" si="3"/>
        <v>99.197029146940707</v>
      </c>
      <c r="K54" s="41"/>
      <c r="L54" s="41"/>
      <c r="M54" s="41"/>
      <c r="N54" s="41"/>
      <c r="O54" s="41"/>
      <c r="P54" s="42"/>
      <c r="Q54" s="42"/>
      <c r="R54" s="43"/>
      <c r="S54" s="44"/>
      <c r="T54" s="44"/>
    </row>
    <row r="55" spans="1:20" ht="12.75" customHeight="1">
      <c r="A55" s="343"/>
      <c r="B55" s="344" t="s">
        <v>399</v>
      </c>
      <c r="C55" s="335">
        <v>650400</v>
      </c>
      <c r="D55" s="335">
        <v>603856.4</v>
      </c>
      <c r="E55" s="335">
        <v>603856.4</v>
      </c>
      <c r="F55" s="335">
        <v>560423.41</v>
      </c>
      <c r="G55" s="335"/>
      <c r="H55" s="368">
        <f t="shared" si="2"/>
        <v>92.807397586578531</v>
      </c>
      <c r="I55" s="368">
        <f t="shared" si="3"/>
        <v>92.807397586578531</v>
      </c>
      <c r="K55" s="41"/>
      <c r="L55" s="41"/>
      <c r="M55" s="41"/>
      <c r="N55" s="41"/>
      <c r="O55" s="41"/>
      <c r="P55" s="42"/>
      <c r="Q55" s="42"/>
      <c r="R55" s="43"/>
      <c r="S55" s="44"/>
      <c r="T55" s="44"/>
    </row>
    <row r="56" spans="1:20" ht="12.75" customHeight="1">
      <c r="A56" s="341"/>
      <c r="B56" s="344" t="s">
        <v>398</v>
      </c>
      <c r="C56" s="335">
        <v>187426589</v>
      </c>
      <c r="D56" s="335">
        <v>185637558.38999999</v>
      </c>
      <c r="E56" s="335">
        <v>185637558.38999999</v>
      </c>
      <c r="F56" s="335">
        <v>185449158.38999999</v>
      </c>
      <c r="G56" s="337"/>
      <c r="H56" s="368">
        <f t="shared" si="2"/>
        <v>99.8985119166434</v>
      </c>
      <c r="I56" s="368">
        <f t="shared" si="3"/>
        <v>99.8985119166434</v>
      </c>
      <c r="K56" s="41"/>
      <c r="L56" s="41"/>
      <c r="M56" s="41"/>
      <c r="N56" s="41"/>
      <c r="O56" s="41"/>
      <c r="P56" s="42"/>
      <c r="Q56" s="42"/>
      <c r="R56" s="43"/>
      <c r="S56" s="44"/>
      <c r="T56" s="44"/>
    </row>
    <row r="57" spans="1:20" ht="12.75" customHeight="1">
      <c r="A57" s="343"/>
      <c r="B57" s="344" t="s">
        <v>397</v>
      </c>
      <c r="C57" s="335">
        <v>77484375</v>
      </c>
      <c r="D57" s="335">
        <v>77328918.680000007</v>
      </c>
      <c r="E57" s="335">
        <v>77328918.680000007</v>
      </c>
      <c r="F57" s="335">
        <v>75242471.570000008</v>
      </c>
      <c r="G57" s="335"/>
      <c r="H57" s="368">
        <f t="shared" si="2"/>
        <v>97.301854020959397</v>
      </c>
      <c r="I57" s="368">
        <f t="shared" si="3"/>
        <v>97.301854020959397</v>
      </c>
      <c r="K57" s="41"/>
      <c r="L57" s="41"/>
      <c r="M57" s="41"/>
      <c r="N57" s="41"/>
      <c r="O57" s="41"/>
      <c r="P57" s="42"/>
      <c r="Q57" s="42"/>
      <c r="R57" s="43"/>
      <c r="S57" s="44"/>
      <c r="T57" s="44"/>
    </row>
    <row r="58" spans="1:20" ht="12.75" customHeight="1">
      <c r="A58" s="343"/>
      <c r="B58" s="348" t="s">
        <v>396</v>
      </c>
      <c r="C58" s="335">
        <v>172866915</v>
      </c>
      <c r="D58" s="335">
        <v>165257875.09</v>
      </c>
      <c r="E58" s="335">
        <v>165257875.09</v>
      </c>
      <c r="F58" s="335">
        <v>130516852.00999998</v>
      </c>
      <c r="G58" s="335"/>
      <c r="H58" s="368">
        <f t="shared" si="2"/>
        <v>78.977689831071615</v>
      </c>
      <c r="I58" s="368">
        <f t="shared" si="3"/>
        <v>78.977689831071615</v>
      </c>
      <c r="K58" s="41"/>
      <c r="L58" s="41"/>
      <c r="M58" s="41"/>
      <c r="N58" s="41"/>
      <c r="O58" s="41"/>
      <c r="P58" s="42"/>
      <c r="Q58" s="42"/>
      <c r="R58" s="43"/>
      <c r="S58" s="44"/>
      <c r="T58" s="44"/>
    </row>
    <row r="59" spans="1:20" ht="12.75" customHeight="1">
      <c r="A59" s="341"/>
      <c r="B59" s="347" t="s">
        <v>395</v>
      </c>
      <c r="C59" s="335">
        <v>170819497</v>
      </c>
      <c r="D59" s="335">
        <v>172747471.41999999</v>
      </c>
      <c r="E59" s="335">
        <v>172747471.41999999</v>
      </c>
      <c r="F59" s="335">
        <v>166345800.04000002</v>
      </c>
      <c r="G59" s="337"/>
      <c r="H59" s="368">
        <f t="shared" si="2"/>
        <v>96.294202556264565</v>
      </c>
      <c r="I59" s="368">
        <f t="shared" si="3"/>
        <v>96.294202556264565</v>
      </c>
      <c r="K59" s="41"/>
      <c r="L59" s="41"/>
      <c r="M59" s="41"/>
      <c r="N59" s="41"/>
      <c r="O59" s="41"/>
      <c r="P59" s="42"/>
      <c r="Q59" s="42"/>
      <c r="R59" s="43"/>
      <c r="S59" s="44"/>
      <c r="T59" s="44"/>
    </row>
    <row r="60" spans="1:20" ht="12.75" customHeight="1">
      <c r="A60" s="346"/>
      <c r="B60" s="344" t="s">
        <v>394</v>
      </c>
      <c r="C60" s="338">
        <v>36099669</v>
      </c>
      <c r="D60" s="335">
        <v>35311588.770000003</v>
      </c>
      <c r="E60" s="335">
        <v>35311588.770000003</v>
      </c>
      <c r="F60" s="335">
        <v>31775276.889999997</v>
      </c>
      <c r="G60" s="333"/>
      <c r="H60" s="368">
        <f t="shared" si="2"/>
        <v>89.985407048565364</v>
      </c>
      <c r="I60" s="368">
        <f t="shared" si="3"/>
        <v>89.985407048565364</v>
      </c>
      <c r="K60" s="41"/>
      <c r="L60" s="41"/>
      <c r="M60" s="41"/>
      <c r="N60" s="41"/>
      <c r="O60" s="41"/>
      <c r="P60" s="42"/>
      <c r="Q60" s="42"/>
      <c r="R60" s="43"/>
      <c r="S60" s="44"/>
      <c r="T60" s="44"/>
    </row>
    <row r="61" spans="1:20" ht="12.75" customHeight="1">
      <c r="A61" s="341"/>
      <c r="B61" s="344" t="s">
        <v>393</v>
      </c>
      <c r="C61" s="338">
        <v>7401181</v>
      </c>
      <c r="D61" s="335">
        <v>6020737.7999999989</v>
      </c>
      <c r="E61" s="335">
        <v>6020737.7999999989</v>
      </c>
      <c r="F61" s="335">
        <v>4281569.4399999995</v>
      </c>
      <c r="G61" s="333"/>
      <c r="H61" s="368">
        <f t="shared" si="2"/>
        <v>71.113700384029357</v>
      </c>
      <c r="I61" s="368">
        <f t="shared" si="3"/>
        <v>71.113700384029357</v>
      </c>
      <c r="K61" s="41"/>
      <c r="L61" s="41"/>
      <c r="M61" s="41"/>
      <c r="N61" s="41"/>
      <c r="O61" s="41"/>
      <c r="P61" s="42"/>
      <c r="Q61" s="42"/>
      <c r="R61" s="43"/>
      <c r="S61" s="44"/>
      <c r="T61" s="44"/>
    </row>
    <row r="62" spans="1:20" ht="12.75" customHeight="1">
      <c r="A62" s="343"/>
      <c r="B62" s="344" t="s">
        <v>392</v>
      </c>
      <c r="C62" s="335">
        <v>6233352</v>
      </c>
      <c r="D62" s="335">
        <v>5220334.63</v>
      </c>
      <c r="E62" s="335">
        <v>5220334.63</v>
      </c>
      <c r="F62" s="335">
        <v>3487056.8499999996</v>
      </c>
      <c r="G62" s="335"/>
      <c r="H62" s="368">
        <f t="shared" si="2"/>
        <v>66.797573281236183</v>
      </c>
      <c r="I62" s="368">
        <f t="shared" si="3"/>
        <v>66.797573281236183</v>
      </c>
      <c r="K62" s="41"/>
      <c r="L62" s="41"/>
      <c r="M62" s="41"/>
      <c r="N62" s="41"/>
      <c r="O62" s="41"/>
      <c r="P62" s="42"/>
      <c r="Q62" s="42"/>
      <c r="R62" s="43"/>
      <c r="S62" s="44"/>
      <c r="T62" s="44"/>
    </row>
    <row r="63" spans="1:20" ht="12.75" customHeight="1">
      <c r="A63" s="341"/>
      <c r="B63" s="344" t="s">
        <v>391</v>
      </c>
      <c r="C63" s="335">
        <v>113149870</v>
      </c>
      <c r="D63" s="335">
        <v>105648247.58000001</v>
      </c>
      <c r="E63" s="335">
        <v>105648247.58000001</v>
      </c>
      <c r="F63" s="335">
        <v>105398247.56999999</v>
      </c>
      <c r="G63" s="337"/>
      <c r="H63" s="368">
        <f t="shared" si="2"/>
        <v>99.763365682132388</v>
      </c>
      <c r="I63" s="368">
        <f t="shared" si="3"/>
        <v>99.763365682132388</v>
      </c>
      <c r="K63" s="41"/>
      <c r="L63" s="41"/>
      <c r="M63" s="41"/>
      <c r="N63" s="41"/>
      <c r="O63" s="41"/>
      <c r="P63" s="42"/>
      <c r="Q63" s="42"/>
      <c r="R63" s="43"/>
      <c r="S63" s="44"/>
      <c r="T63" s="44"/>
    </row>
    <row r="64" spans="1:20" ht="12.75" customHeight="1">
      <c r="A64" s="343"/>
      <c r="B64" s="344" t="s">
        <v>390</v>
      </c>
      <c r="C64" s="335">
        <v>6690098</v>
      </c>
      <c r="D64" s="335">
        <v>7374370.5999999996</v>
      </c>
      <c r="E64" s="335">
        <v>7374370.5999999996</v>
      </c>
      <c r="F64" s="335">
        <v>2234874.61</v>
      </c>
      <c r="G64" s="335"/>
      <c r="H64" s="368">
        <f t="shared" si="2"/>
        <v>30.305970925844168</v>
      </c>
      <c r="I64" s="368">
        <f t="shared" si="3"/>
        <v>30.305970925844168</v>
      </c>
      <c r="K64" s="41"/>
      <c r="L64" s="41"/>
      <c r="M64" s="41"/>
      <c r="N64" s="41"/>
      <c r="O64" s="41"/>
      <c r="P64" s="42"/>
      <c r="Q64" s="42"/>
      <c r="R64" s="43"/>
      <c r="S64" s="44"/>
      <c r="T64" s="44"/>
    </row>
    <row r="65" spans="1:20" ht="12.75" customHeight="1">
      <c r="A65" s="343"/>
      <c r="B65" s="348" t="s">
        <v>389</v>
      </c>
      <c r="C65" s="335">
        <v>191520518</v>
      </c>
      <c r="D65" s="335">
        <v>191177856.71000007</v>
      </c>
      <c r="E65" s="335">
        <v>191177856.71000007</v>
      </c>
      <c r="F65" s="335">
        <v>174630893.32000005</v>
      </c>
      <c r="G65" s="335"/>
      <c r="H65" s="368">
        <f t="shared" si="2"/>
        <v>91.344728058595038</v>
      </c>
      <c r="I65" s="368">
        <f t="shared" si="3"/>
        <v>91.344728058595038</v>
      </c>
      <c r="K65" s="41"/>
      <c r="L65" s="41"/>
      <c r="M65" s="41"/>
      <c r="N65" s="41"/>
      <c r="O65" s="41"/>
      <c r="P65" s="42"/>
      <c r="Q65" s="42"/>
      <c r="R65" s="43"/>
      <c r="S65" s="44"/>
      <c r="T65" s="44"/>
    </row>
    <row r="66" spans="1:20" ht="12.75" customHeight="1">
      <c r="A66" s="341"/>
      <c r="B66" s="347" t="s">
        <v>388</v>
      </c>
      <c r="C66" s="335">
        <v>138225456</v>
      </c>
      <c r="D66" s="335">
        <v>136992780.77999997</v>
      </c>
      <c r="E66" s="335">
        <v>136992780.77999997</v>
      </c>
      <c r="F66" s="335">
        <v>136992780.77999997</v>
      </c>
      <c r="G66" s="337"/>
      <c r="H66" s="368">
        <f t="shared" si="2"/>
        <v>100</v>
      </c>
      <c r="I66" s="368">
        <f t="shared" si="3"/>
        <v>100</v>
      </c>
      <c r="K66" s="41"/>
      <c r="L66" s="41"/>
      <c r="M66" s="41"/>
      <c r="N66" s="41"/>
      <c r="O66" s="41"/>
      <c r="P66" s="42"/>
      <c r="Q66" s="42"/>
      <c r="R66" s="43"/>
      <c r="S66" s="44"/>
      <c r="T66" s="44"/>
    </row>
    <row r="67" spans="1:20" ht="12.75" customHeight="1">
      <c r="A67" s="346"/>
      <c r="B67" s="344" t="s">
        <v>387</v>
      </c>
      <c r="C67" s="338">
        <v>243116420</v>
      </c>
      <c r="D67" s="335">
        <v>241240239.67999998</v>
      </c>
      <c r="E67" s="335">
        <v>241240239.67999998</v>
      </c>
      <c r="F67" s="335">
        <v>237279108.22</v>
      </c>
      <c r="G67" s="333"/>
      <c r="H67" s="368">
        <f t="shared" si="2"/>
        <v>98.358013793530333</v>
      </c>
      <c r="I67" s="368">
        <f t="shared" si="3"/>
        <v>98.358013793530333</v>
      </c>
      <c r="K67" s="41"/>
      <c r="L67" s="41"/>
      <c r="M67" s="41"/>
      <c r="N67" s="41"/>
      <c r="O67" s="41"/>
      <c r="P67" s="42"/>
      <c r="Q67" s="42"/>
      <c r="R67" s="43"/>
      <c r="S67" s="44"/>
      <c r="T67" s="44"/>
    </row>
    <row r="68" spans="1:20" ht="12.75" customHeight="1">
      <c r="A68" s="341"/>
      <c r="B68" s="344" t="s">
        <v>386</v>
      </c>
      <c r="C68" s="338">
        <v>47691374</v>
      </c>
      <c r="D68" s="335">
        <v>61127065.939999998</v>
      </c>
      <c r="E68" s="335">
        <v>61127065.939999998</v>
      </c>
      <c r="F68" s="335">
        <v>57331106.199999996</v>
      </c>
      <c r="G68" s="333"/>
      <c r="H68" s="368">
        <f t="shared" si="2"/>
        <v>93.790050803802743</v>
      </c>
      <c r="I68" s="368">
        <f t="shared" si="3"/>
        <v>93.790050803802743</v>
      </c>
      <c r="K68" s="41"/>
      <c r="L68" s="41"/>
      <c r="M68" s="41"/>
      <c r="N68" s="41"/>
      <c r="O68" s="41"/>
      <c r="P68" s="42"/>
      <c r="Q68" s="42"/>
      <c r="R68" s="43"/>
      <c r="S68" s="44"/>
      <c r="T68" s="44"/>
    </row>
    <row r="69" spans="1:20" ht="12.75" customHeight="1">
      <c r="A69" s="343"/>
      <c r="B69" s="344" t="s">
        <v>385</v>
      </c>
      <c r="C69" s="335">
        <v>423152321</v>
      </c>
      <c r="D69" s="335">
        <v>453637154.11999989</v>
      </c>
      <c r="E69" s="335">
        <v>453637154.11999989</v>
      </c>
      <c r="F69" s="335">
        <v>449269221.77999997</v>
      </c>
      <c r="G69" s="335"/>
      <c r="H69" s="368">
        <f t="shared" si="2"/>
        <v>99.037130821333804</v>
      </c>
      <c r="I69" s="368">
        <f t="shared" si="3"/>
        <v>99.037130821333804</v>
      </c>
      <c r="K69" s="41"/>
      <c r="L69" s="41"/>
      <c r="M69" s="41"/>
      <c r="N69" s="41"/>
      <c r="O69" s="41"/>
      <c r="P69" s="42"/>
      <c r="Q69" s="42"/>
      <c r="R69" s="43"/>
      <c r="S69" s="44"/>
      <c r="T69" s="44"/>
    </row>
    <row r="70" spans="1:20" ht="12.75" customHeight="1">
      <c r="A70" s="341"/>
      <c r="B70" s="344" t="s">
        <v>384</v>
      </c>
      <c r="C70" s="335">
        <v>182087735</v>
      </c>
      <c r="D70" s="335">
        <v>186467985.97999999</v>
      </c>
      <c r="E70" s="335">
        <v>186467985.97999999</v>
      </c>
      <c r="F70" s="335">
        <v>180788608</v>
      </c>
      <c r="G70" s="337"/>
      <c r="H70" s="368">
        <f t="shared" si="2"/>
        <v>96.954234288448234</v>
      </c>
      <c r="I70" s="368">
        <f t="shared" si="3"/>
        <v>96.954234288448234</v>
      </c>
      <c r="K70" s="41"/>
      <c r="L70" s="41"/>
      <c r="M70" s="41"/>
      <c r="N70" s="41"/>
      <c r="O70" s="41"/>
      <c r="P70" s="42"/>
      <c r="Q70" s="42"/>
      <c r="R70" s="43"/>
      <c r="S70" s="44"/>
      <c r="T70" s="44"/>
    </row>
    <row r="71" spans="1:20" ht="12.75" customHeight="1">
      <c r="A71" s="343"/>
      <c r="B71" s="344" t="s">
        <v>383</v>
      </c>
      <c r="C71" s="335">
        <v>127887809</v>
      </c>
      <c r="D71" s="335">
        <v>125903573.46000001</v>
      </c>
      <c r="E71" s="335">
        <v>125903573.46000001</v>
      </c>
      <c r="F71" s="335">
        <v>116191413.46000001</v>
      </c>
      <c r="G71" s="335"/>
      <c r="H71" s="368">
        <f t="shared" si="2"/>
        <v>92.286033086197037</v>
      </c>
      <c r="I71" s="368">
        <f t="shared" si="3"/>
        <v>92.286033086197037</v>
      </c>
      <c r="K71" s="41"/>
      <c r="L71" s="41"/>
      <c r="M71" s="41"/>
      <c r="N71" s="41"/>
      <c r="O71" s="41"/>
      <c r="P71" s="42"/>
      <c r="Q71" s="42"/>
      <c r="R71" s="43"/>
      <c r="S71" s="44"/>
      <c r="T71" s="44"/>
    </row>
    <row r="72" spans="1:20" ht="12.75" customHeight="1">
      <c r="A72" s="343"/>
      <c r="B72" s="348" t="s">
        <v>382</v>
      </c>
      <c r="C72" s="335">
        <v>219477824</v>
      </c>
      <c r="D72" s="335">
        <v>214749116.19999996</v>
      </c>
      <c r="E72" s="335">
        <v>214749116.19999996</v>
      </c>
      <c r="F72" s="335">
        <v>213341621.28999999</v>
      </c>
      <c r="G72" s="335"/>
      <c r="H72" s="368">
        <f t="shared" ref="H72:H103" si="4">IFERROR(+F72/D72*100,"n.a")</f>
        <v>99.34458640160868</v>
      </c>
      <c r="I72" s="368">
        <f t="shared" ref="I72:I103" si="5">IFERROR(+F72/E72*100,"n.a")</f>
        <v>99.34458640160868</v>
      </c>
      <c r="K72" s="41"/>
      <c r="L72" s="41"/>
      <c r="M72" s="41"/>
      <c r="N72" s="41"/>
      <c r="O72" s="41"/>
      <c r="P72" s="42"/>
      <c r="Q72" s="42"/>
      <c r="R72" s="43"/>
      <c r="S72" s="44"/>
      <c r="T72" s="44"/>
    </row>
    <row r="73" spans="1:20" ht="12.75" customHeight="1">
      <c r="A73" s="341"/>
      <c r="B73" s="347" t="s">
        <v>381</v>
      </c>
      <c r="C73" s="335">
        <v>229541575</v>
      </c>
      <c r="D73" s="335">
        <v>225458817.92999998</v>
      </c>
      <c r="E73" s="335">
        <v>225458817.92999998</v>
      </c>
      <c r="F73" s="335">
        <v>180865690.34</v>
      </c>
      <c r="G73" s="337"/>
      <c r="H73" s="368">
        <f t="shared" si="4"/>
        <v>80.221165000587746</v>
      </c>
      <c r="I73" s="368">
        <f t="shared" si="5"/>
        <v>80.221165000587746</v>
      </c>
      <c r="K73" s="41"/>
      <c r="L73" s="41"/>
      <c r="M73" s="41"/>
      <c r="N73" s="41"/>
      <c r="O73" s="41"/>
      <c r="P73" s="42"/>
      <c r="Q73" s="42"/>
      <c r="R73" s="43"/>
      <c r="S73" s="44"/>
      <c r="T73" s="44"/>
    </row>
    <row r="74" spans="1:20" ht="12.75" customHeight="1">
      <c r="A74" s="346"/>
      <c r="B74" s="344" t="s">
        <v>262</v>
      </c>
      <c r="C74" s="338">
        <v>149037458</v>
      </c>
      <c r="D74" s="335">
        <v>146343442.62</v>
      </c>
      <c r="E74" s="335">
        <v>146343442.62</v>
      </c>
      <c r="F74" s="335">
        <v>144624275.59999999</v>
      </c>
      <c r="G74" s="333"/>
      <c r="H74" s="368">
        <f t="shared" si="4"/>
        <v>98.825251757631492</v>
      </c>
      <c r="I74" s="368">
        <f t="shared" si="5"/>
        <v>98.825251757631492</v>
      </c>
      <c r="K74" s="41"/>
      <c r="L74" s="41"/>
      <c r="M74" s="41"/>
      <c r="N74" s="41"/>
      <c r="O74" s="41"/>
      <c r="P74" s="42"/>
      <c r="Q74" s="42"/>
      <c r="R74" s="43"/>
      <c r="S74" s="44"/>
      <c r="T74" s="44"/>
    </row>
    <row r="75" spans="1:20" ht="12.75" customHeight="1">
      <c r="A75" s="341"/>
      <c r="B75" s="344" t="s">
        <v>380</v>
      </c>
      <c r="C75" s="338">
        <v>581502942</v>
      </c>
      <c r="D75" s="335">
        <v>636334656.82999992</v>
      </c>
      <c r="E75" s="335">
        <v>636334656.82999992</v>
      </c>
      <c r="F75" s="335">
        <v>525376210.72000021</v>
      </c>
      <c r="G75" s="333"/>
      <c r="H75" s="368">
        <f t="shared" si="4"/>
        <v>82.562878680416929</v>
      </c>
      <c r="I75" s="368">
        <f t="shared" si="5"/>
        <v>82.562878680416929</v>
      </c>
      <c r="K75" s="41"/>
      <c r="L75" s="41"/>
      <c r="M75" s="41"/>
      <c r="N75" s="41"/>
      <c r="O75" s="41"/>
      <c r="P75" s="42"/>
      <c r="Q75" s="42"/>
      <c r="R75" s="43"/>
      <c r="S75" s="44"/>
      <c r="T75" s="44"/>
    </row>
    <row r="76" spans="1:20" ht="12.75" customHeight="1">
      <c r="A76" s="343"/>
      <c r="B76" s="344" t="s">
        <v>379</v>
      </c>
      <c r="C76" s="335">
        <v>35636436</v>
      </c>
      <c r="D76" s="335">
        <v>49303423</v>
      </c>
      <c r="E76" s="335">
        <v>49303423</v>
      </c>
      <c r="F76" s="335">
        <v>17038531.620000005</v>
      </c>
      <c r="G76" s="335"/>
      <c r="H76" s="368">
        <f t="shared" si="4"/>
        <v>34.558516596302056</v>
      </c>
      <c r="I76" s="368">
        <f t="shared" si="5"/>
        <v>34.558516596302056</v>
      </c>
      <c r="K76" s="41"/>
      <c r="L76" s="41"/>
      <c r="M76" s="41"/>
      <c r="N76" s="41"/>
      <c r="O76" s="41"/>
      <c r="P76" s="42"/>
      <c r="Q76" s="42"/>
      <c r="R76" s="43"/>
      <c r="S76" s="44"/>
      <c r="T76" s="44"/>
    </row>
    <row r="77" spans="1:20" ht="12.75" customHeight="1">
      <c r="A77" s="341"/>
      <c r="B77" s="344" t="s">
        <v>378</v>
      </c>
      <c r="C77" s="335">
        <v>49874485</v>
      </c>
      <c r="D77" s="335">
        <v>47342048.320000008</v>
      </c>
      <c r="E77" s="335">
        <v>47342048.320000008</v>
      </c>
      <c r="F77" s="335">
        <v>47252437.190000013</v>
      </c>
      <c r="G77" s="337"/>
      <c r="H77" s="368">
        <f t="shared" si="4"/>
        <v>99.810715562211655</v>
      </c>
      <c r="I77" s="368">
        <f t="shared" si="5"/>
        <v>99.810715562211655</v>
      </c>
      <c r="K77" s="41"/>
      <c r="L77" s="41"/>
      <c r="M77" s="41"/>
      <c r="N77" s="41"/>
      <c r="O77" s="41"/>
      <c r="P77" s="42"/>
      <c r="Q77" s="42"/>
      <c r="R77" s="43"/>
      <c r="S77" s="44"/>
      <c r="T77" s="44"/>
    </row>
    <row r="78" spans="1:20" ht="12.75" customHeight="1">
      <c r="A78" s="342" t="s">
        <v>377</v>
      </c>
      <c r="B78" s="349"/>
      <c r="C78" s="336">
        <v>15000000</v>
      </c>
      <c r="D78" s="336">
        <v>15000000</v>
      </c>
      <c r="E78" s="336">
        <v>15000000</v>
      </c>
      <c r="F78" s="336">
        <v>15000000</v>
      </c>
      <c r="G78" s="339">
        <v>0</v>
      </c>
      <c r="H78" s="367">
        <f t="shared" si="4"/>
        <v>100</v>
      </c>
      <c r="I78" s="367">
        <f t="shared" si="5"/>
        <v>100</v>
      </c>
      <c r="K78" s="41"/>
      <c r="L78" s="41"/>
      <c r="M78" s="41"/>
      <c r="N78" s="41"/>
      <c r="O78" s="41"/>
      <c r="P78" s="42"/>
      <c r="Q78" s="42"/>
      <c r="R78" s="43"/>
      <c r="S78" s="44"/>
      <c r="T78" s="44"/>
    </row>
    <row r="79" spans="1:20" ht="12.75" customHeight="1">
      <c r="A79" s="343"/>
      <c r="B79" s="348" t="s">
        <v>376</v>
      </c>
      <c r="C79" s="335">
        <v>15000000</v>
      </c>
      <c r="D79" s="335">
        <v>15000000</v>
      </c>
      <c r="E79" s="335">
        <v>15000000</v>
      </c>
      <c r="F79" s="335">
        <v>15000000</v>
      </c>
      <c r="G79" s="335"/>
      <c r="H79" s="368">
        <f t="shared" si="4"/>
        <v>100</v>
      </c>
      <c r="I79" s="368">
        <f t="shared" si="5"/>
        <v>100</v>
      </c>
      <c r="K79" s="41"/>
      <c r="L79" s="41"/>
      <c r="M79" s="41"/>
      <c r="N79" s="41"/>
      <c r="O79" s="41"/>
      <c r="P79" s="42"/>
      <c r="Q79" s="42"/>
      <c r="R79" s="43"/>
      <c r="S79" s="44"/>
      <c r="T79" s="44"/>
    </row>
    <row r="80" spans="1:20" ht="12.75" customHeight="1">
      <c r="A80" s="342" t="s">
        <v>17</v>
      </c>
      <c r="B80" s="351"/>
      <c r="C80" s="336">
        <v>701147988</v>
      </c>
      <c r="D80" s="336">
        <v>740793206.81000006</v>
      </c>
      <c r="E80" s="336">
        <v>711530434.84000027</v>
      </c>
      <c r="F80" s="336">
        <v>704009910.85000038</v>
      </c>
      <c r="G80" s="336">
        <v>0</v>
      </c>
      <c r="H80" s="367">
        <f t="shared" si="4"/>
        <v>95.034606740200047</v>
      </c>
      <c r="I80" s="367">
        <f t="shared" si="5"/>
        <v>98.943049570087467</v>
      </c>
      <c r="K80" s="41"/>
      <c r="L80" s="41"/>
      <c r="M80" s="41"/>
      <c r="N80" s="41"/>
      <c r="O80" s="41"/>
      <c r="P80" s="42"/>
      <c r="Q80" s="42"/>
      <c r="R80" s="43"/>
      <c r="S80" s="44"/>
      <c r="T80" s="44"/>
    </row>
    <row r="81" spans="1:20" ht="12.75" customHeight="1">
      <c r="A81" s="346"/>
      <c r="B81" s="344" t="s">
        <v>375</v>
      </c>
      <c r="C81" s="338">
        <v>5280478</v>
      </c>
      <c r="D81" s="335">
        <v>0</v>
      </c>
      <c r="E81" s="335">
        <v>0</v>
      </c>
      <c r="F81" s="335">
        <v>0</v>
      </c>
      <c r="G81" s="333"/>
      <c r="H81" s="368" t="str">
        <f t="shared" si="4"/>
        <v>n.a</v>
      </c>
      <c r="I81" s="368" t="str">
        <f t="shared" si="5"/>
        <v>n.a</v>
      </c>
      <c r="K81" s="41"/>
      <c r="L81" s="41"/>
      <c r="M81" s="41"/>
      <c r="N81" s="41"/>
      <c r="O81" s="41"/>
      <c r="P81" s="42"/>
      <c r="Q81" s="42"/>
      <c r="R81" s="43"/>
      <c r="S81" s="44"/>
      <c r="T81" s="44"/>
    </row>
    <row r="82" spans="1:20" ht="12.75" customHeight="1">
      <c r="A82" s="341"/>
      <c r="B82" s="344" t="s">
        <v>374</v>
      </c>
      <c r="C82" s="338">
        <v>3427679</v>
      </c>
      <c r="D82" s="335">
        <v>54733600</v>
      </c>
      <c r="E82" s="335">
        <v>54733600</v>
      </c>
      <c r="F82" s="335">
        <v>54733600</v>
      </c>
      <c r="G82" s="333"/>
      <c r="H82" s="368">
        <f t="shared" si="4"/>
        <v>100</v>
      </c>
      <c r="I82" s="368">
        <f t="shared" si="5"/>
        <v>100</v>
      </c>
      <c r="K82" s="41"/>
      <c r="L82" s="41"/>
      <c r="M82" s="41"/>
      <c r="N82" s="41"/>
      <c r="O82" s="41"/>
      <c r="P82" s="42"/>
      <c r="Q82" s="42"/>
      <c r="R82" s="43"/>
      <c r="S82" s="44"/>
      <c r="T82" s="44"/>
    </row>
    <row r="83" spans="1:20" ht="12.75" customHeight="1">
      <c r="A83" s="343"/>
      <c r="B83" s="344" t="s">
        <v>373</v>
      </c>
      <c r="C83" s="335">
        <v>485311336</v>
      </c>
      <c r="D83" s="335">
        <v>487438647.89000005</v>
      </c>
      <c r="E83" s="335">
        <v>458175875.92000026</v>
      </c>
      <c r="F83" s="335">
        <v>457346449.14000028</v>
      </c>
      <c r="G83" s="335"/>
      <c r="H83" s="368">
        <f t="shared" si="4"/>
        <v>93.826464339612514</v>
      </c>
      <c r="I83" s="368">
        <f t="shared" si="5"/>
        <v>99.818971966096086</v>
      </c>
      <c r="K83" s="41"/>
      <c r="L83" s="41"/>
      <c r="M83" s="41"/>
      <c r="N83" s="41"/>
      <c r="O83" s="41"/>
      <c r="P83" s="42"/>
      <c r="Q83" s="42"/>
      <c r="R83" s="43"/>
      <c r="S83" s="44"/>
      <c r="T83" s="44"/>
    </row>
    <row r="84" spans="1:20" ht="12.75" customHeight="1">
      <c r="A84" s="341"/>
      <c r="B84" s="344" t="s">
        <v>372</v>
      </c>
      <c r="C84" s="335">
        <v>207128495</v>
      </c>
      <c r="D84" s="335">
        <v>198620958.91999999</v>
      </c>
      <c r="E84" s="335">
        <v>198620958.91999999</v>
      </c>
      <c r="F84" s="335">
        <v>191929861.71000013</v>
      </c>
      <c r="G84" s="337"/>
      <c r="H84" s="368">
        <f t="shared" si="4"/>
        <v>96.631222985538557</v>
      </c>
      <c r="I84" s="368">
        <f t="shared" si="5"/>
        <v>96.631222985538557</v>
      </c>
      <c r="K84" s="41"/>
      <c r="L84" s="41"/>
      <c r="M84" s="41"/>
      <c r="N84" s="41"/>
      <c r="O84" s="41"/>
      <c r="P84" s="42"/>
      <c r="Q84" s="42"/>
      <c r="R84" s="43"/>
      <c r="S84" s="44"/>
      <c r="T84" s="44"/>
    </row>
    <row r="85" spans="1:20" ht="12.75" customHeight="1">
      <c r="A85" s="342" t="s">
        <v>293</v>
      </c>
      <c r="B85" s="349"/>
      <c r="C85" s="336">
        <v>187630527</v>
      </c>
      <c r="D85" s="336">
        <v>226116038.49000001</v>
      </c>
      <c r="E85" s="336">
        <v>226116038.49000001</v>
      </c>
      <c r="F85" s="336">
        <v>206241597.98000002</v>
      </c>
      <c r="G85" s="339">
        <v>0</v>
      </c>
      <c r="H85" s="367">
        <f t="shared" si="4"/>
        <v>91.210512689537083</v>
      </c>
      <c r="I85" s="367">
        <f t="shared" si="5"/>
        <v>91.210512689537083</v>
      </c>
      <c r="K85" s="41"/>
      <c r="L85" s="41"/>
      <c r="M85" s="41"/>
      <c r="N85" s="41"/>
      <c r="O85" s="41"/>
      <c r="P85" s="42"/>
      <c r="Q85" s="42"/>
      <c r="R85" s="43"/>
      <c r="S85" s="44"/>
      <c r="T85" s="44"/>
    </row>
    <row r="86" spans="1:20" ht="12.75" customHeight="1">
      <c r="A86" s="343"/>
      <c r="B86" s="348" t="s">
        <v>371</v>
      </c>
      <c r="C86" s="335">
        <v>187630527</v>
      </c>
      <c r="D86" s="335">
        <v>226116038.49000001</v>
      </c>
      <c r="E86" s="335">
        <v>226116038.49000001</v>
      </c>
      <c r="F86" s="335">
        <v>206241597.98000002</v>
      </c>
      <c r="G86" s="335"/>
      <c r="H86" s="368">
        <f t="shared" si="4"/>
        <v>91.210512689537083</v>
      </c>
      <c r="I86" s="368">
        <f t="shared" si="5"/>
        <v>91.210512689537083</v>
      </c>
      <c r="K86" s="41"/>
      <c r="L86" s="41"/>
      <c r="M86" s="41"/>
      <c r="N86" s="41"/>
      <c r="O86" s="41"/>
      <c r="P86" s="42"/>
      <c r="Q86" s="42"/>
      <c r="R86" s="43"/>
      <c r="S86" s="44"/>
      <c r="T86" s="44"/>
    </row>
    <row r="87" spans="1:20" ht="12.75" customHeight="1">
      <c r="A87" s="342" t="s">
        <v>324</v>
      </c>
      <c r="B87" s="351"/>
      <c r="C87" s="336">
        <v>8090885637</v>
      </c>
      <c r="D87" s="336">
        <v>9340698451</v>
      </c>
      <c r="E87" s="336">
        <v>9340698451</v>
      </c>
      <c r="F87" s="336">
        <v>8904664899.0499954</v>
      </c>
      <c r="G87" s="336">
        <v>0</v>
      </c>
      <c r="H87" s="367">
        <f t="shared" si="4"/>
        <v>95.33189563674091</v>
      </c>
      <c r="I87" s="367">
        <f t="shared" si="5"/>
        <v>95.33189563674091</v>
      </c>
      <c r="K87" s="41"/>
      <c r="L87" s="41"/>
      <c r="M87" s="41"/>
      <c r="N87" s="41"/>
      <c r="O87" s="41"/>
      <c r="P87" s="42"/>
      <c r="Q87" s="42"/>
      <c r="R87" s="43"/>
      <c r="S87" s="44"/>
      <c r="T87" s="44"/>
    </row>
    <row r="88" spans="1:20" ht="12.75" customHeight="1">
      <c r="A88" s="346"/>
      <c r="B88" s="344" t="s">
        <v>370</v>
      </c>
      <c r="C88" s="338">
        <v>0</v>
      </c>
      <c r="D88" s="335">
        <v>2685408018</v>
      </c>
      <c r="E88" s="335">
        <v>2685408018</v>
      </c>
      <c r="F88" s="335">
        <v>2685408018</v>
      </c>
      <c r="G88" s="333"/>
      <c r="H88" s="368">
        <f t="shared" si="4"/>
        <v>100</v>
      </c>
      <c r="I88" s="368">
        <f t="shared" si="5"/>
        <v>100</v>
      </c>
      <c r="K88" s="41"/>
      <c r="L88" s="41"/>
      <c r="M88" s="41"/>
      <c r="N88" s="41"/>
      <c r="O88" s="41"/>
      <c r="P88" s="42"/>
      <c r="Q88" s="42"/>
      <c r="R88" s="43"/>
      <c r="S88" s="44"/>
      <c r="T88" s="44"/>
    </row>
    <row r="89" spans="1:20" ht="12.75" customHeight="1">
      <c r="A89" s="341"/>
      <c r="B89" s="344" t="s">
        <v>369</v>
      </c>
      <c r="C89" s="338">
        <v>1046666127</v>
      </c>
      <c r="D89" s="335">
        <v>1046666127</v>
      </c>
      <c r="E89" s="335">
        <v>1046666127</v>
      </c>
      <c r="F89" s="335">
        <v>881101819</v>
      </c>
      <c r="G89" s="333"/>
      <c r="H89" s="368">
        <f t="shared" si="4"/>
        <v>84.181745856766412</v>
      </c>
      <c r="I89" s="368">
        <f t="shared" si="5"/>
        <v>84.181745856766412</v>
      </c>
      <c r="K89" s="41"/>
      <c r="L89" s="41"/>
      <c r="M89" s="41"/>
      <c r="N89" s="41"/>
      <c r="O89" s="41"/>
      <c r="P89" s="42"/>
      <c r="Q89" s="42"/>
      <c r="R89" s="43"/>
      <c r="S89" s="44"/>
      <c r="T89" s="44"/>
    </row>
    <row r="90" spans="1:20" ht="12.75" customHeight="1">
      <c r="A90" s="343"/>
      <c r="B90" s="344" t="s">
        <v>368</v>
      </c>
      <c r="C90" s="335">
        <v>6288169769</v>
      </c>
      <c r="D90" s="335">
        <v>4822232127</v>
      </c>
      <c r="E90" s="335">
        <v>4822232127</v>
      </c>
      <c r="F90" s="335">
        <v>4551762883.0499964</v>
      </c>
      <c r="G90" s="335"/>
      <c r="H90" s="368">
        <f t="shared" si="4"/>
        <v>94.391202314056414</v>
      </c>
      <c r="I90" s="368">
        <f t="shared" si="5"/>
        <v>94.391202314056414</v>
      </c>
      <c r="K90" s="41"/>
      <c r="L90" s="41"/>
      <c r="M90" s="41"/>
      <c r="N90" s="41"/>
      <c r="O90" s="41"/>
      <c r="P90" s="42"/>
      <c r="Q90" s="42"/>
      <c r="R90" s="43"/>
      <c r="S90" s="44"/>
      <c r="T90" s="44"/>
    </row>
    <row r="91" spans="1:20" ht="12.75" customHeight="1">
      <c r="A91" s="341"/>
      <c r="B91" s="344" t="s">
        <v>367</v>
      </c>
      <c r="C91" s="335">
        <v>756049741</v>
      </c>
      <c r="D91" s="335">
        <v>786392179</v>
      </c>
      <c r="E91" s="335">
        <v>786392179</v>
      </c>
      <c r="F91" s="335">
        <v>786392179</v>
      </c>
      <c r="G91" s="337"/>
      <c r="H91" s="368">
        <f t="shared" si="4"/>
        <v>100</v>
      </c>
      <c r="I91" s="368">
        <f t="shared" si="5"/>
        <v>100</v>
      </c>
      <c r="K91" s="41"/>
      <c r="L91" s="41"/>
      <c r="M91" s="41"/>
      <c r="N91" s="41"/>
      <c r="O91" s="41"/>
      <c r="P91" s="42"/>
      <c r="Q91" s="42"/>
      <c r="R91" s="43"/>
      <c r="S91" s="44"/>
      <c r="T91" s="44"/>
    </row>
    <row r="92" spans="1:20" ht="12.75" customHeight="1">
      <c r="A92" s="342" t="s">
        <v>366</v>
      </c>
      <c r="B92" s="349"/>
      <c r="C92" s="336">
        <v>19121516</v>
      </c>
      <c r="D92" s="336">
        <v>19096274.190000005</v>
      </c>
      <c r="E92" s="336">
        <v>19096274.190000005</v>
      </c>
      <c r="F92" s="336">
        <v>17335033.440000005</v>
      </c>
      <c r="G92" s="339">
        <v>0</v>
      </c>
      <c r="H92" s="367">
        <f t="shared" si="4"/>
        <v>90.777045132069304</v>
      </c>
      <c r="I92" s="367">
        <f t="shared" si="5"/>
        <v>90.777045132069304</v>
      </c>
      <c r="K92" s="41"/>
      <c r="L92" s="41"/>
      <c r="M92" s="41"/>
      <c r="N92" s="41"/>
      <c r="O92" s="41"/>
      <c r="P92" s="42"/>
      <c r="Q92" s="42"/>
      <c r="R92" s="43"/>
      <c r="S92" s="44"/>
      <c r="T92" s="44"/>
    </row>
    <row r="93" spans="1:20" ht="12.75" customHeight="1">
      <c r="A93" s="343"/>
      <c r="B93" s="348" t="s">
        <v>365</v>
      </c>
      <c r="C93" s="335">
        <v>19121516</v>
      </c>
      <c r="D93" s="335">
        <v>19096274.190000005</v>
      </c>
      <c r="E93" s="335">
        <v>19096274.190000005</v>
      </c>
      <c r="F93" s="335">
        <v>17335033.440000005</v>
      </c>
      <c r="G93" s="335"/>
      <c r="H93" s="368">
        <f t="shared" si="4"/>
        <v>90.777045132069304</v>
      </c>
      <c r="I93" s="368">
        <f t="shared" si="5"/>
        <v>90.777045132069304</v>
      </c>
      <c r="K93" s="41"/>
      <c r="L93" s="41"/>
      <c r="M93" s="41"/>
      <c r="N93" s="41"/>
      <c r="O93" s="41"/>
      <c r="P93" s="42"/>
      <c r="Q93" s="42"/>
      <c r="R93" s="43"/>
      <c r="S93" s="44"/>
      <c r="T93" s="44"/>
    </row>
    <row r="94" spans="1:20" ht="12.75" customHeight="1">
      <c r="A94" s="342" t="s">
        <v>252</v>
      </c>
      <c r="B94" s="351"/>
      <c r="C94" s="336">
        <v>3159300000</v>
      </c>
      <c r="D94" s="336">
        <v>0</v>
      </c>
      <c r="E94" s="336">
        <v>0</v>
      </c>
      <c r="F94" s="336">
        <v>0</v>
      </c>
      <c r="G94" s="336">
        <v>0</v>
      </c>
      <c r="H94" s="367" t="str">
        <f t="shared" si="4"/>
        <v>n.a</v>
      </c>
      <c r="I94" s="367" t="str">
        <f t="shared" si="5"/>
        <v>n.a</v>
      </c>
      <c r="K94" s="41"/>
      <c r="L94" s="41"/>
      <c r="M94" s="41"/>
      <c r="N94" s="41"/>
      <c r="O94" s="41"/>
      <c r="P94" s="42"/>
      <c r="Q94" s="42"/>
      <c r="R94" s="43"/>
      <c r="S94" s="44"/>
      <c r="T94" s="44"/>
    </row>
    <row r="95" spans="1:20" ht="12.75" customHeight="1">
      <c r="A95" s="346"/>
      <c r="B95" s="344" t="s">
        <v>364</v>
      </c>
      <c r="C95" s="338">
        <v>3159300000</v>
      </c>
      <c r="D95" s="335">
        <v>0</v>
      </c>
      <c r="E95" s="335">
        <v>0</v>
      </c>
      <c r="F95" s="335">
        <v>0</v>
      </c>
      <c r="G95" s="333"/>
      <c r="H95" s="368" t="str">
        <f t="shared" si="4"/>
        <v>n.a</v>
      </c>
      <c r="I95" s="368" t="str">
        <f t="shared" si="5"/>
        <v>n.a</v>
      </c>
      <c r="K95" s="41"/>
      <c r="L95" s="41"/>
      <c r="M95" s="41"/>
      <c r="N95" s="41"/>
      <c r="O95" s="41"/>
      <c r="P95" s="42"/>
      <c r="Q95" s="42"/>
      <c r="R95" s="43"/>
      <c r="S95" s="44"/>
      <c r="T95" s="44"/>
    </row>
    <row r="96" spans="1:20" ht="12.75" customHeight="1">
      <c r="A96" s="342" t="s">
        <v>87</v>
      </c>
      <c r="B96" s="342"/>
      <c r="C96" s="334">
        <v>37929796845</v>
      </c>
      <c r="D96" s="336">
        <v>36037044166.359993</v>
      </c>
      <c r="E96" s="336">
        <v>36037044166.359993</v>
      </c>
      <c r="F96" s="336">
        <v>36034973142.689995</v>
      </c>
      <c r="G96" s="334">
        <v>0</v>
      </c>
      <c r="H96" s="367">
        <f t="shared" si="4"/>
        <v>99.99425307008967</v>
      </c>
      <c r="I96" s="367">
        <f t="shared" si="5"/>
        <v>99.99425307008967</v>
      </c>
      <c r="K96" s="41"/>
      <c r="L96" s="41"/>
      <c r="M96" s="41"/>
      <c r="N96" s="41"/>
      <c r="O96" s="41"/>
      <c r="P96" s="42"/>
      <c r="Q96" s="42"/>
      <c r="R96" s="43"/>
      <c r="S96" s="44"/>
      <c r="T96" s="44"/>
    </row>
    <row r="97" spans="1:20" ht="12.75" customHeight="1">
      <c r="A97" s="343"/>
      <c r="B97" s="344" t="s">
        <v>363</v>
      </c>
      <c r="C97" s="335">
        <v>68438254</v>
      </c>
      <c r="D97" s="335">
        <v>69592179.940000013</v>
      </c>
      <c r="E97" s="335">
        <v>69592179.940000013</v>
      </c>
      <c r="F97" s="335">
        <v>69592179.940000013</v>
      </c>
      <c r="G97" s="335"/>
      <c r="H97" s="368">
        <f t="shared" si="4"/>
        <v>100</v>
      </c>
      <c r="I97" s="368">
        <f t="shared" si="5"/>
        <v>100</v>
      </c>
      <c r="K97" s="41"/>
      <c r="L97" s="41"/>
      <c r="M97" s="41"/>
      <c r="N97" s="41"/>
      <c r="O97" s="41"/>
      <c r="P97" s="42"/>
      <c r="Q97" s="42"/>
      <c r="R97" s="43"/>
      <c r="S97" s="44"/>
      <c r="T97" s="44"/>
    </row>
    <row r="98" spans="1:20" ht="12.75" customHeight="1">
      <c r="A98" s="341"/>
      <c r="B98" s="344" t="s">
        <v>362</v>
      </c>
      <c r="C98" s="335">
        <v>207933168</v>
      </c>
      <c r="D98" s="335">
        <v>222848362.69999993</v>
      </c>
      <c r="E98" s="335">
        <v>222848362.69999993</v>
      </c>
      <c r="F98" s="335">
        <v>222848362.69999993</v>
      </c>
      <c r="G98" s="337"/>
      <c r="H98" s="368">
        <f t="shared" si="4"/>
        <v>100</v>
      </c>
      <c r="I98" s="368">
        <f t="shared" si="5"/>
        <v>100</v>
      </c>
      <c r="K98" s="41"/>
      <c r="L98" s="41"/>
      <c r="M98" s="41"/>
      <c r="N98" s="41"/>
      <c r="O98" s="41"/>
      <c r="P98" s="42"/>
      <c r="Q98" s="42"/>
      <c r="R98" s="43"/>
      <c r="S98" s="44"/>
      <c r="T98" s="44"/>
    </row>
    <row r="99" spans="1:20" ht="12.75" customHeight="1">
      <c r="A99" s="343"/>
      <c r="B99" s="344" t="s">
        <v>361</v>
      </c>
      <c r="C99" s="335">
        <v>246352545</v>
      </c>
      <c r="D99" s="335">
        <v>254577013.67999995</v>
      </c>
      <c r="E99" s="335">
        <v>254577013.67999995</v>
      </c>
      <c r="F99" s="335">
        <v>254577013.67999995</v>
      </c>
      <c r="G99" s="335"/>
      <c r="H99" s="368">
        <f t="shared" si="4"/>
        <v>100</v>
      </c>
      <c r="I99" s="368">
        <f t="shared" si="5"/>
        <v>100</v>
      </c>
      <c r="K99" s="41"/>
      <c r="L99" s="41"/>
      <c r="M99" s="41"/>
      <c r="N99" s="41"/>
      <c r="O99" s="41"/>
      <c r="P99" s="42"/>
      <c r="Q99" s="42"/>
      <c r="R99" s="43"/>
      <c r="S99" s="44"/>
      <c r="T99" s="44"/>
    </row>
    <row r="100" spans="1:20" ht="12.75" customHeight="1">
      <c r="A100" s="343"/>
      <c r="B100" s="348" t="s">
        <v>360</v>
      </c>
      <c r="C100" s="335">
        <v>314283646</v>
      </c>
      <c r="D100" s="335">
        <v>316733499.06999999</v>
      </c>
      <c r="E100" s="335">
        <v>316733499.06999999</v>
      </c>
      <c r="F100" s="335">
        <v>316733499.06999999</v>
      </c>
      <c r="G100" s="335"/>
      <c r="H100" s="368">
        <f t="shared" si="4"/>
        <v>100</v>
      </c>
      <c r="I100" s="368">
        <f t="shared" si="5"/>
        <v>100</v>
      </c>
      <c r="K100" s="41"/>
      <c r="L100" s="41"/>
      <c r="M100" s="41"/>
      <c r="N100" s="41"/>
      <c r="O100" s="41"/>
      <c r="P100" s="42"/>
      <c r="Q100" s="42"/>
      <c r="R100" s="43"/>
      <c r="S100" s="44"/>
      <c r="T100" s="44"/>
    </row>
    <row r="101" spans="1:20" ht="12.75" customHeight="1">
      <c r="A101" s="341"/>
      <c r="B101" s="347" t="s">
        <v>359</v>
      </c>
      <c r="C101" s="335">
        <v>251699718</v>
      </c>
      <c r="D101" s="335">
        <v>243375585.26999995</v>
      </c>
      <c r="E101" s="335">
        <v>243375585.26999995</v>
      </c>
      <c r="F101" s="335">
        <v>243375585.26999995</v>
      </c>
      <c r="G101" s="337"/>
      <c r="H101" s="368">
        <f t="shared" si="4"/>
        <v>100</v>
      </c>
      <c r="I101" s="368">
        <f t="shared" si="5"/>
        <v>100</v>
      </c>
      <c r="K101" s="41"/>
      <c r="L101" s="41"/>
      <c r="M101" s="41"/>
      <c r="N101" s="41"/>
      <c r="O101" s="41"/>
      <c r="P101" s="42"/>
      <c r="Q101" s="42"/>
      <c r="R101" s="43"/>
      <c r="S101" s="44"/>
      <c r="T101" s="44"/>
    </row>
    <row r="102" spans="1:20" ht="12.75" customHeight="1">
      <c r="A102" s="346"/>
      <c r="B102" s="344" t="s">
        <v>358</v>
      </c>
      <c r="C102" s="338">
        <v>213092829</v>
      </c>
      <c r="D102" s="335">
        <v>211750480.64999995</v>
      </c>
      <c r="E102" s="335">
        <v>211750480.64999995</v>
      </c>
      <c r="F102" s="335">
        <v>211750480.64999995</v>
      </c>
      <c r="G102" s="333"/>
      <c r="H102" s="368">
        <f t="shared" si="4"/>
        <v>100</v>
      </c>
      <c r="I102" s="368">
        <f t="shared" si="5"/>
        <v>100</v>
      </c>
      <c r="K102" s="41"/>
      <c r="L102" s="41"/>
      <c r="M102" s="41"/>
      <c r="N102" s="41"/>
      <c r="O102" s="41"/>
      <c r="P102" s="42"/>
      <c r="Q102" s="42"/>
      <c r="R102" s="43"/>
      <c r="S102" s="44"/>
      <c r="T102" s="44"/>
    </row>
    <row r="103" spans="1:20" ht="12.75" customHeight="1">
      <c r="A103" s="341"/>
      <c r="B103" s="344" t="s">
        <v>357</v>
      </c>
      <c r="C103" s="338">
        <v>525305566</v>
      </c>
      <c r="D103" s="335">
        <v>444302502.30000007</v>
      </c>
      <c r="E103" s="335">
        <v>444302502.30000007</v>
      </c>
      <c r="F103" s="335">
        <v>444302502.30000007</v>
      </c>
      <c r="G103" s="333"/>
      <c r="H103" s="368">
        <f t="shared" si="4"/>
        <v>100</v>
      </c>
      <c r="I103" s="368">
        <f t="shared" si="5"/>
        <v>100</v>
      </c>
      <c r="K103" s="41"/>
      <c r="L103" s="41"/>
      <c r="M103" s="41"/>
      <c r="N103" s="41"/>
      <c r="O103" s="41"/>
      <c r="P103" s="42"/>
      <c r="Q103" s="42"/>
      <c r="R103" s="43"/>
      <c r="S103" s="44"/>
      <c r="T103" s="44"/>
    </row>
    <row r="104" spans="1:20" ht="12.75" customHeight="1">
      <c r="A104" s="343"/>
      <c r="B104" s="344" t="s">
        <v>356</v>
      </c>
      <c r="C104" s="335">
        <v>538429413</v>
      </c>
      <c r="D104" s="335">
        <v>527488642.13999999</v>
      </c>
      <c r="E104" s="335">
        <v>527488642.13999999</v>
      </c>
      <c r="F104" s="335">
        <v>527488642.13999999</v>
      </c>
      <c r="G104" s="335"/>
      <c r="H104" s="368">
        <f t="shared" ref="H104:H128" si="6">IFERROR(+F104/D104*100,"n.a")</f>
        <v>100</v>
      </c>
      <c r="I104" s="368">
        <f t="shared" ref="I104:I128" si="7">IFERROR(+F104/E104*100,"n.a")</f>
        <v>100</v>
      </c>
      <c r="K104" s="41"/>
      <c r="L104" s="41"/>
      <c r="M104" s="41"/>
      <c r="N104" s="41"/>
      <c r="O104" s="41"/>
      <c r="P104" s="42"/>
      <c r="Q104" s="42"/>
      <c r="R104" s="43"/>
      <c r="S104" s="44"/>
      <c r="T104" s="44"/>
    </row>
    <row r="105" spans="1:20" ht="12.75" customHeight="1">
      <c r="A105" s="341"/>
      <c r="B105" s="344" t="s">
        <v>355</v>
      </c>
      <c r="C105" s="335">
        <v>288242151</v>
      </c>
      <c r="D105" s="335">
        <v>313931584.18000001</v>
      </c>
      <c r="E105" s="335">
        <v>313931584.18000001</v>
      </c>
      <c r="F105" s="335">
        <v>313931584.18000001</v>
      </c>
      <c r="G105" s="337"/>
      <c r="H105" s="368">
        <f t="shared" si="6"/>
        <v>100</v>
      </c>
      <c r="I105" s="368">
        <f t="shared" si="7"/>
        <v>100</v>
      </c>
      <c r="K105" s="41"/>
      <c r="L105" s="41"/>
      <c r="M105" s="41"/>
      <c r="N105" s="41"/>
      <c r="O105" s="41"/>
      <c r="P105" s="42"/>
      <c r="Q105" s="42"/>
      <c r="R105" s="43"/>
      <c r="S105" s="44"/>
      <c r="T105" s="44"/>
    </row>
    <row r="106" spans="1:20" ht="12.75" customHeight="1">
      <c r="A106" s="343"/>
      <c r="B106" s="344" t="s">
        <v>354</v>
      </c>
      <c r="C106" s="335">
        <v>211790314</v>
      </c>
      <c r="D106" s="335">
        <v>222007546.00999999</v>
      </c>
      <c r="E106" s="335">
        <v>222007546.00999999</v>
      </c>
      <c r="F106" s="335">
        <v>222007546.00999999</v>
      </c>
      <c r="G106" s="335"/>
      <c r="H106" s="368">
        <f t="shared" si="6"/>
        <v>100</v>
      </c>
      <c r="I106" s="368">
        <f t="shared" si="7"/>
        <v>100</v>
      </c>
      <c r="K106" s="41"/>
      <c r="L106" s="41"/>
      <c r="M106" s="41"/>
      <c r="N106" s="41"/>
      <c r="O106" s="41"/>
      <c r="P106" s="42"/>
      <c r="Q106" s="42"/>
      <c r="R106" s="43"/>
      <c r="S106" s="44"/>
      <c r="T106" s="44"/>
    </row>
    <row r="107" spans="1:20" ht="12.75" customHeight="1">
      <c r="A107" s="343"/>
      <c r="B107" s="348" t="s">
        <v>353</v>
      </c>
      <c r="C107" s="335">
        <v>279309642</v>
      </c>
      <c r="D107" s="335">
        <v>255010802.60000008</v>
      </c>
      <c r="E107" s="335">
        <v>255010802.60000008</v>
      </c>
      <c r="F107" s="335">
        <v>255010802.60000008</v>
      </c>
      <c r="G107" s="335"/>
      <c r="H107" s="368">
        <f t="shared" si="6"/>
        <v>100</v>
      </c>
      <c r="I107" s="368">
        <f t="shared" si="7"/>
        <v>100</v>
      </c>
      <c r="K107" s="41"/>
      <c r="L107" s="41"/>
      <c r="M107" s="41"/>
      <c r="N107" s="41"/>
      <c r="O107" s="41"/>
      <c r="P107" s="42"/>
      <c r="Q107" s="42"/>
      <c r="R107" s="43"/>
      <c r="S107" s="44"/>
      <c r="T107" s="44"/>
    </row>
    <row r="108" spans="1:20" ht="12.75" customHeight="1">
      <c r="A108" s="341"/>
      <c r="B108" s="347" t="s">
        <v>352</v>
      </c>
      <c r="C108" s="335">
        <v>333019376</v>
      </c>
      <c r="D108" s="335">
        <v>330550144.51999992</v>
      </c>
      <c r="E108" s="335">
        <v>330550144.51999992</v>
      </c>
      <c r="F108" s="335">
        <v>330550144.51999992</v>
      </c>
      <c r="G108" s="337"/>
      <c r="H108" s="368">
        <f t="shared" si="6"/>
        <v>100</v>
      </c>
      <c r="I108" s="368">
        <f t="shared" si="7"/>
        <v>100</v>
      </c>
      <c r="K108" s="41"/>
      <c r="L108" s="41"/>
      <c r="M108" s="41"/>
      <c r="N108" s="41"/>
      <c r="O108" s="41"/>
      <c r="P108" s="42"/>
      <c r="Q108" s="42"/>
      <c r="R108" s="43"/>
      <c r="S108" s="44"/>
      <c r="T108" s="44"/>
    </row>
    <row r="109" spans="1:20" ht="12.75" customHeight="1">
      <c r="A109" s="346"/>
      <c r="B109" s="344" t="s">
        <v>351</v>
      </c>
      <c r="C109" s="338">
        <v>27359011708</v>
      </c>
      <c r="D109" s="335">
        <v>25333357303.929989</v>
      </c>
      <c r="E109" s="335">
        <v>25333357303.929989</v>
      </c>
      <c r="F109" s="335">
        <v>25331286280.259991</v>
      </c>
      <c r="G109" s="333"/>
      <c r="H109" s="368">
        <f t="shared" si="6"/>
        <v>99.991824914301134</v>
      </c>
      <c r="I109" s="368">
        <f t="shared" si="7"/>
        <v>99.991824914301134</v>
      </c>
      <c r="K109" s="41"/>
      <c r="L109" s="41"/>
      <c r="M109" s="41"/>
      <c r="N109" s="41"/>
      <c r="O109" s="41"/>
      <c r="P109" s="42"/>
      <c r="Q109" s="42"/>
      <c r="R109" s="43"/>
      <c r="S109" s="44"/>
      <c r="T109" s="44"/>
    </row>
    <row r="110" spans="1:20" ht="12.75" customHeight="1">
      <c r="A110" s="341"/>
      <c r="B110" s="344" t="s">
        <v>350</v>
      </c>
      <c r="C110" s="338">
        <v>625054216</v>
      </c>
      <c r="D110" s="335">
        <v>649717055.77999985</v>
      </c>
      <c r="E110" s="335">
        <v>649717055.77999985</v>
      </c>
      <c r="F110" s="335">
        <v>649717055.77999985</v>
      </c>
      <c r="G110" s="333"/>
      <c r="H110" s="368">
        <f t="shared" si="6"/>
        <v>100</v>
      </c>
      <c r="I110" s="368">
        <f t="shared" si="7"/>
        <v>100</v>
      </c>
      <c r="K110" s="41"/>
      <c r="L110" s="41"/>
      <c r="M110" s="41"/>
      <c r="N110" s="41"/>
      <c r="O110" s="41"/>
      <c r="P110" s="42"/>
      <c r="Q110" s="42"/>
      <c r="R110" s="43"/>
      <c r="S110" s="44"/>
      <c r="T110" s="44"/>
    </row>
    <row r="111" spans="1:20" ht="12.75" customHeight="1">
      <c r="A111" s="343"/>
      <c r="B111" s="344" t="s">
        <v>349</v>
      </c>
      <c r="C111" s="335">
        <v>1090672085</v>
      </c>
      <c r="D111" s="335">
        <v>1090672085</v>
      </c>
      <c r="E111" s="335">
        <v>1090672085</v>
      </c>
      <c r="F111" s="335">
        <v>1090672085</v>
      </c>
      <c r="G111" s="335"/>
      <c r="H111" s="368">
        <f t="shared" si="6"/>
        <v>100</v>
      </c>
      <c r="I111" s="368">
        <f t="shared" si="7"/>
        <v>100</v>
      </c>
      <c r="K111" s="41"/>
      <c r="L111" s="41"/>
      <c r="M111" s="41"/>
      <c r="N111" s="41"/>
      <c r="O111" s="41"/>
      <c r="P111" s="42"/>
      <c r="Q111" s="42"/>
      <c r="R111" s="43"/>
      <c r="S111" s="44"/>
      <c r="T111" s="44"/>
    </row>
    <row r="112" spans="1:20" ht="12.75" customHeight="1">
      <c r="A112" s="341"/>
      <c r="B112" s="344" t="s">
        <v>348</v>
      </c>
      <c r="C112" s="335">
        <v>341059907</v>
      </c>
      <c r="D112" s="335">
        <v>333269788.69</v>
      </c>
      <c r="E112" s="335">
        <v>333269788.69</v>
      </c>
      <c r="F112" s="335">
        <v>333269788.69</v>
      </c>
      <c r="G112" s="337"/>
      <c r="H112" s="368">
        <f t="shared" si="6"/>
        <v>100</v>
      </c>
      <c r="I112" s="368">
        <f t="shared" si="7"/>
        <v>100</v>
      </c>
      <c r="K112" s="41"/>
      <c r="L112" s="41"/>
      <c r="M112" s="41"/>
      <c r="N112" s="41"/>
      <c r="O112" s="41"/>
      <c r="P112" s="42"/>
      <c r="Q112" s="42"/>
      <c r="R112" s="43"/>
      <c r="S112" s="44"/>
      <c r="T112" s="44"/>
    </row>
    <row r="113" spans="1:20" ht="12.75" customHeight="1">
      <c r="A113" s="343"/>
      <c r="B113" s="344" t="s">
        <v>347</v>
      </c>
      <c r="C113" s="335">
        <v>401212700</v>
      </c>
      <c r="D113" s="335">
        <v>424101198.12000012</v>
      </c>
      <c r="E113" s="335">
        <v>424101198.12000012</v>
      </c>
      <c r="F113" s="335">
        <v>424101198.12000012</v>
      </c>
      <c r="G113" s="335"/>
      <c r="H113" s="368">
        <f t="shared" si="6"/>
        <v>100</v>
      </c>
      <c r="I113" s="368">
        <f t="shared" si="7"/>
        <v>100</v>
      </c>
      <c r="K113" s="41"/>
      <c r="L113" s="41"/>
      <c r="M113" s="41"/>
      <c r="N113" s="41"/>
      <c r="O113" s="41"/>
      <c r="P113" s="42"/>
      <c r="Q113" s="42"/>
      <c r="R113" s="43"/>
      <c r="S113" s="44"/>
      <c r="T113" s="44"/>
    </row>
    <row r="114" spans="1:20" ht="12.75" customHeight="1">
      <c r="A114" s="343"/>
      <c r="B114" s="348" t="s">
        <v>346</v>
      </c>
      <c r="C114" s="335">
        <v>151235542</v>
      </c>
      <c r="D114" s="335">
        <v>151167339.56000003</v>
      </c>
      <c r="E114" s="335">
        <v>151167339.56000003</v>
      </c>
      <c r="F114" s="335">
        <v>151167339.56000003</v>
      </c>
      <c r="G114" s="335"/>
      <c r="H114" s="368">
        <f t="shared" si="6"/>
        <v>100</v>
      </c>
      <c r="I114" s="368">
        <f t="shared" si="7"/>
        <v>100</v>
      </c>
      <c r="K114" s="41"/>
      <c r="L114" s="41"/>
      <c r="M114" s="41"/>
      <c r="N114" s="41"/>
      <c r="O114" s="41"/>
      <c r="P114" s="42"/>
      <c r="Q114" s="42"/>
      <c r="R114" s="43"/>
      <c r="S114" s="44"/>
      <c r="T114" s="44"/>
    </row>
    <row r="115" spans="1:20" ht="12.75" customHeight="1">
      <c r="A115" s="341"/>
      <c r="B115" s="347" t="s">
        <v>345</v>
      </c>
      <c r="C115" s="335">
        <v>126676997</v>
      </c>
      <c r="D115" s="335">
        <v>123780526.00000003</v>
      </c>
      <c r="E115" s="335">
        <v>123780526.00000003</v>
      </c>
      <c r="F115" s="335">
        <v>123780526.00000003</v>
      </c>
      <c r="G115" s="337"/>
      <c r="H115" s="368">
        <f t="shared" si="6"/>
        <v>100</v>
      </c>
      <c r="I115" s="368">
        <f t="shared" si="7"/>
        <v>100</v>
      </c>
      <c r="K115" s="41"/>
      <c r="L115" s="41"/>
      <c r="M115" s="41"/>
      <c r="N115" s="41"/>
      <c r="O115" s="41"/>
      <c r="P115" s="42"/>
      <c r="Q115" s="42"/>
      <c r="R115" s="43"/>
      <c r="S115" s="44"/>
      <c r="T115" s="44"/>
    </row>
    <row r="116" spans="1:20" ht="12.75" customHeight="1">
      <c r="A116" s="346"/>
      <c r="B116" s="344" t="s">
        <v>344</v>
      </c>
      <c r="C116" s="338">
        <v>1098470407</v>
      </c>
      <c r="D116" s="335">
        <v>1098470407</v>
      </c>
      <c r="E116" s="335">
        <v>1098470407</v>
      </c>
      <c r="F116" s="335">
        <v>1098470407</v>
      </c>
      <c r="G116" s="333"/>
      <c r="H116" s="368">
        <f t="shared" si="6"/>
        <v>100</v>
      </c>
      <c r="I116" s="368">
        <f t="shared" si="7"/>
        <v>100</v>
      </c>
      <c r="K116" s="41"/>
      <c r="L116" s="41"/>
      <c r="M116" s="41"/>
      <c r="N116" s="41"/>
      <c r="O116" s="41"/>
      <c r="P116" s="42"/>
      <c r="Q116" s="42"/>
      <c r="R116" s="43"/>
      <c r="S116" s="44"/>
      <c r="T116" s="44"/>
    </row>
    <row r="117" spans="1:20" ht="12.75" customHeight="1">
      <c r="A117" s="341"/>
      <c r="B117" s="344" t="s">
        <v>343</v>
      </c>
      <c r="C117" s="338">
        <v>198284776</v>
      </c>
      <c r="D117" s="335">
        <v>198284776</v>
      </c>
      <c r="E117" s="335">
        <v>198284776</v>
      </c>
      <c r="F117" s="335">
        <v>198284776</v>
      </c>
      <c r="G117" s="333"/>
      <c r="H117" s="368">
        <f t="shared" si="6"/>
        <v>100</v>
      </c>
      <c r="I117" s="368">
        <f t="shared" si="7"/>
        <v>100</v>
      </c>
      <c r="K117" s="41"/>
      <c r="L117" s="41"/>
      <c r="M117" s="41"/>
      <c r="N117" s="41"/>
      <c r="O117" s="41"/>
      <c r="P117" s="42"/>
      <c r="Q117" s="42"/>
      <c r="R117" s="43"/>
      <c r="S117" s="44"/>
      <c r="T117" s="44"/>
    </row>
    <row r="118" spans="1:20" ht="12.75" customHeight="1">
      <c r="A118" s="343"/>
      <c r="B118" s="344" t="s">
        <v>342</v>
      </c>
      <c r="C118" s="335">
        <v>350359050</v>
      </c>
      <c r="D118" s="335">
        <v>357584493.81</v>
      </c>
      <c r="E118" s="335">
        <v>357584493.81</v>
      </c>
      <c r="F118" s="335">
        <v>357584493.81</v>
      </c>
      <c r="G118" s="335"/>
      <c r="H118" s="368">
        <f t="shared" si="6"/>
        <v>100</v>
      </c>
      <c r="I118" s="368">
        <f t="shared" si="7"/>
        <v>100</v>
      </c>
      <c r="K118" s="41"/>
      <c r="L118" s="41"/>
      <c r="M118" s="41"/>
      <c r="N118" s="41"/>
      <c r="O118" s="41"/>
      <c r="P118" s="42"/>
      <c r="Q118" s="42"/>
      <c r="R118" s="43"/>
      <c r="S118" s="44"/>
      <c r="T118" s="44"/>
    </row>
    <row r="119" spans="1:20" ht="12.75" customHeight="1">
      <c r="A119" s="341"/>
      <c r="B119" s="344" t="s">
        <v>341</v>
      </c>
      <c r="C119" s="335">
        <v>300846032</v>
      </c>
      <c r="D119" s="335">
        <v>219186860.21000001</v>
      </c>
      <c r="E119" s="335">
        <v>219186860.21000001</v>
      </c>
      <c r="F119" s="335">
        <v>219186860.21000001</v>
      </c>
      <c r="G119" s="337"/>
      <c r="H119" s="368">
        <f t="shared" si="6"/>
        <v>100</v>
      </c>
      <c r="I119" s="368">
        <f t="shared" si="7"/>
        <v>100</v>
      </c>
      <c r="K119" s="41"/>
      <c r="L119" s="41"/>
      <c r="M119" s="41"/>
      <c r="N119" s="41"/>
      <c r="O119" s="41"/>
      <c r="P119" s="42"/>
      <c r="Q119" s="42"/>
      <c r="R119" s="43"/>
      <c r="S119" s="44"/>
      <c r="T119" s="44"/>
    </row>
    <row r="120" spans="1:20" ht="12.75" customHeight="1">
      <c r="A120" s="343"/>
      <c r="B120" s="344" t="s">
        <v>340</v>
      </c>
      <c r="C120" s="335">
        <v>418332467</v>
      </c>
      <c r="D120" s="335">
        <v>415475249.12</v>
      </c>
      <c r="E120" s="335">
        <v>415475249.12</v>
      </c>
      <c r="F120" s="335">
        <v>415475249.12</v>
      </c>
      <c r="G120" s="335"/>
      <c r="H120" s="368">
        <f t="shared" si="6"/>
        <v>100</v>
      </c>
      <c r="I120" s="368">
        <f t="shared" si="7"/>
        <v>100</v>
      </c>
      <c r="K120" s="41"/>
      <c r="L120" s="41"/>
      <c r="M120" s="41"/>
      <c r="N120" s="41"/>
      <c r="O120" s="41"/>
      <c r="P120" s="42"/>
      <c r="Q120" s="42"/>
      <c r="R120" s="43"/>
      <c r="S120" s="44"/>
      <c r="T120" s="44"/>
    </row>
    <row r="121" spans="1:20" ht="12.75" customHeight="1">
      <c r="A121" s="343"/>
      <c r="B121" s="348" t="s">
        <v>339</v>
      </c>
      <c r="C121" s="335">
        <v>255931201</v>
      </c>
      <c r="D121" s="335">
        <v>472492242.13000005</v>
      </c>
      <c r="E121" s="335">
        <v>472492242.13000005</v>
      </c>
      <c r="F121" s="335">
        <v>472492242.13000005</v>
      </c>
      <c r="G121" s="335"/>
      <c r="H121" s="368">
        <f t="shared" si="6"/>
        <v>100</v>
      </c>
      <c r="I121" s="368">
        <f t="shared" si="7"/>
        <v>100</v>
      </c>
      <c r="K121" s="41"/>
      <c r="L121" s="41"/>
      <c r="M121" s="41"/>
      <c r="N121" s="41"/>
      <c r="O121" s="41"/>
      <c r="P121" s="42"/>
      <c r="Q121" s="42"/>
      <c r="R121" s="43"/>
      <c r="S121" s="44"/>
      <c r="T121" s="44"/>
    </row>
    <row r="122" spans="1:20" ht="12.75" customHeight="1">
      <c r="A122" s="341"/>
      <c r="B122" s="347" t="s">
        <v>338</v>
      </c>
      <c r="C122" s="335">
        <v>699911380</v>
      </c>
      <c r="D122" s="335">
        <v>730133632.32999992</v>
      </c>
      <c r="E122" s="335">
        <v>730133632.32999992</v>
      </c>
      <c r="F122" s="335">
        <v>730133632.32999992</v>
      </c>
      <c r="G122" s="337"/>
      <c r="H122" s="368">
        <f t="shared" si="6"/>
        <v>100</v>
      </c>
      <c r="I122" s="368">
        <f t="shared" si="7"/>
        <v>100</v>
      </c>
      <c r="K122" s="41"/>
      <c r="L122" s="41"/>
      <c r="M122" s="41"/>
      <c r="N122" s="41"/>
      <c r="O122" s="41"/>
      <c r="P122" s="42"/>
      <c r="Q122" s="42"/>
      <c r="R122" s="43"/>
      <c r="S122" s="44"/>
      <c r="T122" s="44"/>
    </row>
    <row r="123" spans="1:20" ht="12.75" customHeight="1">
      <c r="A123" s="346"/>
      <c r="B123" s="344" t="s">
        <v>337</v>
      </c>
      <c r="C123" s="338">
        <v>587512174</v>
      </c>
      <c r="D123" s="335">
        <v>596719473.62000024</v>
      </c>
      <c r="E123" s="335">
        <v>596719473.62000024</v>
      </c>
      <c r="F123" s="335">
        <v>596719473.62000024</v>
      </c>
      <c r="G123" s="333"/>
      <c r="H123" s="368">
        <f t="shared" si="6"/>
        <v>100</v>
      </c>
      <c r="I123" s="368">
        <f t="shared" si="7"/>
        <v>100</v>
      </c>
      <c r="K123" s="41"/>
      <c r="L123" s="41"/>
      <c r="M123" s="41"/>
      <c r="N123" s="41"/>
      <c r="O123" s="41"/>
      <c r="P123" s="42"/>
      <c r="Q123" s="42"/>
      <c r="R123" s="43"/>
      <c r="S123" s="44"/>
      <c r="T123" s="44"/>
    </row>
    <row r="124" spans="1:20" ht="12.75" customHeight="1">
      <c r="A124" s="341"/>
      <c r="B124" s="344" t="s">
        <v>336</v>
      </c>
      <c r="C124" s="338">
        <v>447329581</v>
      </c>
      <c r="D124" s="335">
        <v>430463392</v>
      </c>
      <c r="E124" s="335">
        <v>430463392</v>
      </c>
      <c r="F124" s="335">
        <v>430463392</v>
      </c>
      <c r="G124" s="333"/>
      <c r="H124" s="368">
        <f t="shared" si="6"/>
        <v>100</v>
      </c>
      <c r="I124" s="368">
        <f t="shared" si="7"/>
        <v>100</v>
      </c>
      <c r="K124" s="41"/>
      <c r="L124" s="41"/>
      <c r="M124" s="41"/>
      <c r="N124" s="41"/>
      <c r="O124" s="41"/>
      <c r="P124" s="42"/>
      <c r="Q124" s="42"/>
      <c r="R124" s="43"/>
      <c r="S124" s="44"/>
      <c r="T124" s="44"/>
    </row>
    <row r="125" spans="1:20" ht="12.75" customHeight="1">
      <c r="A125" s="342" t="s">
        <v>335</v>
      </c>
      <c r="B125" s="349"/>
      <c r="C125" s="336">
        <f>+C126</f>
        <v>594555623</v>
      </c>
      <c r="D125" s="336">
        <v>707654838.37</v>
      </c>
      <c r="E125" s="336">
        <v>707654838.37</v>
      </c>
      <c r="F125" s="336">
        <v>705168129.14999831</v>
      </c>
      <c r="G125" s="339">
        <v>0</v>
      </c>
      <c r="H125" s="367">
        <f t="shared" si="6"/>
        <v>99.648598570211206</v>
      </c>
      <c r="I125" s="367">
        <f t="shared" si="7"/>
        <v>99.648598570211206</v>
      </c>
      <c r="K125" s="41"/>
      <c r="L125" s="41"/>
      <c r="M125" s="41"/>
      <c r="N125" s="41"/>
      <c r="O125" s="41"/>
      <c r="P125" s="42"/>
      <c r="Q125" s="42"/>
      <c r="R125" s="43"/>
      <c r="S125" s="44"/>
      <c r="T125" s="44"/>
    </row>
    <row r="126" spans="1:20" ht="12.75" customHeight="1">
      <c r="A126" s="341"/>
      <c r="B126" s="344" t="s">
        <v>334</v>
      </c>
      <c r="C126" s="335">
        <v>594555623</v>
      </c>
      <c r="D126" s="335">
        <v>707654838.37</v>
      </c>
      <c r="E126" s="335">
        <v>707654838.37</v>
      </c>
      <c r="F126" s="335">
        <v>705168129.14999831</v>
      </c>
      <c r="G126" s="337"/>
      <c r="H126" s="368">
        <f t="shared" si="6"/>
        <v>99.648598570211206</v>
      </c>
      <c r="I126" s="368">
        <f t="shared" si="7"/>
        <v>99.648598570211206</v>
      </c>
      <c r="K126" s="41"/>
      <c r="L126" s="41"/>
      <c r="M126" s="41"/>
      <c r="N126" s="41"/>
      <c r="O126" s="41"/>
      <c r="P126" s="42"/>
      <c r="Q126" s="42"/>
      <c r="R126" s="43"/>
      <c r="S126" s="44"/>
      <c r="T126" s="44"/>
    </row>
    <row r="127" spans="1:20" ht="12.75" customHeight="1">
      <c r="A127" s="342" t="s">
        <v>333</v>
      </c>
      <c r="B127" s="349"/>
      <c r="C127" s="336">
        <v>83658416</v>
      </c>
      <c r="D127" s="336">
        <v>91054034</v>
      </c>
      <c r="E127" s="336">
        <v>91054034</v>
      </c>
      <c r="F127" s="336">
        <v>90735742</v>
      </c>
      <c r="G127" s="339">
        <v>0</v>
      </c>
      <c r="H127" s="367">
        <f t="shared" si="6"/>
        <v>99.650436135536836</v>
      </c>
      <c r="I127" s="367">
        <f t="shared" si="7"/>
        <v>99.650436135536836</v>
      </c>
      <c r="K127" s="41"/>
      <c r="L127" s="41"/>
      <c r="M127" s="41"/>
      <c r="N127" s="41"/>
      <c r="O127" s="41"/>
      <c r="P127" s="42"/>
      <c r="Q127" s="42"/>
      <c r="R127" s="43"/>
      <c r="S127" s="44"/>
      <c r="T127" s="44"/>
    </row>
    <row r="128" spans="1:20" ht="12.75" customHeight="1">
      <c r="A128" s="352"/>
      <c r="B128" s="353" t="s">
        <v>332</v>
      </c>
      <c r="C128" s="340">
        <v>83658416</v>
      </c>
      <c r="D128" s="340">
        <v>91054034</v>
      </c>
      <c r="E128" s="340">
        <v>91054034</v>
      </c>
      <c r="F128" s="340">
        <v>90735742</v>
      </c>
      <c r="G128" s="340"/>
      <c r="H128" s="369">
        <f t="shared" si="6"/>
        <v>99.650436135536836</v>
      </c>
      <c r="I128" s="369">
        <f t="shared" si="7"/>
        <v>99.650436135536836</v>
      </c>
      <c r="K128" s="41"/>
      <c r="L128" s="41"/>
      <c r="M128" s="41"/>
      <c r="N128" s="41"/>
      <c r="O128" s="41"/>
      <c r="P128" s="42"/>
      <c r="Q128" s="42"/>
      <c r="R128" s="43"/>
      <c r="S128" s="44"/>
      <c r="T128" s="44"/>
    </row>
    <row r="129" spans="1:11" ht="8.25" customHeight="1">
      <c r="A129" s="407" t="s">
        <v>48</v>
      </c>
      <c r="B129" s="407"/>
      <c r="C129" s="407"/>
      <c r="D129" s="407"/>
      <c r="E129" s="407"/>
      <c r="F129" s="407"/>
      <c r="G129" s="407"/>
      <c r="H129" s="407"/>
      <c r="I129" s="407"/>
      <c r="K129" s="88"/>
    </row>
    <row r="130" spans="1:11" ht="8.25" customHeight="1">
      <c r="A130" s="401" t="s">
        <v>50</v>
      </c>
      <c r="B130" s="401"/>
      <c r="C130" s="401"/>
      <c r="D130" s="401"/>
      <c r="E130" s="401"/>
      <c r="F130" s="401"/>
      <c r="G130" s="401"/>
      <c r="H130" s="401"/>
      <c r="I130" s="401"/>
    </row>
    <row r="131" spans="1:11" ht="8.25" customHeight="1">
      <c r="A131" s="408" t="s">
        <v>49</v>
      </c>
      <c r="B131" s="408"/>
      <c r="C131" s="408"/>
      <c r="D131" s="408"/>
      <c r="E131" s="408"/>
      <c r="F131" s="408"/>
      <c r="G131" s="408"/>
      <c r="H131" s="408"/>
      <c r="I131" s="408"/>
    </row>
    <row r="132" spans="1:11" ht="8.25" customHeight="1">
      <c r="A132" s="406" t="s">
        <v>667</v>
      </c>
      <c r="B132" s="406"/>
      <c r="C132" s="406"/>
      <c r="D132" s="406"/>
      <c r="E132" s="406"/>
      <c r="F132" s="406"/>
      <c r="G132" s="406"/>
      <c r="H132" s="406"/>
      <c r="I132" s="406"/>
      <c r="J132" s="203"/>
    </row>
    <row r="133" spans="1:11" ht="8.25" customHeight="1">
      <c r="A133" s="401" t="s">
        <v>331</v>
      </c>
      <c r="B133" s="401"/>
      <c r="C133" s="401"/>
      <c r="D133" s="401"/>
      <c r="E133" s="401"/>
      <c r="F133" s="401"/>
      <c r="G133" s="401"/>
      <c r="H133" s="401"/>
      <c r="I133" s="401"/>
    </row>
    <row r="134" spans="1:11">
      <c r="A134" s="202"/>
      <c r="B134" s="124"/>
      <c r="C134" s="123"/>
      <c r="D134" s="123"/>
      <c r="E134" s="123"/>
      <c r="F134" s="123"/>
      <c r="G134" s="122"/>
      <c r="H134" s="370"/>
      <c r="I134" s="370"/>
    </row>
    <row r="135" spans="1:11">
      <c r="B135" s="225"/>
      <c r="C135" s="226"/>
      <c r="D135" s="225"/>
      <c r="E135" s="225"/>
      <c r="F135" s="225"/>
    </row>
    <row r="136" spans="1:11">
      <c r="B136" s="225"/>
      <c r="C136" s="226"/>
      <c r="D136" s="225"/>
      <c r="E136" s="225"/>
      <c r="F136" s="225"/>
    </row>
    <row r="137" spans="1:11">
      <c r="B137" s="225"/>
      <c r="C137" s="226"/>
      <c r="D137" s="225"/>
      <c r="E137" s="225"/>
      <c r="F137" s="225"/>
    </row>
    <row r="138" spans="1:11">
      <c r="B138" s="225"/>
      <c r="C138" s="226"/>
      <c r="D138" s="225"/>
      <c r="E138" s="225"/>
      <c r="F138" s="225"/>
    </row>
    <row r="139" spans="1:11">
      <c r="B139" s="225"/>
      <c r="C139" s="226"/>
      <c r="D139" s="225"/>
      <c r="E139" s="225"/>
      <c r="F139" s="225"/>
    </row>
    <row r="140" spans="1:11">
      <c r="B140" s="225"/>
      <c r="C140" s="226"/>
      <c r="D140" s="225"/>
      <c r="E140" s="225"/>
      <c r="F140" s="225"/>
    </row>
    <row r="141" spans="1:11">
      <c r="B141" s="225"/>
      <c r="C141" s="226"/>
      <c r="D141" s="225"/>
      <c r="E141" s="225"/>
      <c r="F141" s="225"/>
    </row>
    <row r="142" spans="1:11">
      <c r="B142" s="225"/>
      <c r="C142" s="226"/>
      <c r="D142" s="225"/>
      <c r="E142" s="225"/>
      <c r="F142" s="225"/>
    </row>
    <row r="143" spans="1:11">
      <c r="B143" s="225"/>
      <c r="C143" s="226"/>
      <c r="D143" s="225"/>
      <c r="E143" s="225"/>
      <c r="F143" s="225"/>
    </row>
    <row r="144" spans="1:11">
      <c r="B144" s="225"/>
      <c r="C144" s="226"/>
      <c r="D144" s="225"/>
      <c r="E144" s="225"/>
      <c r="F144" s="225"/>
    </row>
    <row r="145" spans="2:6">
      <c r="B145" s="225"/>
      <c r="C145" s="226"/>
      <c r="D145" s="225"/>
      <c r="E145" s="225"/>
      <c r="F145" s="225"/>
    </row>
    <row r="146" spans="2:6">
      <c r="B146" s="225"/>
      <c r="C146" s="226"/>
      <c r="D146" s="225"/>
      <c r="E146" s="225"/>
      <c r="F146" s="225"/>
    </row>
    <row r="147" spans="2:6">
      <c r="B147" s="225"/>
      <c r="C147" s="226"/>
      <c r="D147" s="225"/>
      <c r="E147" s="225"/>
      <c r="F147" s="225"/>
    </row>
    <row r="148" spans="2:6">
      <c r="B148" s="225"/>
      <c r="C148" s="226"/>
      <c r="D148" s="225"/>
      <c r="E148" s="225"/>
      <c r="F148" s="225"/>
    </row>
    <row r="149" spans="2:6">
      <c r="B149" s="225"/>
      <c r="C149" s="226"/>
      <c r="D149" s="225"/>
      <c r="E149" s="225"/>
      <c r="F149" s="225"/>
    </row>
    <row r="150" spans="2:6">
      <c r="B150" s="225"/>
      <c r="C150" s="226"/>
      <c r="D150" s="225"/>
      <c r="E150" s="225"/>
      <c r="F150" s="225"/>
    </row>
    <row r="151" spans="2:6">
      <c r="B151" s="225"/>
      <c r="C151" s="226"/>
      <c r="D151" s="225"/>
      <c r="E151" s="225"/>
      <c r="F151" s="225"/>
    </row>
    <row r="153" spans="2:6">
      <c r="D153" s="149"/>
      <c r="E153" s="149"/>
      <c r="F153" s="149"/>
    </row>
    <row r="154" spans="2:6">
      <c r="D154" s="149"/>
      <c r="E154" s="149"/>
      <c r="F154" s="149"/>
    </row>
    <row r="155" spans="2:6">
      <c r="D155" s="149"/>
      <c r="E155" s="149"/>
      <c r="F155" s="149"/>
    </row>
    <row r="156" spans="2:6">
      <c r="D156" s="149"/>
      <c r="E156" s="149"/>
      <c r="F156" s="149"/>
    </row>
    <row r="157" spans="2:6">
      <c r="D157" s="149"/>
      <c r="E157" s="149"/>
      <c r="F157" s="149"/>
    </row>
    <row r="158" spans="2:6">
      <c r="D158" s="149"/>
      <c r="E158" s="149"/>
      <c r="F158" s="149"/>
    </row>
    <row r="159" spans="2:6">
      <c r="D159" s="149"/>
      <c r="E159" s="149"/>
      <c r="F159" s="149"/>
    </row>
    <row r="160" spans="2:6">
      <c r="D160" s="149"/>
      <c r="E160" s="149"/>
      <c r="F160" s="149"/>
    </row>
    <row r="161" spans="4:6">
      <c r="D161" s="149"/>
      <c r="E161" s="149"/>
      <c r="F161" s="149"/>
    </row>
    <row r="162" spans="4:6">
      <c r="D162" s="149"/>
      <c r="E162" s="149"/>
      <c r="F162" s="149"/>
    </row>
    <row r="163" spans="4:6">
      <c r="D163" s="149"/>
      <c r="E163" s="149"/>
      <c r="F163" s="149"/>
    </row>
    <row r="164" spans="4:6">
      <c r="D164" s="149"/>
      <c r="E164" s="149"/>
      <c r="F164" s="149"/>
    </row>
    <row r="165" spans="4:6">
      <c r="D165" s="149"/>
      <c r="E165" s="149"/>
      <c r="F165" s="149"/>
    </row>
    <row r="166" spans="4:6">
      <c r="D166" s="149"/>
      <c r="E166" s="149"/>
      <c r="F166" s="149"/>
    </row>
    <row r="167" spans="4:6">
      <c r="D167" s="149"/>
      <c r="E167" s="149"/>
      <c r="F167" s="149"/>
    </row>
    <row r="168" spans="4:6">
      <c r="D168" s="149"/>
      <c r="E168" s="149"/>
      <c r="F168" s="149"/>
    </row>
    <row r="169" spans="4:6">
      <c r="D169" s="149"/>
      <c r="E169" s="149"/>
      <c r="F169" s="149"/>
    </row>
  </sheetData>
  <mergeCells count="14">
    <mergeCell ref="A133:I133"/>
    <mergeCell ref="A1:B1"/>
    <mergeCell ref="A3:I3"/>
    <mergeCell ref="A4:A7"/>
    <mergeCell ref="B4:B7"/>
    <mergeCell ref="E4:F4"/>
    <mergeCell ref="H4:I5"/>
    <mergeCell ref="A132:I132"/>
    <mergeCell ref="C5:C6"/>
    <mergeCell ref="D5:D6"/>
    <mergeCell ref="E5:E6"/>
    <mergeCell ref="A129:I129"/>
    <mergeCell ref="A130:I130"/>
    <mergeCell ref="A131:I131"/>
  </mergeCells>
  <conditionalFormatting sqref="T8">
    <cfRule type="cellIs" dxfId="259" priority="25" operator="greaterThan">
      <formula>0.1</formula>
    </cfRule>
    <cfRule type="cellIs" dxfId="258" priority="26" operator="greaterThan">
      <formula>1</formula>
    </cfRule>
  </conditionalFormatting>
  <conditionalFormatting sqref="S8">
    <cfRule type="cellIs" dxfId="257" priority="31" operator="greaterThan">
      <formula>0</formula>
    </cfRule>
    <cfRule type="cellIs" dxfId="256" priority="32" operator="greaterThan">
      <formula>1</formula>
    </cfRule>
  </conditionalFormatting>
  <conditionalFormatting sqref="S8">
    <cfRule type="cellIs" dxfId="255" priority="29" operator="greaterThan">
      <formula>0.1</formula>
    </cfRule>
    <cfRule type="cellIs" dxfId="254" priority="30" operator="greaterThan">
      <formula>1</formula>
    </cfRule>
  </conditionalFormatting>
  <conditionalFormatting sqref="T8">
    <cfRule type="cellIs" dxfId="253" priority="27" operator="greaterThan">
      <formula>0</formula>
    </cfRule>
    <cfRule type="cellIs" dxfId="252" priority="28" operator="greaterThan">
      <formula>1</formula>
    </cfRule>
  </conditionalFormatting>
  <conditionalFormatting sqref="T8">
    <cfRule type="cellIs" dxfId="251" priority="17" operator="greaterThan">
      <formula>0.1</formula>
    </cfRule>
    <cfRule type="cellIs" dxfId="250" priority="18" operator="greaterThan">
      <formula>1</formula>
    </cfRule>
  </conditionalFormatting>
  <conditionalFormatting sqref="S8">
    <cfRule type="cellIs" dxfId="249" priority="23" operator="greaterThan">
      <formula>0</formula>
    </cfRule>
    <cfRule type="cellIs" dxfId="248" priority="24" operator="greaterThan">
      <formula>1</formula>
    </cfRule>
  </conditionalFormatting>
  <conditionalFormatting sqref="S8">
    <cfRule type="cellIs" dxfId="247" priority="21" operator="greaterThan">
      <formula>0.1</formula>
    </cfRule>
    <cfRule type="cellIs" dxfId="246" priority="22" operator="greaterThan">
      <formula>1</formula>
    </cfRule>
  </conditionalFormatting>
  <conditionalFormatting sqref="T8">
    <cfRule type="cellIs" dxfId="245" priority="19" operator="greaterThan">
      <formula>0</formula>
    </cfRule>
    <cfRule type="cellIs" dxfId="244" priority="20" operator="greaterThan">
      <formula>1</formula>
    </cfRule>
  </conditionalFormatting>
  <conditionalFormatting sqref="T9:T128">
    <cfRule type="cellIs" dxfId="243" priority="9" operator="greaterThan">
      <formula>0.1</formula>
    </cfRule>
    <cfRule type="cellIs" dxfId="242" priority="10" operator="greaterThan">
      <formula>1</formula>
    </cfRule>
  </conditionalFormatting>
  <conditionalFormatting sqref="S9:S128">
    <cfRule type="cellIs" dxfId="241" priority="15" operator="greaterThan">
      <formula>0</formula>
    </cfRule>
    <cfRule type="cellIs" dxfId="240" priority="16" operator="greaterThan">
      <formula>1</formula>
    </cfRule>
  </conditionalFormatting>
  <conditionalFormatting sqref="S9:S128">
    <cfRule type="cellIs" dxfId="239" priority="13" operator="greaterThan">
      <formula>0.1</formula>
    </cfRule>
    <cfRule type="cellIs" dxfId="238" priority="14" operator="greaterThan">
      <formula>1</formula>
    </cfRule>
  </conditionalFormatting>
  <conditionalFormatting sqref="T9:T128">
    <cfRule type="cellIs" dxfId="237" priority="11" operator="greaterThan">
      <formula>0</formula>
    </cfRule>
    <cfRule type="cellIs" dxfId="236" priority="12" operator="greaterThan">
      <formula>1</formula>
    </cfRule>
  </conditionalFormatting>
  <conditionalFormatting sqref="T9:T128">
    <cfRule type="cellIs" dxfId="235" priority="1" operator="greaterThan">
      <formula>0.1</formula>
    </cfRule>
    <cfRule type="cellIs" dxfId="234" priority="2" operator="greaterThan">
      <formula>1</formula>
    </cfRule>
  </conditionalFormatting>
  <conditionalFormatting sqref="S9:S128">
    <cfRule type="cellIs" dxfId="233" priority="7" operator="greaterThan">
      <formula>0</formula>
    </cfRule>
    <cfRule type="cellIs" dxfId="232" priority="8" operator="greaterThan">
      <formula>1</formula>
    </cfRule>
  </conditionalFormatting>
  <conditionalFormatting sqref="S9:S128">
    <cfRule type="cellIs" dxfId="231" priority="5" operator="greaterThan">
      <formula>0.1</formula>
    </cfRule>
    <cfRule type="cellIs" dxfId="230" priority="6" operator="greaterThan">
      <formula>1</formula>
    </cfRule>
  </conditionalFormatting>
  <conditionalFormatting sqref="T9:T128">
    <cfRule type="cellIs" dxfId="229" priority="3" operator="greaterThan">
      <formula>0</formula>
    </cfRule>
    <cfRule type="cellIs" dxfId="228" priority="4" operator="greaterThan">
      <formula>1</formula>
    </cfRule>
  </conditionalFormatting>
  <pageMargins left="0.7" right="0.7" top="0.75" bottom="0.75" header="0.3" footer="0.3"/>
  <pageSetup paperSize="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2"/>
  <sheetViews>
    <sheetView showGridLines="0" zoomScale="130" zoomScaleNormal="130" workbookViewId="0">
      <selection sqref="A1:B1"/>
    </sheetView>
  </sheetViews>
  <sheetFormatPr baseColWidth="10" defaultRowHeight="12.75"/>
  <cols>
    <col min="1" max="1" width="4.7109375" style="234" customWidth="1"/>
    <col min="2" max="2" width="60.7109375" style="227" customWidth="1"/>
    <col min="3" max="3" width="15.7109375" style="233" customWidth="1"/>
    <col min="4" max="5" width="15.7109375" style="232" customWidth="1"/>
    <col min="6" max="6" width="15.7109375" style="231" customWidth="1"/>
    <col min="7" max="7" width="1.5703125" style="230" customWidth="1"/>
    <col min="8" max="9" width="15.7109375" style="229" customWidth="1"/>
    <col min="10" max="10" width="5.85546875" style="227" customWidth="1"/>
    <col min="11" max="11" width="3.42578125" style="228" customWidth="1"/>
    <col min="12" max="14" width="3.28515625" style="227" customWidth="1"/>
    <col min="15" max="15" width="1.5703125" style="227" customWidth="1"/>
    <col min="16" max="17" width="3.28515625" style="227" customWidth="1"/>
    <col min="18" max="18" width="1.5703125" style="227" customWidth="1"/>
    <col min="19" max="20" width="12.28515625" style="227" customWidth="1"/>
    <col min="21" max="237" width="11.42578125" style="227"/>
    <col min="238" max="238" width="5.5703125" style="227" customWidth="1"/>
    <col min="239" max="239" width="5" style="227" customWidth="1"/>
    <col min="240" max="243" width="6.85546875" style="227" customWidth="1"/>
    <col min="244" max="244" width="5.5703125" style="227" customWidth="1"/>
    <col min="245" max="245" width="6.85546875" style="227" customWidth="1"/>
    <col min="246" max="246" width="16.140625" style="227" customWidth="1"/>
    <col min="247" max="247" width="13.85546875" style="227" customWidth="1"/>
    <col min="248" max="248" width="12.42578125" style="227" customWidth="1"/>
    <col min="249" max="249" width="13.5703125" style="227" customWidth="1"/>
    <col min="250" max="250" width="11.5703125" style="227" customWidth="1"/>
    <col min="251" max="251" width="13" style="227" customWidth="1"/>
    <col min="252" max="252" width="13.5703125" style="227" customWidth="1"/>
    <col min="253" max="253" width="9.7109375" style="227" customWidth="1"/>
    <col min="254" max="254" width="11.42578125" style="227" customWidth="1"/>
    <col min="255" max="255" width="2.140625" style="227" customWidth="1"/>
    <col min="256" max="493" width="11.42578125" style="227"/>
    <col min="494" max="494" width="5.5703125" style="227" customWidth="1"/>
    <col min="495" max="495" width="5" style="227" customWidth="1"/>
    <col min="496" max="499" width="6.85546875" style="227" customWidth="1"/>
    <col min="500" max="500" width="5.5703125" style="227" customWidth="1"/>
    <col min="501" max="501" width="6.85546875" style="227" customWidth="1"/>
    <col min="502" max="502" width="16.140625" style="227" customWidth="1"/>
    <col min="503" max="503" width="13.85546875" style="227" customWidth="1"/>
    <col min="504" max="504" width="12.42578125" style="227" customWidth="1"/>
    <col min="505" max="505" width="13.5703125" style="227" customWidth="1"/>
    <col min="506" max="506" width="11.5703125" style="227" customWidth="1"/>
    <col min="507" max="507" width="13" style="227" customWidth="1"/>
    <col min="508" max="508" width="13.5703125" style="227" customWidth="1"/>
    <col min="509" max="509" width="9.7109375" style="227" customWidth="1"/>
    <col min="510" max="510" width="11.42578125" style="227" customWidth="1"/>
    <col min="511" max="511" width="2.140625" style="227" customWidth="1"/>
    <col min="512" max="749" width="11.42578125" style="227"/>
    <col min="750" max="750" width="5.5703125" style="227" customWidth="1"/>
    <col min="751" max="751" width="5" style="227" customWidth="1"/>
    <col min="752" max="755" width="6.85546875" style="227" customWidth="1"/>
    <col min="756" max="756" width="5.5703125" style="227" customWidth="1"/>
    <col min="757" max="757" width="6.85546875" style="227" customWidth="1"/>
    <col min="758" max="758" width="16.140625" style="227" customWidth="1"/>
    <col min="759" max="759" width="13.85546875" style="227" customWidth="1"/>
    <col min="760" max="760" width="12.42578125" style="227" customWidth="1"/>
    <col min="761" max="761" width="13.5703125" style="227" customWidth="1"/>
    <col min="762" max="762" width="11.5703125" style="227" customWidth="1"/>
    <col min="763" max="763" width="13" style="227" customWidth="1"/>
    <col min="764" max="764" width="13.5703125" style="227" customWidth="1"/>
    <col min="765" max="765" width="9.7109375" style="227" customWidth="1"/>
    <col min="766" max="766" width="11.42578125" style="227" customWidth="1"/>
    <col min="767" max="767" width="2.140625" style="227" customWidth="1"/>
    <col min="768" max="1005" width="11.42578125" style="227"/>
    <col min="1006" max="1006" width="5.5703125" style="227" customWidth="1"/>
    <col min="1007" max="1007" width="5" style="227" customWidth="1"/>
    <col min="1008" max="1011" width="6.85546875" style="227" customWidth="1"/>
    <col min="1012" max="1012" width="5.5703125" style="227" customWidth="1"/>
    <col min="1013" max="1013" width="6.85546875" style="227" customWidth="1"/>
    <col min="1014" max="1014" width="16.140625" style="227" customWidth="1"/>
    <col min="1015" max="1015" width="13.85546875" style="227" customWidth="1"/>
    <col min="1016" max="1016" width="12.42578125" style="227" customWidth="1"/>
    <col min="1017" max="1017" width="13.5703125" style="227" customWidth="1"/>
    <col min="1018" max="1018" width="11.5703125" style="227" customWidth="1"/>
    <col min="1019" max="1019" width="13" style="227" customWidth="1"/>
    <col min="1020" max="1020" width="13.5703125" style="227" customWidth="1"/>
    <col min="1021" max="1021" width="9.7109375" style="227" customWidth="1"/>
    <col min="1022" max="1022" width="11.42578125" style="227" customWidth="1"/>
    <col min="1023" max="1023" width="2.140625" style="227" customWidth="1"/>
    <col min="1024" max="1261" width="11.42578125" style="227"/>
    <col min="1262" max="1262" width="5.5703125" style="227" customWidth="1"/>
    <col min="1263" max="1263" width="5" style="227" customWidth="1"/>
    <col min="1264" max="1267" width="6.85546875" style="227" customWidth="1"/>
    <col min="1268" max="1268" width="5.5703125" style="227" customWidth="1"/>
    <col min="1269" max="1269" width="6.85546875" style="227" customWidth="1"/>
    <col min="1270" max="1270" width="16.140625" style="227" customWidth="1"/>
    <col min="1271" max="1271" width="13.85546875" style="227" customWidth="1"/>
    <col min="1272" max="1272" width="12.42578125" style="227" customWidth="1"/>
    <col min="1273" max="1273" width="13.5703125" style="227" customWidth="1"/>
    <col min="1274" max="1274" width="11.5703125" style="227" customWidth="1"/>
    <col min="1275" max="1275" width="13" style="227" customWidth="1"/>
    <col min="1276" max="1276" width="13.5703125" style="227" customWidth="1"/>
    <col min="1277" max="1277" width="9.7109375" style="227" customWidth="1"/>
    <col min="1278" max="1278" width="11.42578125" style="227" customWidth="1"/>
    <col min="1279" max="1279" width="2.140625" style="227" customWidth="1"/>
    <col min="1280" max="1517" width="11.42578125" style="227"/>
    <col min="1518" max="1518" width="5.5703125" style="227" customWidth="1"/>
    <col min="1519" max="1519" width="5" style="227" customWidth="1"/>
    <col min="1520" max="1523" width="6.85546875" style="227" customWidth="1"/>
    <col min="1524" max="1524" width="5.5703125" style="227" customWidth="1"/>
    <col min="1525" max="1525" width="6.85546875" style="227" customWidth="1"/>
    <col min="1526" max="1526" width="16.140625" style="227" customWidth="1"/>
    <col min="1527" max="1527" width="13.85546875" style="227" customWidth="1"/>
    <col min="1528" max="1528" width="12.42578125" style="227" customWidth="1"/>
    <col min="1529" max="1529" width="13.5703125" style="227" customWidth="1"/>
    <col min="1530" max="1530" width="11.5703125" style="227" customWidth="1"/>
    <col min="1531" max="1531" width="13" style="227" customWidth="1"/>
    <col min="1532" max="1532" width="13.5703125" style="227" customWidth="1"/>
    <col min="1533" max="1533" width="9.7109375" style="227" customWidth="1"/>
    <col min="1534" max="1534" width="11.42578125" style="227" customWidth="1"/>
    <col min="1535" max="1535" width="2.140625" style="227" customWidth="1"/>
    <col min="1536" max="1773" width="11.42578125" style="227"/>
    <col min="1774" max="1774" width="5.5703125" style="227" customWidth="1"/>
    <col min="1775" max="1775" width="5" style="227" customWidth="1"/>
    <col min="1776" max="1779" width="6.85546875" style="227" customWidth="1"/>
    <col min="1780" max="1780" width="5.5703125" style="227" customWidth="1"/>
    <col min="1781" max="1781" width="6.85546875" style="227" customWidth="1"/>
    <col min="1782" max="1782" width="16.140625" style="227" customWidth="1"/>
    <col min="1783" max="1783" width="13.85546875" style="227" customWidth="1"/>
    <col min="1784" max="1784" width="12.42578125" style="227" customWidth="1"/>
    <col min="1785" max="1785" width="13.5703125" style="227" customWidth="1"/>
    <col min="1786" max="1786" width="11.5703125" style="227" customWidth="1"/>
    <col min="1787" max="1787" width="13" style="227" customWidth="1"/>
    <col min="1788" max="1788" width="13.5703125" style="227" customWidth="1"/>
    <col min="1789" max="1789" width="9.7109375" style="227" customWidth="1"/>
    <col min="1790" max="1790" width="11.42578125" style="227" customWidth="1"/>
    <col min="1791" max="1791" width="2.140625" style="227" customWidth="1"/>
    <col min="1792" max="2029" width="11.42578125" style="227"/>
    <col min="2030" max="2030" width="5.5703125" style="227" customWidth="1"/>
    <col min="2031" max="2031" width="5" style="227" customWidth="1"/>
    <col min="2032" max="2035" width="6.85546875" style="227" customWidth="1"/>
    <col min="2036" max="2036" width="5.5703125" style="227" customWidth="1"/>
    <col min="2037" max="2037" width="6.85546875" style="227" customWidth="1"/>
    <col min="2038" max="2038" width="16.140625" style="227" customWidth="1"/>
    <col min="2039" max="2039" width="13.85546875" style="227" customWidth="1"/>
    <col min="2040" max="2040" width="12.42578125" style="227" customWidth="1"/>
    <col min="2041" max="2041" width="13.5703125" style="227" customWidth="1"/>
    <col min="2042" max="2042" width="11.5703125" style="227" customWidth="1"/>
    <col min="2043" max="2043" width="13" style="227" customWidth="1"/>
    <col min="2044" max="2044" width="13.5703125" style="227" customWidth="1"/>
    <col min="2045" max="2045" width="9.7109375" style="227" customWidth="1"/>
    <col min="2046" max="2046" width="11.42578125" style="227" customWidth="1"/>
    <col min="2047" max="2047" width="2.140625" style="227" customWidth="1"/>
    <col min="2048" max="2285" width="11.42578125" style="227"/>
    <col min="2286" max="2286" width="5.5703125" style="227" customWidth="1"/>
    <col min="2287" max="2287" width="5" style="227" customWidth="1"/>
    <col min="2288" max="2291" width="6.85546875" style="227" customWidth="1"/>
    <col min="2292" max="2292" width="5.5703125" style="227" customWidth="1"/>
    <col min="2293" max="2293" width="6.85546875" style="227" customWidth="1"/>
    <col min="2294" max="2294" width="16.140625" style="227" customWidth="1"/>
    <col min="2295" max="2295" width="13.85546875" style="227" customWidth="1"/>
    <col min="2296" max="2296" width="12.42578125" style="227" customWidth="1"/>
    <col min="2297" max="2297" width="13.5703125" style="227" customWidth="1"/>
    <col min="2298" max="2298" width="11.5703125" style="227" customWidth="1"/>
    <col min="2299" max="2299" width="13" style="227" customWidth="1"/>
    <col min="2300" max="2300" width="13.5703125" style="227" customWidth="1"/>
    <col min="2301" max="2301" width="9.7109375" style="227" customWidth="1"/>
    <col min="2302" max="2302" width="11.42578125" style="227" customWidth="1"/>
    <col min="2303" max="2303" width="2.140625" style="227" customWidth="1"/>
    <col min="2304" max="2541" width="11.42578125" style="227"/>
    <col min="2542" max="2542" width="5.5703125" style="227" customWidth="1"/>
    <col min="2543" max="2543" width="5" style="227" customWidth="1"/>
    <col min="2544" max="2547" width="6.85546875" style="227" customWidth="1"/>
    <col min="2548" max="2548" width="5.5703125" style="227" customWidth="1"/>
    <col min="2549" max="2549" width="6.85546875" style="227" customWidth="1"/>
    <col min="2550" max="2550" width="16.140625" style="227" customWidth="1"/>
    <col min="2551" max="2551" width="13.85546875" style="227" customWidth="1"/>
    <col min="2552" max="2552" width="12.42578125" style="227" customWidth="1"/>
    <col min="2553" max="2553" width="13.5703125" style="227" customWidth="1"/>
    <col min="2554" max="2554" width="11.5703125" style="227" customWidth="1"/>
    <col min="2555" max="2555" width="13" style="227" customWidth="1"/>
    <col min="2556" max="2556" width="13.5703125" style="227" customWidth="1"/>
    <col min="2557" max="2557" width="9.7109375" style="227" customWidth="1"/>
    <col min="2558" max="2558" width="11.42578125" style="227" customWidth="1"/>
    <col min="2559" max="2559" width="2.140625" style="227" customWidth="1"/>
    <col min="2560" max="2797" width="11.42578125" style="227"/>
    <col min="2798" max="2798" width="5.5703125" style="227" customWidth="1"/>
    <col min="2799" max="2799" width="5" style="227" customWidth="1"/>
    <col min="2800" max="2803" width="6.85546875" style="227" customWidth="1"/>
    <col min="2804" max="2804" width="5.5703125" style="227" customWidth="1"/>
    <col min="2805" max="2805" width="6.85546875" style="227" customWidth="1"/>
    <col min="2806" max="2806" width="16.140625" style="227" customWidth="1"/>
    <col min="2807" max="2807" width="13.85546875" style="227" customWidth="1"/>
    <col min="2808" max="2808" width="12.42578125" style="227" customWidth="1"/>
    <col min="2809" max="2809" width="13.5703125" style="227" customWidth="1"/>
    <col min="2810" max="2810" width="11.5703125" style="227" customWidth="1"/>
    <col min="2811" max="2811" width="13" style="227" customWidth="1"/>
    <col min="2812" max="2812" width="13.5703125" style="227" customWidth="1"/>
    <col min="2813" max="2813" width="9.7109375" style="227" customWidth="1"/>
    <col min="2814" max="2814" width="11.42578125" style="227" customWidth="1"/>
    <col min="2815" max="2815" width="2.140625" style="227" customWidth="1"/>
    <col min="2816" max="3053" width="11.42578125" style="227"/>
    <col min="3054" max="3054" width="5.5703125" style="227" customWidth="1"/>
    <col min="3055" max="3055" width="5" style="227" customWidth="1"/>
    <col min="3056" max="3059" width="6.85546875" style="227" customWidth="1"/>
    <col min="3060" max="3060" width="5.5703125" style="227" customWidth="1"/>
    <col min="3061" max="3061" width="6.85546875" style="227" customWidth="1"/>
    <col min="3062" max="3062" width="16.140625" style="227" customWidth="1"/>
    <col min="3063" max="3063" width="13.85546875" style="227" customWidth="1"/>
    <col min="3064" max="3064" width="12.42578125" style="227" customWidth="1"/>
    <col min="3065" max="3065" width="13.5703125" style="227" customWidth="1"/>
    <col min="3066" max="3066" width="11.5703125" style="227" customWidth="1"/>
    <col min="3067" max="3067" width="13" style="227" customWidth="1"/>
    <col min="3068" max="3068" width="13.5703125" style="227" customWidth="1"/>
    <col min="3069" max="3069" width="9.7109375" style="227" customWidth="1"/>
    <col min="3070" max="3070" width="11.42578125" style="227" customWidth="1"/>
    <col min="3071" max="3071" width="2.140625" style="227" customWidth="1"/>
    <col min="3072" max="3309" width="11.42578125" style="227"/>
    <col min="3310" max="3310" width="5.5703125" style="227" customWidth="1"/>
    <col min="3311" max="3311" width="5" style="227" customWidth="1"/>
    <col min="3312" max="3315" width="6.85546875" style="227" customWidth="1"/>
    <col min="3316" max="3316" width="5.5703125" style="227" customWidth="1"/>
    <col min="3317" max="3317" width="6.85546875" style="227" customWidth="1"/>
    <col min="3318" max="3318" width="16.140625" style="227" customWidth="1"/>
    <col min="3319" max="3319" width="13.85546875" style="227" customWidth="1"/>
    <col min="3320" max="3320" width="12.42578125" style="227" customWidth="1"/>
    <col min="3321" max="3321" width="13.5703125" style="227" customWidth="1"/>
    <col min="3322" max="3322" width="11.5703125" style="227" customWidth="1"/>
    <col min="3323" max="3323" width="13" style="227" customWidth="1"/>
    <col min="3324" max="3324" width="13.5703125" style="227" customWidth="1"/>
    <col min="3325" max="3325" width="9.7109375" style="227" customWidth="1"/>
    <col min="3326" max="3326" width="11.42578125" style="227" customWidth="1"/>
    <col min="3327" max="3327" width="2.140625" style="227" customWidth="1"/>
    <col min="3328" max="3565" width="11.42578125" style="227"/>
    <col min="3566" max="3566" width="5.5703125" style="227" customWidth="1"/>
    <col min="3567" max="3567" width="5" style="227" customWidth="1"/>
    <col min="3568" max="3571" width="6.85546875" style="227" customWidth="1"/>
    <col min="3572" max="3572" width="5.5703125" style="227" customWidth="1"/>
    <col min="3573" max="3573" width="6.85546875" style="227" customWidth="1"/>
    <col min="3574" max="3574" width="16.140625" style="227" customWidth="1"/>
    <col min="3575" max="3575" width="13.85546875" style="227" customWidth="1"/>
    <col min="3576" max="3576" width="12.42578125" style="227" customWidth="1"/>
    <col min="3577" max="3577" width="13.5703125" style="227" customWidth="1"/>
    <col min="3578" max="3578" width="11.5703125" style="227" customWidth="1"/>
    <col min="3579" max="3579" width="13" style="227" customWidth="1"/>
    <col min="3580" max="3580" width="13.5703125" style="227" customWidth="1"/>
    <col min="3581" max="3581" width="9.7109375" style="227" customWidth="1"/>
    <col min="3582" max="3582" width="11.42578125" style="227" customWidth="1"/>
    <col min="3583" max="3583" width="2.140625" style="227" customWidth="1"/>
    <col min="3584" max="3821" width="11.42578125" style="227"/>
    <col min="3822" max="3822" width="5.5703125" style="227" customWidth="1"/>
    <col min="3823" max="3823" width="5" style="227" customWidth="1"/>
    <col min="3824" max="3827" width="6.85546875" style="227" customWidth="1"/>
    <col min="3828" max="3828" width="5.5703125" style="227" customWidth="1"/>
    <col min="3829" max="3829" width="6.85546875" style="227" customWidth="1"/>
    <col min="3830" max="3830" width="16.140625" style="227" customWidth="1"/>
    <col min="3831" max="3831" width="13.85546875" style="227" customWidth="1"/>
    <col min="3832" max="3832" width="12.42578125" style="227" customWidth="1"/>
    <col min="3833" max="3833" width="13.5703125" style="227" customWidth="1"/>
    <col min="3834" max="3834" width="11.5703125" style="227" customWidth="1"/>
    <col min="3835" max="3835" width="13" style="227" customWidth="1"/>
    <col min="3836" max="3836" width="13.5703125" style="227" customWidth="1"/>
    <col min="3837" max="3837" width="9.7109375" style="227" customWidth="1"/>
    <col min="3838" max="3838" width="11.42578125" style="227" customWidth="1"/>
    <col min="3839" max="3839" width="2.140625" style="227" customWidth="1"/>
    <col min="3840" max="4077" width="11.42578125" style="227"/>
    <col min="4078" max="4078" width="5.5703125" style="227" customWidth="1"/>
    <col min="4079" max="4079" width="5" style="227" customWidth="1"/>
    <col min="4080" max="4083" width="6.85546875" style="227" customWidth="1"/>
    <col min="4084" max="4084" width="5.5703125" style="227" customWidth="1"/>
    <col min="4085" max="4085" width="6.85546875" style="227" customWidth="1"/>
    <col min="4086" max="4086" width="16.140625" style="227" customWidth="1"/>
    <col min="4087" max="4087" width="13.85546875" style="227" customWidth="1"/>
    <col min="4088" max="4088" width="12.42578125" style="227" customWidth="1"/>
    <col min="4089" max="4089" width="13.5703125" style="227" customWidth="1"/>
    <col min="4090" max="4090" width="11.5703125" style="227" customWidth="1"/>
    <col min="4091" max="4091" width="13" style="227" customWidth="1"/>
    <col min="4092" max="4092" width="13.5703125" style="227" customWidth="1"/>
    <col min="4093" max="4093" width="9.7109375" style="227" customWidth="1"/>
    <col min="4094" max="4094" width="11.42578125" style="227" customWidth="1"/>
    <col min="4095" max="4095" width="2.140625" style="227" customWidth="1"/>
    <col min="4096" max="4333" width="11.42578125" style="227"/>
    <col min="4334" max="4334" width="5.5703125" style="227" customWidth="1"/>
    <col min="4335" max="4335" width="5" style="227" customWidth="1"/>
    <col min="4336" max="4339" width="6.85546875" style="227" customWidth="1"/>
    <col min="4340" max="4340" width="5.5703125" style="227" customWidth="1"/>
    <col min="4341" max="4341" width="6.85546875" style="227" customWidth="1"/>
    <col min="4342" max="4342" width="16.140625" style="227" customWidth="1"/>
    <col min="4343" max="4343" width="13.85546875" style="227" customWidth="1"/>
    <col min="4344" max="4344" width="12.42578125" style="227" customWidth="1"/>
    <col min="4345" max="4345" width="13.5703125" style="227" customWidth="1"/>
    <col min="4346" max="4346" width="11.5703125" style="227" customWidth="1"/>
    <col min="4347" max="4347" width="13" style="227" customWidth="1"/>
    <col min="4348" max="4348" width="13.5703125" style="227" customWidth="1"/>
    <col min="4349" max="4349" width="9.7109375" style="227" customWidth="1"/>
    <col min="4350" max="4350" width="11.42578125" style="227" customWidth="1"/>
    <col min="4351" max="4351" width="2.140625" style="227" customWidth="1"/>
    <col min="4352" max="4589" width="11.42578125" style="227"/>
    <col min="4590" max="4590" width="5.5703125" style="227" customWidth="1"/>
    <col min="4591" max="4591" width="5" style="227" customWidth="1"/>
    <col min="4592" max="4595" width="6.85546875" style="227" customWidth="1"/>
    <col min="4596" max="4596" width="5.5703125" style="227" customWidth="1"/>
    <col min="4597" max="4597" width="6.85546875" style="227" customWidth="1"/>
    <col min="4598" max="4598" width="16.140625" style="227" customWidth="1"/>
    <col min="4599" max="4599" width="13.85546875" style="227" customWidth="1"/>
    <col min="4600" max="4600" width="12.42578125" style="227" customWidth="1"/>
    <col min="4601" max="4601" width="13.5703125" style="227" customWidth="1"/>
    <col min="4602" max="4602" width="11.5703125" style="227" customWidth="1"/>
    <col min="4603" max="4603" width="13" style="227" customWidth="1"/>
    <col min="4604" max="4604" width="13.5703125" style="227" customWidth="1"/>
    <col min="4605" max="4605" width="9.7109375" style="227" customWidth="1"/>
    <col min="4606" max="4606" width="11.42578125" style="227" customWidth="1"/>
    <col min="4607" max="4607" width="2.140625" style="227" customWidth="1"/>
    <col min="4608" max="4845" width="11.42578125" style="227"/>
    <col min="4846" max="4846" width="5.5703125" style="227" customWidth="1"/>
    <col min="4847" max="4847" width="5" style="227" customWidth="1"/>
    <col min="4848" max="4851" width="6.85546875" style="227" customWidth="1"/>
    <col min="4852" max="4852" width="5.5703125" style="227" customWidth="1"/>
    <col min="4853" max="4853" width="6.85546875" style="227" customWidth="1"/>
    <col min="4854" max="4854" width="16.140625" style="227" customWidth="1"/>
    <col min="4855" max="4855" width="13.85546875" style="227" customWidth="1"/>
    <col min="4856" max="4856" width="12.42578125" style="227" customWidth="1"/>
    <col min="4857" max="4857" width="13.5703125" style="227" customWidth="1"/>
    <col min="4858" max="4858" width="11.5703125" style="227" customWidth="1"/>
    <col min="4859" max="4859" width="13" style="227" customWidth="1"/>
    <col min="4860" max="4860" width="13.5703125" style="227" customWidth="1"/>
    <col min="4861" max="4861" width="9.7109375" style="227" customWidth="1"/>
    <col min="4862" max="4862" width="11.42578125" style="227" customWidth="1"/>
    <col min="4863" max="4863" width="2.140625" style="227" customWidth="1"/>
    <col min="4864" max="5101" width="11.42578125" style="227"/>
    <col min="5102" max="5102" width="5.5703125" style="227" customWidth="1"/>
    <col min="5103" max="5103" width="5" style="227" customWidth="1"/>
    <col min="5104" max="5107" width="6.85546875" style="227" customWidth="1"/>
    <col min="5108" max="5108" width="5.5703125" style="227" customWidth="1"/>
    <col min="5109" max="5109" width="6.85546875" style="227" customWidth="1"/>
    <col min="5110" max="5110" width="16.140625" style="227" customWidth="1"/>
    <col min="5111" max="5111" width="13.85546875" style="227" customWidth="1"/>
    <col min="5112" max="5112" width="12.42578125" style="227" customWidth="1"/>
    <col min="5113" max="5113" width="13.5703125" style="227" customWidth="1"/>
    <col min="5114" max="5114" width="11.5703125" style="227" customWidth="1"/>
    <col min="5115" max="5115" width="13" style="227" customWidth="1"/>
    <col min="5116" max="5116" width="13.5703125" style="227" customWidth="1"/>
    <col min="5117" max="5117" width="9.7109375" style="227" customWidth="1"/>
    <col min="5118" max="5118" width="11.42578125" style="227" customWidth="1"/>
    <col min="5119" max="5119" width="2.140625" style="227" customWidth="1"/>
    <col min="5120" max="5357" width="11.42578125" style="227"/>
    <col min="5358" max="5358" width="5.5703125" style="227" customWidth="1"/>
    <col min="5359" max="5359" width="5" style="227" customWidth="1"/>
    <col min="5360" max="5363" width="6.85546875" style="227" customWidth="1"/>
    <col min="5364" max="5364" width="5.5703125" style="227" customWidth="1"/>
    <col min="5365" max="5365" width="6.85546875" style="227" customWidth="1"/>
    <col min="5366" max="5366" width="16.140625" style="227" customWidth="1"/>
    <col min="5367" max="5367" width="13.85546875" style="227" customWidth="1"/>
    <col min="5368" max="5368" width="12.42578125" style="227" customWidth="1"/>
    <col min="5369" max="5369" width="13.5703125" style="227" customWidth="1"/>
    <col min="5370" max="5370" width="11.5703125" style="227" customWidth="1"/>
    <col min="5371" max="5371" width="13" style="227" customWidth="1"/>
    <col min="5372" max="5372" width="13.5703125" style="227" customWidth="1"/>
    <col min="5373" max="5373" width="9.7109375" style="227" customWidth="1"/>
    <col min="5374" max="5374" width="11.42578125" style="227" customWidth="1"/>
    <col min="5375" max="5375" width="2.140625" style="227" customWidth="1"/>
    <col min="5376" max="5613" width="11.42578125" style="227"/>
    <col min="5614" max="5614" width="5.5703125" style="227" customWidth="1"/>
    <col min="5615" max="5615" width="5" style="227" customWidth="1"/>
    <col min="5616" max="5619" width="6.85546875" style="227" customWidth="1"/>
    <col min="5620" max="5620" width="5.5703125" style="227" customWidth="1"/>
    <col min="5621" max="5621" width="6.85546875" style="227" customWidth="1"/>
    <col min="5622" max="5622" width="16.140625" style="227" customWidth="1"/>
    <col min="5623" max="5623" width="13.85546875" style="227" customWidth="1"/>
    <col min="5624" max="5624" width="12.42578125" style="227" customWidth="1"/>
    <col min="5625" max="5625" width="13.5703125" style="227" customWidth="1"/>
    <col min="5626" max="5626" width="11.5703125" style="227" customWidth="1"/>
    <col min="5627" max="5627" width="13" style="227" customWidth="1"/>
    <col min="5628" max="5628" width="13.5703125" style="227" customWidth="1"/>
    <col min="5629" max="5629" width="9.7109375" style="227" customWidth="1"/>
    <col min="5630" max="5630" width="11.42578125" style="227" customWidth="1"/>
    <col min="5631" max="5631" width="2.140625" style="227" customWidth="1"/>
    <col min="5632" max="5869" width="11.42578125" style="227"/>
    <col min="5870" max="5870" width="5.5703125" style="227" customWidth="1"/>
    <col min="5871" max="5871" width="5" style="227" customWidth="1"/>
    <col min="5872" max="5875" width="6.85546875" style="227" customWidth="1"/>
    <col min="5876" max="5876" width="5.5703125" style="227" customWidth="1"/>
    <col min="5877" max="5877" width="6.85546875" style="227" customWidth="1"/>
    <col min="5878" max="5878" width="16.140625" style="227" customWidth="1"/>
    <col min="5879" max="5879" width="13.85546875" style="227" customWidth="1"/>
    <col min="5880" max="5880" width="12.42578125" style="227" customWidth="1"/>
    <col min="5881" max="5881" width="13.5703125" style="227" customWidth="1"/>
    <col min="5882" max="5882" width="11.5703125" style="227" customWidth="1"/>
    <col min="5883" max="5883" width="13" style="227" customWidth="1"/>
    <col min="5884" max="5884" width="13.5703125" style="227" customWidth="1"/>
    <col min="5885" max="5885" width="9.7109375" style="227" customWidth="1"/>
    <col min="5886" max="5886" width="11.42578125" style="227" customWidth="1"/>
    <col min="5887" max="5887" width="2.140625" style="227" customWidth="1"/>
    <col min="5888" max="6125" width="11.42578125" style="227"/>
    <col min="6126" max="6126" width="5.5703125" style="227" customWidth="1"/>
    <col min="6127" max="6127" width="5" style="227" customWidth="1"/>
    <col min="6128" max="6131" width="6.85546875" style="227" customWidth="1"/>
    <col min="6132" max="6132" width="5.5703125" style="227" customWidth="1"/>
    <col min="6133" max="6133" width="6.85546875" style="227" customWidth="1"/>
    <col min="6134" max="6134" width="16.140625" style="227" customWidth="1"/>
    <col min="6135" max="6135" width="13.85546875" style="227" customWidth="1"/>
    <col min="6136" max="6136" width="12.42578125" style="227" customWidth="1"/>
    <col min="6137" max="6137" width="13.5703125" style="227" customWidth="1"/>
    <col min="6138" max="6138" width="11.5703125" style="227" customWidth="1"/>
    <col min="6139" max="6139" width="13" style="227" customWidth="1"/>
    <col min="6140" max="6140" width="13.5703125" style="227" customWidth="1"/>
    <col min="6141" max="6141" width="9.7109375" style="227" customWidth="1"/>
    <col min="6142" max="6142" width="11.42578125" style="227" customWidth="1"/>
    <col min="6143" max="6143" width="2.140625" style="227" customWidth="1"/>
    <col min="6144" max="6381" width="11.42578125" style="227"/>
    <col min="6382" max="6382" width="5.5703125" style="227" customWidth="1"/>
    <col min="6383" max="6383" width="5" style="227" customWidth="1"/>
    <col min="6384" max="6387" width="6.85546875" style="227" customWidth="1"/>
    <col min="6388" max="6388" width="5.5703125" style="227" customWidth="1"/>
    <col min="6389" max="6389" width="6.85546875" style="227" customWidth="1"/>
    <col min="6390" max="6390" width="16.140625" style="227" customWidth="1"/>
    <col min="6391" max="6391" width="13.85546875" style="227" customWidth="1"/>
    <col min="6392" max="6392" width="12.42578125" style="227" customWidth="1"/>
    <col min="6393" max="6393" width="13.5703125" style="227" customWidth="1"/>
    <col min="6394" max="6394" width="11.5703125" style="227" customWidth="1"/>
    <col min="6395" max="6395" width="13" style="227" customWidth="1"/>
    <col min="6396" max="6396" width="13.5703125" style="227" customWidth="1"/>
    <col min="6397" max="6397" width="9.7109375" style="227" customWidth="1"/>
    <col min="6398" max="6398" width="11.42578125" style="227" customWidth="1"/>
    <col min="6399" max="6399" width="2.140625" style="227" customWidth="1"/>
    <col min="6400" max="6637" width="11.42578125" style="227"/>
    <col min="6638" max="6638" width="5.5703125" style="227" customWidth="1"/>
    <col min="6639" max="6639" width="5" style="227" customWidth="1"/>
    <col min="6640" max="6643" width="6.85546875" style="227" customWidth="1"/>
    <col min="6644" max="6644" width="5.5703125" style="227" customWidth="1"/>
    <col min="6645" max="6645" width="6.85546875" style="227" customWidth="1"/>
    <col min="6646" max="6646" width="16.140625" style="227" customWidth="1"/>
    <col min="6647" max="6647" width="13.85546875" style="227" customWidth="1"/>
    <col min="6648" max="6648" width="12.42578125" style="227" customWidth="1"/>
    <col min="6649" max="6649" width="13.5703125" style="227" customWidth="1"/>
    <col min="6650" max="6650" width="11.5703125" style="227" customWidth="1"/>
    <col min="6651" max="6651" width="13" style="227" customWidth="1"/>
    <col min="6652" max="6652" width="13.5703125" style="227" customWidth="1"/>
    <col min="6653" max="6653" width="9.7109375" style="227" customWidth="1"/>
    <col min="6654" max="6654" width="11.42578125" style="227" customWidth="1"/>
    <col min="6655" max="6655" width="2.140625" style="227" customWidth="1"/>
    <col min="6656" max="6893" width="11.42578125" style="227"/>
    <col min="6894" max="6894" width="5.5703125" style="227" customWidth="1"/>
    <col min="6895" max="6895" width="5" style="227" customWidth="1"/>
    <col min="6896" max="6899" width="6.85546875" style="227" customWidth="1"/>
    <col min="6900" max="6900" width="5.5703125" style="227" customWidth="1"/>
    <col min="6901" max="6901" width="6.85546875" style="227" customWidth="1"/>
    <col min="6902" max="6902" width="16.140625" style="227" customWidth="1"/>
    <col min="6903" max="6903" width="13.85546875" style="227" customWidth="1"/>
    <col min="6904" max="6904" width="12.42578125" style="227" customWidth="1"/>
    <col min="6905" max="6905" width="13.5703125" style="227" customWidth="1"/>
    <col min="6906" max="6906" width="11.5703125" style="227" customWidth="1"/>
    <col min="6907" max="6907" width="13" style="227" customWidth="1"/>
    <col min="6908" max="6908" width="13.5703125" style="227" customWidth="1"/>
    <col min="6909" max="6909" width="9.7109375" style="227" customWidth="1"/>
    <col min="6910" max="6910" width="11.42578125" style="227" customWidth="1"/>
    <col min="6911" max="6911" width="2.140625" style="227" customWidth="1"/>
    <col min="6912" max="7149" width="11.42578125" style="227"/>
    <col min="7150" max="7150" width="5.5703125" style="227" customWidth="1"/>
    <col min="7151" max="7151" width="5" style="227" customWidth="1"/>
    <col min="7152" max="7155" width="6.85546875" style="227" customWidth="1"/>
    <col min="7156" max="7156" width="5.5703125" style="227" customWidth="1"/>
    <col min="7157" max="7157" width="6.85546875" style="227" customWidth="1"/>
    <col min="7158" max="7158" width="16.140625" style="227" customWidth="1"/>
    <col min="7159" max="7159" width="13.85546875" style="227" customWidth="1"/>
    <col min="7160" max="7160" width="12.42578125" style="227" customWidth="1"/>
    <col min="7161" max="7161" width="13.5703125" style="227" customWidth="1"/>
    <col min="7162" max="7162" width="11.5703125" style="227" customWidth="1"/>
    <col min="7163" max="7163" width="13" style="227" customWidth="1"/>
    <col min="7164" max="7164" width="13.5703125" style="227" customWidth="1"/>
    <col min="7165" max="7165" width="9.7109375" style="227" customWidth="1"/>
    <col min="7166" max="7166" width="11.42578125" style="227" customWidth="1"/>
    <col min="7167" max="7167" width="2.140625" style="227" customWidth="1"/>
    <col min="7168" max="7405" width="11.42578125" style="227"/>
    <col min="7406" max="7406" width="5.5703125" style="227" customWidth="1"/>
    <col min="7407" max="7407" width="5" style="227" customWidth="1"/>
    <col min="7408" max="7411" width="6.85546875" style="227" customWidth="1"/>
    <col min="7412" max="7412" width="5.5703125" style="227" customWidth="1"/>
    <col min="7413" max="7413" width="6.85546875" style="227" customWidth="1"/>
    <col min="7414" max="7414" width="16.140625" style="227" customWidth="1"/>
    <col min="7415" max="7415" width="13.85546875" style="227" customWidth="1"/>
    <col min="7416" max="7416" width="12.42578125" style="227" customWidth="1"/>
    <col min="7417" max="7417" width="13.5703125" style="227" customWidth="1"/>
    <col min="7418" max="7418" width="11.5703125" style="227" customWidth="1"/>
    <col min="7419" max="7419" width="13" style="227" customWidth="1"/>
    <col min="7420" max="7420" width="13.5703125" style="227" customWidth="1"/>
    <col min="7421" max="7421" width="9.7109375" style="227" customWidth="1"/>
    <col min="7422" max="7422" width="11.42578125" style="227" customWidth="1"/>
    <col min="7423" max="7423" width="2.140625" style="227" customWidth="1"/>
    <col min="7424" max="7661" width="11.42578125" style="227"/>
    <col min="7662" max="7662" width="5.5703125" style="227" customWidth="1"/>
    <col min="7663" max="7663" width="5" style="227" customWidth="1"/>
    <col min="7664" max="7667" width="6.85546875" style="227" customWidth="1"/>
    <col min="7668" max="7668" width="5.5703125" style="227" customWidth="1"/>
    <col min="7669" max="7669" width="6.85546875" style="227" customWidth="1"/>
    <col min="7670" max="7670" width="16.140625" style="227" customWidth="1"/>
    <col min="7671" max="7671" width="13.85546875" style="227" customWidth="1"/>
    <col min="7672" max="7672" width="12.42578125" style="227" customWidth="1"/>
    <col min="7673" max="7673" width="13.5703125" style="227" customWidth="1"/>
    <col min="7674" max="7674" width="11.5703125" style="227" customWidth="1"/>
    <col min="7675" max="7675" width="13" style="227" customWidth="1"/>
    <col min="7676" max="7676" width="13.5703125" style="227" customWidth="1"/>
    <col min="7677" max="7677" width="9.7109375" style="227" customWidth="1"/>
    <col min="7678" max="7678" width="11.42578125" style="227" customWidth="1"/>
    <col min="7679" max="7679" width="2.140625" style="227" customWidth="1"/>
    <col min="7680" max="7917" width="11.42578125" style="227"/>
    <col min="7918" max="7918" width="5.5703125" style="227" customWidth="1"/>
    <col min="7919" max="7919" width="5" style="227" customWidth="1"/>
    <col min="7920" max="7923" width="6.85546875" style="227" customWidth="1"/>
    <col min="7924" max="7924" width="5.5703125" style="227" customWidth="1"/>
    <col min="7925" max="7925" width="6.85546875" style="227" customWidth="1"/>
    <col min="7926" max="7926" width="16.140625" style="227" customWidth="1"/>
    <col min="7927" max="7927" width="13.85546875" style="227" customWidth="1"/>
    <col min="7928" max="7928" width="12.42578125" style="227" customWidth="1"/>
    <col min="7929" max="7929" width="13.5703125" style="227" customWidth="1"/>
    <col min="7930" max="7930" width="11.5703125" style="227" customWidth="1"/>
    <col min="7931" max="7931" width="13" style="227" customWidth="1"/>
    <col min="7932" max="7932" width="13.5703125" style="227" customWidth="1"/>
    <col min="7933" max="7933" width="9.7109375" style="227" customWidth="1"/>
    <col min="7934" max="7934" width="11.42578125" style="227" customWidth="1"/>
    <col min="7935" max="7935" width="2.140625" style="227" customWidth="1"/>
    <col min="7936" max="8173" width="11.42578125" style="227"/>
    <col min="8174" max="8174" width="5.5703125" style="227" customWidth="1"/>
    <col min="8175" max="8175" width="5" style="227" customWidth="1"/>
    <col min="8176" max="8179" width="6.85546875" style="227" customWidth="1"/>
    <col min="8180" max="8180" width="5.5703125" style="227" customWidth="1"/>
    <col min="8181" max="8181" width="6.85546875" style="227" customWidth="1"/>
    <col min="8182" max="8182" width="16.140625" style="227" customWidth="1"/>
    <col min="8183" max="8183" width="13.85546875" style="227" customWidth="1"/>
    <col min="8184" max="8184" width="12.42578125" style="227" customWidth="1"/>
    <col min="8185" max="8185" width="13.5703125" style="227" customWidth="1"/>
    <col min="8186" max="8186" width="11.5703125" style="227" customWidth="1"/>
    <col min="8187" max="8187" width="13" style="227" customWidth="1"/>
    <col min="8188" max="8188" width="13.5703125" style="227" customWidth="1"/>
    <col min="8189" max="8189" width="9.7109375" style="227" customWidth="1"/>
    <col min="8190" max="8190" width="11.42578125" style="227" customWidth="1"/>
    <col min="8191" max="8191" width="2.140625" style="227" customWidth="1"/>
    <col min="8192" max="8429" width="11.42578125" style="227"/>
    <col min="8430" max="8430" width="5.5703125" style="227" customWidth="1"/>
    <col min="8431" max="8431" width="5" style="227" customWidth="1"/>
    <col min="8432" max="8435" width="6.85546875" style="227" customWidth="1"/>
    <col min="8436" max="8436" width="5.5703125" style="227" customWidth="1"/>
    <col min="8437" max="8437" width="6.85546875" style="227" customWidth="1"/>
    <col min="8438" max="8438" width="16.140625" style="227" customWidth="1"/>
    <col min="8439" max="8439" width="13.85546875" style="227" customWidth="1"/>
    <col min="8440" max="8440" width="12.42578125" style="227" customWidth="1"/>
    <col min="8441" max="8441" width="13.5703125" style="227" customWidth="1"/>
    <col min="8442" max="8442" width="11.5703125" style="227" customWidth="1"/>
    <col min="8443" max="8443" width="13" style="227" customWidth="1"/>
    <col min="8444" max="8444" width="13.5703125" style="227" customWidth="1"/>
    <col min="8445" max="8445" width="9.7109375" style="227" customWidth="1"/>
    <col min="8446" max="8446" width="11.42578125" style="227" customWidth="1"/>
    <col min="8447" max="8447" width="2.140625" style="227" customWidth="1"/>
    <col min="8448" max="8685" width="11.42578125" style="227"/>
    <col min="8686" max="8686" width="5.5703125" style="227" customWidth="1"/>
    <col min="8687" max="8687" width="5" style="227" customWidth="1"/>
    <col min="8688" max="8691" width="6.85546875" style="227" customWidth="1"/>
    <col min="8692" max="8692" width="5.5703125" style="227" customWidth="1"/>
    <col min="8693" max="8693" width="6.85546875" style="227" customWidth="1"/>
    <col min="8694" max="8694" width="16.140625" style="227" customWidth="1"/>
    <col min="8695" max="8695" width="13.85546875" style="227" customWidth="1"/>
    <col min="8696" max="8696" width="12.42578125" style="227" customWidth="1"/>
    <col min="8697" max="8697" width="13.5703125" style="227" customWidth="1"/>
    <col min="8698" max="8698" width="11.5703125" style="227" customWidth="1"/>
    <col min="8699" max="8699" width="13" style="227" customWidth="1"/>
    <col min="8700" max="8700" width="13.5703125" style="227" customWidth="1"/>
    <col min="8701" max="8701" width="9.7109375" style="227" customWidth="1"/>
    <col min="8702" max="8702" width="11.42578125" style="227" customWidth="1"/>
    <col min="8703" max="8703" width="2.140625" style="227" customWidth="1"/>
    <col min="8704" max="8941" width="11.42578125" style="227"/>
    <col min="8942" max="8942" width="5.5703125" style="227" customWidth="1"/>
    <col min="8943" max="8943" width="5" style="227" customWidth="1"/>
    <col min="8944" max="8947" width="6.85546875" style="227" customWidth="1"/>
    <col min="8948" max="8948" width="5.5703125" style="227" customWidth="1"/>
    <col min="8949" max="8949" width="6.85546875" style="227" customWidth="1"/>
    <col min="8950" max="8950" width="16.140625" style="227" customWidth="1"/>
    <col min="8951" max="8951" width="13.85546875" style="227" customWidth="1"/>
    <col min="8952" max="8952" width="12.42578125" style="227" customWidth="1"/>
    <col min="8953" max="8953" width="13.5703125" style="227" customWidth="1"/>
    <col min="8954" max="8954" width="11.5703125" style="227" customWidth="1"/>
    <col min="8955" max="8955" width="13" style="227" customWidth="1"/>
    <col min="8956" max="8956" width="13.5703125" style="227" customWidth="1"/>
    <col min="8957" max="8957" width="9.7109375" style="227" customWidth="1"/>
    <col min="8958" max="8958" width="11.42578125" style="227" customWidth="1"/>
    <col min="8959" max="8959" width="2.140625" style="227" customWidth="1"/>
    <col min="8960" max="9197" width="11.42578125" style="227"/>
    <col min="9198" max="9198" width="5.5703125" style="227" customWidth="1"/>
    <col min="9199" max="9199" width="5" style="227" customWidth="1"/>
    <col min="9200" max="9203" width="6.85546875" style="227" customWidth="1"/>
    <col min="9204" max="9204" width="5.5703125" style="227" customWidth="1"/>
    <col min="9205" max="9205" width="6.85546875" style="227" customWidth="1"/>
    <col min="9206" max="9206" width="16.140625" style="227" customWidth="1"/>
    <col min="9207" max="9207" width="13.85546875" style="227" customWidth="1"/>
    <col min="9208" max="9208" width="12.42578125" style="227" customWidth="1"/>
    <col min="9209" max="9209" width="13.5703125" style="227" customWidth="1"/>
    <col min="9210" max="9210" width="11.5703125" style="227" customWidth="1"/>
    <col min="9211" max="9211" width="13" style="227" customWidth="1"/>
    <col min="9212" max="9212" width="13.5703125" style="227" customWidth="1"/>
    <col min="9213" max="9213" width="9.7109375" style="227" customWidth="1"/>
    <col min="9214" max="9214" width="11.42578125" style="227" customWidth="1"/>
    <col min="9215" max="9215" width="2.140625" style="227" customWidth="1"/>
    <col min="9216" max="9453" width="11.42578125" style="227"/>
    <col min="9454" max="9454" width="5.5703125" style="227" customWidth="1"/>
    <col min="9455" max="9455" width="5" style="227" customWidth="1"/>
    <col min="9456" max="9459" width="6.85546875" style="227" customWidth="1"/>
    <col min="9460" max="9460" width="5.5703125" style="227" customWidth="1"/>
    <col min="9461" max="9461" width="6.85546875" style="227" customWidth="1"/>
    <col min="9462" max="9462" width="16.140625" style="227" customWidth="1"/>
    <col min="9463" max="9463" width="13.85546875" style="227" customWidth="1"/>
    <col min="9464" max="9464" width="12.42578125" style="227" customWidth="1"/>
    <col min="9465" max="9465" width="13.5703125" style="227" customWidth="1"/>
    <col min="9466" max="9466" width="11.5703125" style="227" customWidth="1"/>
    <col min="9467" max="9467" width="13" style="227" customWidth="1"/>
    <col min="9468" max="9468" width="13.5703125" style="227" customWidth="1"/>
    <col min="9469" max="9469" width="9.7109375" style="227" customWidth="1"/>
    <col min="9470" max="9470" width="11.42578125" style="227" customWidth="1"/>
    <col min="9471" max="9471" width="2.140625" style="227" customWidth="1"/>
    <col min="9472" max="9709" width="11.42578125" style="227"/>
    <col min="9710" max="9710" width="5.5703125" style="227" customWidth="1"/>
    <col min="9711" max="9711" width="5" style="227" customWidth="1"/>
    <col min="9712" max="9715" width="6.85546875" style="227" customWidth="1"/>
    <col min="9716" max="9716" width="5.5703125" style="227" customWidth="1"/>
    <col min="9717" max="9717" width="6.85546875" style="227" customWidth="1"/>
    <col min="9718" max="9718" width="16.140625" style="227" customWidth="1"/>
    <col min="9719" max="9719" width="13.85546875" style="227" customWidth="1"/>
    <col min="9720" max="9720" width="12.42578125" style="227" customWidth="1"/>
    <col min="9721" max="9721" width="13.5703125" style="227" customWidth="1"/>
    <col min="9722" max="9722" width="11.5703125" style="227" customWidth="1"/>
    <col min="9723" max="9723" width="13" style="227" customWidth="1"/>
    <col min="9724" max="9724" width="13.5703125" style="227" customWidth="1"/>
    <col min="9725" max="9725" width="9.7109375" style="227" customWidth="1"/>
    <col min="9726" max="9726" width="11.42578125" style="227" customWidth="1"/>
    <col min="9727" max="9727" width="2.140625" style="227" customWidth="1"/>
    <col min="9728" max="9965" width="11.42578125" style="227"/>
    <col min="9966" max="9966" width="5.5703125" style="227" customWidth="1"/>
    <col min="9967" max="9967" width="5" style="227" customWidth="1"/>
    <col min="9968" max="9971" width="6.85546875" style="227" customWidth="1"/>
    <col min="9972" max="9972" width="5.5703125" style="227" customWidth="1"/>
    <col min="9973" max="9973" width="6.85546875" style="227" customWidth="1"/>
    <col min="9974" max="9974" width="16.140625" style="227" customWidth="1"/>
    <col min="9975" max="9975" width="13.85546875" style="227" customWidth="1"/>
    <col min="9976" max="9976" width="12.42578125" style="227" customWidth="1"/>
    <col min="9977" max="9977" width="13.5703125" style="227" customWidth="1"/>
    <col min="9978" max="9978" width="11.5703125" style="227" customWidth="1"/>
    <col min="9979" max="9979" width="13" style="227" customWidth="1"/>
    <col min="9980" max="9980" width="13.5703125" style="227" customWidth="1"/>
    <col min="9981" max="9981" width="9.7109375" style="227" customWidth="1"/>
    <col min="9982" max="9982" width="11.42578125" style="227" customWidth="1"/>
    <col min="9983" max="9983" width="2.140625" style="227" customWidth="1"/>
    <col min="9984" max="10221" width="11.42578125" style="227"/>
    <col min="10222" max="10222" width="5.5703125" style="227" customWidth="1"/>
    <col min="10223" max="10223" width="5" style="227" customWidth="1"/>
    <col min="10224" max="10227" width="6.85546875" style="227" customWidth="1"/>
    <col min="10228" max="10228" width="5.5703125" style="227" customWidth="1"/>
    <col min="10229" max="10229" width="6.85546875" style="227" customWidth="1"/>
    <col min="10230" max="10230" width="16.140625" style="227" customWidth="1"/>
    <col min="10231" max="10231" width="13.85546875" style="227" customWidth="1"/>
    <col min="10232" max="10232" width="12.42578125" style="227" customWidth="1"/>
    <col min="10233" max="10233" width="13.5703125" style="227" customWidth="1"/>
    <col min="10234" max="10234" width="11.5703125" style="227" customWidth="1"/>
    <col min="10235" max="10235" width="13" style="227" customWidth="1"/>
    <col min="10236" max="10236" width="13.5703125" style="227" customWidth="1"/>
    <col min="10237" max="10237" width="9.7109375" style="227" customWidth="1"/>
    <col min="10238" max="10238" width="11.42578125" style="227" customWidth="1"/>
    <col min="10239" max="10239" width="2.140625" style="227" customWidth="1"/>
    <col min="10240" max="10477" width="11.42578125" style="227"/>
    <col min="10478" max="10478" width="5.5703125" style="227" customWidth="1"/>
    <col min="10479" max="10479" width="5" style="227" customWidth="1"/>
    <col min="10480" max="10483" width="6.85546875" style="227" customWidth="1"/>
    <col min="10484" max="10484" width="5.5703125" style="227" customWidth="1"/>
    <col min="10485" max="10485" width="6.85546875" style="227" customWidth="1"/>
    <col min="10486" max="10486" width="16.140625" style="227" customWidth="1"/>
    <col min="10487" max="10487" width="13.85546875" style="227" customWidth="1"/>
    <col min="10488" max="10488" width="12.42578125" style="227" customWidth="1"/>
    <col min="10489" max="10489" width="13.5703125" style="227" customWidth="1"/>
    <col min="10490" max="10490" width="11.5703125" style="227" customWidth="1"/>
    <col min="10491" max="10491" width="13" style="227" customWidth="1"/>
    <col min="10492" max="10492" width="13.5703125" style="227" customWidth="1"/>
    <col min="10493" max="10493" width="9.7109375" style="227" customWidth="1"/>
    <col min="10494" max="10494" width="11.42578125" style="227" customWidth="1"/>
    <col min="10495" max="10495" width="2.140625" style="227" customWidth="1"/>
    <col min="10496" max="10733" width="11.42578125" style="227"/>
    <col min="10734" max="10734" width="5.5703125" style="227" customWidth="1"/>
    <col min="10735" max="10735" width="5" style="227" customWidth="1"/>
    <col min="10736" max="10739" width="6.85546875" style="227" customWidth="1"/>
    <col min="10740" max="10740" width="5.5703125" style="227" customWidth="1"/>
    <col min="10741" max="10741" width="6.85546875" style="227" customWidth="1"/>
    <col min="10742" max="10742" width="16.140625" style="227" customWidth="1"/>
    <col min="10743" max="10743" width="13.85546875" style="227" customWidth="1"/>
    <col min="10744" max="10744" width="12.42578125" style="227" customWidth="1"/>
    <col min="10745" max="10745" width="13.5703125" style="227" customWidth="1"/>
    <col min="10746" max="10746" width="11.5703125" style="227" customWidth="1"/>
    <col min="10747" max="10747" width="13" style="227" customWidth="1"/>
    <col min="10748" max="10748" width="13.5703125" style="227" customWidth="1"/>
    <col min="10749" max="10749" width="9.7109375" style="227" customWidth="1"/>
    <col min="10750" max="10750" width="11.42578125" style="227" customWidth="1"/>
    <col min="10751" max="10751" width="2.140625" style="227" customWidth="1"/>
    <col min="10752" max="10989" width="11.42578125" style="227"/>
    <col min="10990" max="10990" width="5.5703125" style="227" customWidth="1"/>
    <col min="10991" max="10991" width="5" style="227" customWidth="1"/>
    <col min="10992" max="10995" width="6.85546875" style="227" customWidth="1"/>
    <col min="10996" max="10996" width="5.5703125" style="227" customWidth="1"/>
    <col min="10997" max="10997" width="6.85546875" style="227" customWidth="1"/>
    <col min="10998" max="10998" width="16.140625" style="227" customWidth="1"/>
    <col min="10999" max="10999" width="13.85546875" style="227" customWidth="1"/>
    <col min="11000" max="11000" width="12.42578125" style="227" customWidth="1"/>
    <col min="11001" max="11001" width="13.5703125" style="227" customWidth="1"/>
    <col min="11002" max="11002" width="11.5703125" style="227" customWidth="1"/>
    <col min="11003" max="11003" width="13" style="227" customWidth="1"/>
    <col min="11004" max="11004" width="13.5703125" style="227" customWidth="1"/>
    <col min="11005" max="11005" width="9.7109375" style="227" customWidth="1"/>
    <col min="11006" max="11006" width="11.42578125" style="227" customWidth="1"/>
    <col min="11007" max="11007" width="2.140625" style="227" customWidth="1"/>
    <col min="11008" max="11245" width="11.42578125" style="227"/>
    <col min="11246" max="11246" width="5.5703125" style="227" customWidth="1"/>
    <col min="11247" max="11247" width="5" style="227" customWidth="1"/>
    <col min="11248" max="11251" width="6.85546875" style="227" customWidth="1"/>
    <col min="11252" max="11252" width="5.5703125" style="227" customWidth="1"/>
    <col min="11253" max="11253" width="6.85546875" style="227" customWidth="1"/>
    <col min="11254" max="11254" width="16.140625" style="227" customWidth="1"/>
    <col min="11255" max="11255" width="13.85546875" style="227" customWidth="1"/>
    <col min="11256" max="11256" width="12.42578125" style="227" customWidth="1"/>
    <col min="11257" max="11257" width="13.5703125" style="227" customWidth="1"/>
    <col min="11258" max="11258" width="11.5703125" style="227" customWidth="1"/>
    <col min="11259" max="11259" width="13" style="227" customWidth="1"/>
    <col min="11260" max="11260" width="13.5703125" style="227" customWidth="1"/>
    <col min="11261" max="11261" width="9.7109375" style="227" customWidth="1"/>
    <col min="11262" max="11262" width="11.42578125" style="227" customWidth="1"/>
    <col min="11263" max="11263" width="2.140625" style="227" customWidth="1"/>
    <col min="11264" max="11501" width="11.42578125" style="227"/>
    <col min="11502" max="11502" width="5.5703125" style="227" customWidth="1"/>
    <col min="11503" max="11503" width="5" style="227" customWidth="1"/>
    <col min="11504" max="11507" width="6.85546875" style="227" customWidth="1"/>
    <col min="11508" max="11508" width="5.5703125" style="227" customWidth="1"/>
    <col min="11509" max="11509" width="6.85546875" style="227" customWidth="1"/>
    <col min="11510" max="11510" width="16.140625" style="227" customWidth="1"/>
    <col min="11511" max="11511" width="13.85546875" style="227" customWidth="1"/>
    <col min="11512" max="11512" width="12.42578125" style="227" customWidth="1"/>
    <col min="11513" max="11513" width="13.5703125" style="227" customWidth="1"/>
    <col min="11514" max="11514" width="11.5703125" style="227" customWidth="1"/>
    <col min="11515" max="11515" width="13" style="227" customWidth="1"/>
    <col min="11516" max="11516" width="13.5703125" style="227" customWidth="1"/>
    <col min="11517" max="11517" width="9.7109375" style="227" customWidth="1"/>
    <col min="11518" max="11518" width="11.42578125" style="227" customWidth="1"/>
    <col min="11519" max="11519" width="2.140625" style="227" customWidth="1"/>
    <col min="11520" max="11757" width="11.42578125" style="227"/>
    <col min="11758" max="11758" width="5.5703125" style="227" customWidth="1"/>
    <col min="11759" max="11759" width="5" style="227" customWidth="1"/>
    <col min="11760" max="11763" width="6.85546875" style="227" customWidth="1"/>
    <col min="11764" max="11764" width="5.5703125" style="227" customWidth="1"/>
    <col min="11765" max="11765" width="6.85546875" style="227" customWidth="1"/>
    <col min="11766" max="11766" width="16.140625" style="227" customWidth="1"/>
    <col min="11767" max="11767" width="13.85546875" style="227" customWidth="1"/>
    <col min="11768" max="11768" width="12.42578125" style="227" customWidth="1"/>
    <col min="11769" max="11769" width="13.5703125" style="227" customWidth="1"/>
    <col min="11770" max="11770" width="11.5703125" style="227" customWidth="1"/>
    <col min="11771" max="11771" width="13" style="227" customWidth="1"/>
    <col min="11772" max="11772" width="13.5703125" style="227" customWidth="1"/>
    <col min="11773" max="11773" width="9.7109375" style="227" customWidth="1"/>
    <col min="11774" max="11774" width="11.42578125" style="227" customWidth="1"/>
    <col min="11775" max="11775" width="2.140625" style="227" customWidth="1"/>
    <col min="11776" max="12013" width="11.42578125" style="227"/>
    <col min="12014" max="12014" width="5.5703125" style="227" customWidth="1"/>
    <col min="12015" max="12015" width="5" style="227" customWidth="1"/>
    <col min="12016" max="12019" width="6.85546875" style="227" customWidth="1"/>
    <col min="12020" max="12020" width="5.5703125" style="227" customWidth="1"/>
    <col min="12021" max="12021" width="6.85546875" style="227" customWidth="1"/>
    <col min="12022" max="12022" width="16.140625" style="227" customWidth="1"/>
    <col min="12023" max="12023" width="13.85546875" style="227" customWidth="1"/>
    <col min="12024" max="12024" width="12.42578125" style="227" customWidth="1"/>
    <col min="12025" max="12025" width="13.5703125" style="227" customWidth="1"/>
    <col min="12026" max="12026" width="11.5703125" style="227" customWidth="1"/>
    <col min="12027" max="12027" width="13" style="227" customWidth="1"/>
    <col min="12028" max="12028" width="13.5703125" style="227" customWidth="1"/>
    <col min="12029" max="12029" width="9.7109375" style="227" customWidth="1"/>
    <col min="12030" max="12030" width="11.42578125" style="227" customWidth="1"/>
    <col min="12031" max="12031" width="2.140625" style="227" customWidth="1"/>
    <col min="12032" max="12269" width="11.42578125" style="227"/>
    <col min="12270" max="12270" width="5.5703125" style="227" customWidth="1"/>
    <col min="12271" max="12271" width="5" style="227" customWidth="1"/>
    <col min="12272" max="12275" width="6.85546875" style="227" customWidth="1"/>
    <col min="12276" max="12276" width="5.5703125" style="227" customWidth="1"/>
    <col min="12277" max="12277" width="6.85546875" style="227" customWidth="1"/>
    <col min="12278" max="12278" width="16.140625" style="227" customWidth="1"/>
    <col min="12279" max="12279" width="13.85546875" style="227" customWidth="1"/>
    <col min="12280" max="12280" width="12.42578125" style="227" customWidth="1"/>
    <col min="12281" max="12281" width="13.5703125" style="227" customWidth="1"/>
    <col min="12282" max="12282" width="11.5703125" style="227" customWidth="1"/>
    <col min="12283" max="12283" width="13" style="227" customWidth="1"/>
    <col min="12284" max="12284" width="13.5703125" style="227" customWidth="1"/>
    <col min="12285" max="12285" width="9.7109375" style="227" customWidth="1"/>
    <col min="12286" max="12286" width="11.42578125" style="227" customWidth="1"/>
    <col min="12287" max="12287" width="2.140625" style="227" customWidth="1"/>
    <col min="12288" max="12525" width="11.42578125" style="227"/>
    <col min="12526" max="12526" width="5.5703125" style="227" customWidth="1"/>
    <col min="12527" max="12527" width="5" style="227" customWidth="1"/>
    <col min="12528" max="12531" width="6.85546875" style="227" customWidth="1"/>
    <col min="12532" max="12532" width="5.5703125" style="227" customWidth="1"/>
    <col min="12533" max="12533" width="6.85546875" style="227" customWidth="1"/>
    <col min="12534" max="12534" width="16.140625" style="227" customWidth="1"/>
    <col min="12535" max="12535" width="13.85546875" style="227" customWidth="1"/>
    <col min="12536" max="12536" width="12.42578125" style="227" customWidth="1"/>
    <col min="12537" max="12537" width="13.5703125" style="227" customWidth="1"/>
    <col min="12538" max="12538" width="11.5703125" style="227" customWidth="1"/>
    <col min="12539" max="12539" width="13" style="227" customWidth="1"/>
    <col min="12540" max="12540" width="13.5703125" style="227" customWidth="1"/>
    <col min="12541" max="12541" width="9.7109375" style="227" customWidth="1"/>
    <col min="12542" max="12542" width="11.42578125" style="227" customWidth="1"/>
    <col min="12543" max="12543" width="2.140625" style="227" customWidth="1"/>
    <col min="12544" max="12781" width="11.42578125" style="227"/>
    <col min="12782" max="12782" width="5.5703125" style="227" customWidth="1"/>
    <col min="12783" max="12783" width="5" style="227" customWidth="1"/>
    <col min="12784" max="12787" width="6.85546875" style="227" customWidth="1"/>
    <col min="12788" max="12788" width="5.5703125" style="227" customWidth="1"/>
    <col min="12789" max="12789" width="6.85546875" style="227" customWidth="1"/>
    <col min="12790" max="12790" width="16.140625" style="227" customWidth="1"/>
    <col min="12791" max="12791" width="13.85546875" style="227" customWidth="1"/>
    <col min="12792" max="12792" width="12.42578125" style="227" customWidth="1"/>
    <col min="12793" max="12793" width="13.5703125" style="227" customWidth="1"/>
    <col min="12794" max="12794" width="11.5703125" style="227" customWidth="1"/>
    <col min="12795" max="12795" width="13" style="227" customWidth="1"/>
    <col min="12796" max="12796" width="13.5703125" style="227" customWidth="1"/>
    <col min="12797" max="12797" width="9.7109375" style="227" customWidth="1"/>
    <col min="12798" max="12798" width="11.42578125" style="227" customWidth="1"/>
    <col min="12799" max="12799" width="2.140625" style="227" customWidth="1"/>
    <col min="12800" max="13037" width="11.42578125" style="227"/>
    <col min="13038" max="13038" width="5.5703125" style="227" customWidth="1"/>
    <col min="13039" max="13039" width="5" style="227" customWidth="1"/>
    <col min="13040" max="13043" width="6.85546875" style="227" customWidth="1"/>
    <col min="13044" max="13044" width="5.5703125" style="227" customWidth="1"/>
    <col min="13045" max="13045" width="6.85546875" style="227" customWidth="1"/>
    <col min="13046" max="13046" width="16.140625" style="227" customWidth="1"/>
    <col min="13047" max="13047" width="13.85546875" style="227" customWidth="1"/>
    <col min="13048" max="13048" width="12.42578125" style="227" customWidth="1"/>
    <col min="13049" max="13049" width="13.5703125" style="227" customWidth="1"/>
    <col min="13050" max="13050" width="11.5703125" style="227" customWidth="1"/>
    <col min="13051" max="13051" width="13" style="227" customWidth="1"/>
    <col min="13052" max="13052" width="13.5703125" style="227" customWidth="1"/>
    <col min="13053" max="13053" width="9.7109375" style="227" customWidth="1"/>
    <col min="13054" max="13054" width="11.42578125" style="227" customWidth="1"/>
    <col min="13055" max="13055" width="2.140625" style="227" customWidth="1"/>
    <col min="13056" max="13293" width="11.42578125" style="227"/>
    <col min="13294" max="13294" width="5.5703125" style="227" customWidth="1"/>
    <col min="13295" max="13295" width="5" style="227" customWidth="1"/>
    <col min="13296" max="13299" width="6.85546875" style="227" customWidth="1"/>
    <col min="13300" max="13300" width="5.5703125" style="227" customWidth="1"/>
    <col min="13301" max="13301" width="6.85546875" style="227" customWidth="1"/>
    <col min="13302" max="13302" width="16.140625" style="227" customWidth="1"/>
    <col min="13303" max="13303" width="13.85546875" style="227" customWidth="1"/>
    <col min="13304" max="13304" width="12.42578125" style="227" customWidth="1"/>
    <col min="13305" max="13305" width="13.5703125" style="227" customWidth="1"/>
    <col min="13306" max="13306" width="11.5703125" style="227" customWidth="1"/>
    <col min="13307" max="13307" width="13" style="227" customWidth="1"/>
    <col min="13308" max="13308" width="13.5703125" style="227" customWidth="1"/>
    <col min="13309" max="13309" width="9.7109375" style="227" customWidth="1"/>
    <col min="13310" max="13310" width="11.42578125" style="227" customWidth="1"/>
    <col min="13311" max="13311" width="2.140625" style="227" customWidth="1"/>
    <col min="13312" max="13549" width="11.42578125" style="227"/>
    <col min="13550" max="13550" width="5.5703125" style="227" customWidth="1"/>
    <col min="13551" max="13551" width="5" style="227" customWidth="1"/>
    <col min="13552" max="13555" width="6.85546875" style="227" customWidth="1"/>
    <col min="13556" max="13556" width="5.5703125" style="227" customWidth="1"/>
    <col min="13557" max="13557" width="6.85546875" style="227" customWidth="1"/>
    <col min="13558" max="13558" width="16.140625" style="227" customWidth="1"/>
    <col min="13559" max="13559" width="13.85546875" style="227" customWidth="1"/>
    <col min="13560" max="13560" width="12.42578125" style="227" customWidth="1"/>
    <col min="13561" max="13561" width="13.5703125" style="227" customWidth="1"/>
    <col min="13562" max="13562" width="11.5703125" style="227" customWidth="1"/>
    <col min="13563" max="13563" width="13" style="227" customWidth="1"/>
    <col min="13564" max="13564" width="13.5703125" style="227" customWidth="1"/>
    <col min="13565" max="13565" width="9.7109375" style="227" customWidth="1"/>
    <col min="13566" max="13566" width="11.42578125" style="227" customWidth="1"/>
    <col min="13567" max="13567" width="2.140625" style="227" customWidth="1"/>
    <col min="13568" max="13805" width="11.42578125" style="227"/>
    <col min="13806" max="13806" width="5.5703125" style="227" customWidth="1"/>
    <col min="13807" max="13807" width="5" style="227" customWidth="1"/>
    <col min="13808" max="13811" width="6.85546875" style="227" customWidth="1"/>
    <col min="13812" max="13812" width="5.5703125" style="227" customWidth="1"/>
    <col min="13813" max="13813" width="6.85546875" style="227" customWidth="1"/>
    <col min="13814" max="13814" width="16.140625" style="227" customWidth="1"/>
    <col min="13815" max="13815" width="13.85546875" style="227" customWidth="1"/>
    <col min="13816" max="13816" width="12.42578125" style="227" customWidth="1"/>
    <col min="13817" max="13817" width="13.5703125" style="227" customWidth="1"/>
    <col min="13818" max="13818" width="11.5703125" style="227" customWidth="1"/>
    <col min="13819" max="13819" width="13" style="227" customWidth="1"/>
    <col min="13820" max="13820" width="13.5703125" style="227" customWidth="1"/>
    <col min="13821" max="13821" width="9.7109375" style="227" customWidth="1"/>
    <col min="13822" max="13822" width="11.42578125" style="227" customWidth="1"/>
    <col min="13823" max="13823" width="2.140625" style="227" customWidth="1"/>
    <col min="13824" max="14061" width="11.42578125" style="227"/>
    <col min="14062" max="14062" width="5.5703125" style="227" customWidth="1"/>
    <col min="14063" max="14063" width="5" style="227" customWidth="1"/>
    <col min="14064" max="14067" width="6.85546875" style="227" customWidth="1"/>
    <col min="14068" max="14068" width="5.5703125" style="227" customWidth="1"/>
    <col min="14069" max="14069" width="6.85546875" style="227" customWidth="1"/>
    <col min="14070" max="14070" width="16.140625" style="227" customWidth="1"/>
    <col min="14071" max="14071" width="13.85546875" style="227" customWidth="1"/>
    <col min="14072" max="14072" width="12.42578125" style="227" customWidth="1"/>
    <col min="14073" max="14073" width="13.5703125" style="227" customWidth="1"/>
    <col min="14074" max="14074" width="11.5703125" style="227" customWidth="1"/>
    <col min="14075" max="14075" width="13" style="227" customWidth="1"/>
    <col min="14076" max="14076" width="13.5703125" style="227" customWidth="1"/>
    <col min="14077" max="14077" width="9.7109375" style="227" customWidth="1"/>
    <col min="14078" max="14078" width="11.42578125" style="227" customWidth="1"/>
    <col min="14079" max="14079" width="2.140625" style="227" customWidth="1"/>
    <col min="14080" max="14317" width="11.42578125" style="227"/>
    <col min="14318" max="14318" width="5.5703125" style="227" customWidth="1"/>
    <col min="14319" max="14319" width="5" style="227" customWidth="1"/>
    <col min="14320" max="14323" width="6.85546875" style="227" customWidth="1"/>
    <col min="14324" max="14324" width="5.5703125" style="227" customWidth="1"/>
    <col min="14325" max="14325" width="6.85546875" style="227" customWidth="1"/>
    <col min="14326" max="14326" width="16.140625" style="227" customWidth="1"/>
    <col min="14327" max="14327" width="13.85546875" style="227" customWidth="1"/>
    <col min="14328" max="14328" width="12.42578125" style="227" customWidth="1"/>
    <col min="14329" max="14329" width="13.5703125" style="227" customWidth="1"/>
    <col min="14330" max="14330" width="11.5703125" style="227" customWidth="1"/>
    <col min="14331" max="14331" width="13" style="227" customWidth="1"/>
    <col min="14332" max="14332" width="13.5703125" style="227" customWidth="1"/>
    <col min="14333" max="14333" width="9.7109375" style="227" customWidth="1"/>
    <col min="14334" max="14334" width="11.42578125" style="227" customWidth="1"/>
    <col min="14335" max="14335" width="2.140625" style="227" customWidth="1"/>
    <col min="14336" max="14573" width="11.42578125" style="227"/>
    <col min="14574" max="14574" width="5.5703125" style="227" customWidth="1"/>
    <col min="14575" max="14575" width="5" style="227" customWidth="1"/>
    <col min="14576" max="14579" width="6.85546875" style="227" customWidth="1"/>
    <col min="14580" max="14580" width="5.5703125" style="227" customWidth="1"/>
    <col min="14581" max="14581" width="6.85546875" style="227" customWidth="1"/>
    <col min="14582" max="14582" width="16.140625" style="227" customWidth="1"/>
    <col min="14583" max="14583" width="13.85546875" style="227" customWidth="1"/>
    <col min="14584" max="14584" width="12.42578125" style="227" customWidth="1"/>
    <col min="14585" max="14585" width="13.5703125" style="227" customWidth="1"/>
    <col min="14586" max="14586" width="11.5703125" style="227" customWidth="1"/>
    <col min="14587" max="14587" width="13" style="227" customWidth="1"/>
    <col min="14588" max="14588" width="13.5703125" style="227" customWidth="1"/>
    <col min="14589" max="14589" width="9.7109375" style="227" customWidth="1"/>
    <col min="14590" max="14590" width="11.42578125" style="227" customWidth="1"/>
    <col min="14591" max="14591" width="2.140625" style="227" customWidth="1"/>
    <col min="14592" max="14829" width="11.42578125" style="227"/>
    <col min="14830" max="14830" width="5.5703125" style="227" customWidth="1"/>
    <col min="14831" max="14831" width="5" style="227" customWidth="1"/>
    <col min="14832" max="14835" width="6.85546875" style="227" customWidth="1"/>
    <col min="14836" max="14836" width="5.5703125" style="227" customWidth="1"/>
    <col min="14837" max="14837" width="6.85546875" style="227" customWidth="1"/>
    <col min="14838" max="14838" width="16.140625" style="227" customWidth="1"/>
    <col min="14839" max="14839" width="13.85546875" style="227" customWidth="1"/>
    <col min="14840" max="14840" width="12.42578125" style="227" customWidth="1"/>
    <col min="14841" max="14841" width="13.5703125" style="227" customWidth="1"/>
    <col min="14842" max="14842" width="11.5703125" style="227" customWidth="1"/>
    <col min="14843" max="14843" width="13" style="227" customWidth="1"/>
    <col min="14844" max="14844" width="13.5703125" style="227" customWidth="1"/>
    <col min="14845" max="14845" width="9.7109375" style="227" customWidth="1"/>
    <col min="14846" max="14846" width="11.42578125" style="227" customWidth="1"/>
    <col min="14847" max="14847" width="2.140625" style="227" customWidth="1"/>
    <col min="14848" max="15085" width="11.42578125" style="227"/>
    <col min="15086" max="15086" width="5.5703125" style="227" customWidth="1"/>
    <col min="15087" max="15087" width="5" style="227" customWidth="1"/>
    <col min="15088" max="15091" width="6.85546875" style="227" customWidth="1"/>
    <col min="15092" max="15092" width="5.5703125" style="227" customWidth="1"/>
    <col min="15093" max="15093" width="6.85546875" style="227" customWidth="1"/>
    <col min="15094" max="15094" width="16.140625" style="227" customWidth="1"/>
    <col min="15095" max="15095" width="13.85546875" style="227" customWidth="1"/>
    <col min="15096" max="15096" width="12.42578125" style="227" customWidth="1"/>
    <col min="15097" max="15097" width="13.5703125" style="227" customWidth="1"/>
    <col min="15098" max="15098" width="11.5703125" style="227" customWidth="1"/>
    <col min="15099" max="15099" width="13" style="227" customWidth="1"/>
    <col min="15100" max="15100" width="13.5703125" style="227" customWidth="1"/>
    <col min="15101" max="15101" width="9.7109375" style="227" customWidth="1"/>
    <col min="15102" max="15102" width="11.42578125" style="227" customWidth="1"/>
    <col min="15103" max="15103" width="2.140625" style="227" customWidth="1"/>
    <col min="15104" max="15341" width="11.42578125" style="227"/>
    <col min="15342" max="15342" width="5.5703125" style="227" customWidth="1"/>
    <col min="15343" max="15343" width="5" style="227" customWidth="1"/>
    <col min="15344" max="15347" width="6.85546875" style="227" customWidth="1"/>
    <col min="15348" max="15348" width="5.5703125" style="227" customWidth="1"/>
    <col min="15349" max="15349" width="6.85546875" style="227" customWidth="1"/>
    <col min="15350" max="15350" width="16.140625" style="227" customWidth="1"/>
    <col min="15351" max="15351" width="13.85546875" style="227" customWidth="1"/>
    <col min="15352" max="15352" width="12.42578125" style="227" customWidth="1"/>
    <col min="15353" max="15353" width="13.5703125" style="227" customWidth="1"/>
    <col min="15354" max="15354" width="11.5703125" style="227" customWidth="1"/>
    <col min="15355" max="15355" width="13" style="227" customWidth="1"/>
    <col min="15356" max="15356" width="13.5703125" style="227" customWidth="1"/>
    <col min="15357" max="15357" width="9.7109375" style="227" customWidth="1"/>
    <col min="15358" max="15358" width="11.42578125" style="227" customWidth="1"/>
    <col min="15359" max="15359" width="2.140625" style="227" customWidth="1"/>
    <col min="15360" max="15597" width="11.42578125" style="227"/>
    <col min="15598" max="15598" width="5.5703125" style="227" customWidth="1"/>
    <col min="15599" max="15599" width="5" style="227" customWidth="1"/>
    <col min="15600" max="15603" width="6.85546875" style="227" customWidth="1"/>
    <col min="15604" max="15604" width="5.5703125" style="227" customWidth="1"/>
    <col min="15605" max="15605" width="6.85546875" style="227" customWidth="1"/>
    <col min="15606" max="15606" width="16.140625" style="227" customWidth="1"/>
    <col min="15607" max="15607" width="13.85546875" style="227" customWidth="1"/>
    <col min="15608" max="15608" width="12.42578125" style="227" customWidth="1"/>
    <col min="15609" max="15609" width="13.5703125" style="227" customWidth="1"/>
    <col min="15610" max="15610" width="11.5703125" style="227" customWidth="1"/>
    <col min="15611" max="15611" width="13" style="227" customWidth="1"/>
    <col min="15612" max="15612" width="13.5703125" style="227" customWidth="1"/>
    <col min="15613" max="15613" width="9.7109375" style="227" customWidth="1"/>
    <col min="15614" max="15614" width="11.42578125" style="227" customWidth="1"/>
    <col min="15615" max="15615" width="2.140625" style="227" customWidth="1"/>
    <col min="15616" max="15853" width="11.42578125" style="227"/>
    <col min="15854" max="15854" width="5.5703125" style="227" customWidth="1"/>
    <col min="15855" max="15855" width="5" style="227" customWidth="1"/>
    <col min="15856" max="15859" width="6.85546875" style="227" customWidth="1"/>
    <col min="15860" max="15860" width="5.5703125" style="227" customWidth="1"/>
    <col min="15861" max="15861" width="6.85546875" style="227" customWidth="1"/>
    <col min="15862" max="15862" width="16.140625" style="227" customWidth="1"/>
    <col min="15863" max="15863" width="13.85546875" style="227" customWidth="1"/>
    <col min="15864" max="15864" width="12.42578125" style="227" customWidth="1"/>
    <col min="15865" max="15865" width="13.5703125" style="227" customWidth="1"/>
    <col min="15866" max="15866" width="11.5703125" style="227" customWidth="1"/>
    <col min="15867" max="15867" width="13" style="227" customWidth="1"/>
    <col min="15868" max="15868" width="13.5703125" style="227" customWidth="1"/>
    <col min="15869" max="15869" width="9.7109375" style="227" customWidth="1"/>
    <col min="15870" max="15870" width="11.42578125" style="227" customWidth="1"/>
    <col min="15871" max="15871" width="2.140625" style="227" customWidth="1"/>
    <col min="15872" max="16109" width="11.42578125" style="227"/>
    <col min="16110" max="16110" width="5.5703125" style="227" customWidth="1"/>
    <col min="16111" max="16111" width="5" style="227" customWidth="1"/>
    <col min="16112" max="16115" width="6.85546875" style="227" customWidth="1"/>
    <col min="16116" max="16116" width="5.5703125" style="227" customWidth="1"/>
    <col min="16117" max="16117" width="6.85546875" style="227" customWidth="1"/>
    <col min="16118" max="16118" width="16.140625" style="227" customWidth="1"/>
    <col min="16119" max="16119" width="13.85546875" style="227" customWidth="1"/>
    <col min="16120" max="16120" width="12.42578125" style="227" customWidth="1"/>
    <col min="16121" max="16121" width="13.5703125" style="227" customWidth="1"/>
    <col min="16122" max="16122" width="11.5703125" style="227" customWidth="1"/>
    <col min="16123" max="16123" width="13" style="227" customWidth="1"/>
    <col min="16124" max="16124" width="13.5703125" style="227" customWidth="1"/>
    <col min="16125" max="16125" width="9.7109375" style="227" customWidth="1"/>
    <col min="16126" max="16126" width="11.42578125" style="227" customWidth="1"/>
    <col min="16127" max="16127" width="2.140625" style="227" customWidth="1"/>
    <col min="16128" max="16384" width="11.42578125" style="227"/>
  </cols>
  <sheetData>
    <row r="1" spans="1:20" ht="35.1" customHeight="1">
      <c r="A1" s="389" t="s">
        <v>0</v>
      </c>
      <c r="B1" s="389"/>
      <c r="C1" s="6" t="s">
        <v>76</v>
      </c>
      <c r="D1" s="6"/>
      <c r="E1" s="263"/>
      <c r="F1" s="263"/>
      <c r="G1" s="264"/>
      <c r="H1" s="263"/>
      <c r="I1" s="263"/>
    </row>
    <row r="2" spans="1:20" s="228" customFormat="1" ht="15" customHeight="1">
      <c r="A2" s="262"/>
      <c r="B2" s="262"/>
      <c r="C2" s="261"/>
      <c r="D2" s="260"/>
      <c r="E2" s="260"/>
      <c r="F2" s="260"/>
      <c r="G2" s="230"/>
      <c r="H2" s="259"/>
      <c r="I2" s="259"/>
    </row>
    <row r="3" spans="1:20" ht="69.95" customHeight="1">
      <c r="A3" s="390" t="s">
        <v>508</v>
      </c>
      <c r="B3" s="390"/>
      <c r="C3" s="390"/>
      <c r="D3" s="390"/>
      <c r="E3" s="390"/>
      <c r="F3" s="390"/>
      <c r="G3" s="390"/>
      <c r="H3" s="390"/>
      <c r="I3" s="390"/>
    </row>
    <row r="4" spans="1:20" ht="13.5" customHeight="1">
      <c r="A4" s="409" t="s">
        <v>5</v>
      </c>
      <c r="B4" s="411" t="s">
        <v>21</v>
      </c>
      <c r="C4" s="2"/>
      <c r="D4" s="2"/>
      <c r="E4" s="393" t="s">
        <v>1</v>
      </c>
      <c r="F4" s="393"/>
      <c r="G4" s="1"/>
      <c r="H4" s="391" t="s">
        <v>4</v>
      </c>
      <c r="I4" s="391"/>
    </row>
    <row r="5" spans="1:20" ht="13.5" customHeight="1">
      <c r="A5" s="409"/>
      <c r="B5" s="411"/>
      <c r="C5" s="388" t="s">
        <v>2</v>
      </c>
      <c r="D5" s="388" t="s">
        <v>52</v>
      </c>
      <c r="E5" s="388" t="s">
        <v>135</v>
      </c>
      <c r="F5" s="86" t="s">
        <v>22</v>
      </c>
      <c r="G5" s="37"/>
      <c r="H5" s="392"/>
      <c r="I5" s="392"/>
    </row>
    <row r="6" spans="1:20" ht="18" customHeight="1">
      <c r="A6" s="409"/>
      <c r="B6" s="411"/>
      <c r="C6" s="388"/>
      <c r="D6" s="388"/>
      <c r="E6" s="388"/>
      <c r="F6" s="36" t="s">
        <v>77</v>
      </c>
      <c r="G6" s="36"/>
      <c r="H6" s="37" t="s">
        <v>52</v>
      </c>
      <c r="I6" s="37" t="s">
        <v>6</v>
      </c>
    </row>
    <row r="7" spans="1:20" ht="12.75" customHeight="1">
      <c r="A7" s="410"/>
      <c r="B7" s="412"/>
      <c r="C7" s="3" t="s">
        <v>7</v>
      </c>
      <c r="D7" s="3" t="s">
        <v>8</v>
      </c>
      <c r="E7" s="3" t="s">
        <v>9</v>
      </c>
      <c r="F7" s="4" t="s">
        <v>10</v>
      </c>
      <c r="G7" s="4"/>
      <c r="H7" s="4" t="s">
        <v>53</v>
      </c>
      <c r="I7" s="4" t="s">
        <v>54</v>
      </c>
    </row>
    <row r="8" spans="1:20" ht="14.25" customHeight="1">
      <c r="A8" s="85" t="s">
        <v>11</v>
      </c>
      <c r="B8" s="159"/>
      <c r="C8" s="258">
        <f>SUM(C9,C13,C20,C24,C26,C29,C33,C35,C39,C48,C63,C67,C71,C76,C82,C88,C94,C96,C103,C105,C109,C112,C114,C116,C119)</f>
        <v>25898525502.123096</v>
      </c>
      <c r="D8" s="258">
        <f>SUM(D9,D13,D20,D24,D26,D29,D33,D35,D39,D48,D63,D67,D71,D76,D82,D88,D94,D96,D103,D105,D109,D112,D114,D116,D119)</f>
        <v>22692880782.654335</v>
      </c>
      <c r="E8" s="258">
        <f>SUM(E9,E13,E20,E24,E26,E29,E33,E35,E39,E48,E63,E67,E71,E76,E82,E88,E94,E96,E103,E105,E109,E112,E114,E116,E119)</f>
        <v>22692880782.654335</v>
      </c>
      <c r="F8" s="258">
        <f>SUM(F9,F13,F20,F24,F26,F29,F33,F35,F39,F48,F63,F67,F71,F76,F82,F88,F94,F96,F103,F105,F109,F112,F114,F116,F119)</f>
        <v>22202920235.10342</v>
      </c>
      <c r="G8" s="258"/>
      <c r="H8" s="82">
        <f t="shared" ref="H8:H39" si="0">IFERROR(+F8/D8*100,"n.a.")</f>
        <v>97.840906351892414</v>
      </c>
      <c r="I8" s="82">
        <f t="shared" ref="I8:I39" si="1">IFERROR(+F8/E8*100,"n.a.")</f>
        <v>97.840906351892414</v>
      </c>
      <c r="K8" s="41"/>
      <c r="L8" s="41"/>
      <c r="M8" s="41"/>
      <c r="N8" s="41"/>
      <c r="O8" s="41"/>
      <c r="P8" s="42"/>
      <c r="Q8" s="42"/>
      <c r="R8" s="43"/>
      <c r="S8" s="44"/>
      <c r="T8" s="44"/>
    </row>
    <row r="9" spans="1:20" ht="12" customHeight="1">
      <c r="A9" s="74" t="s">
        <v>507</v>
      </c>
      <c r="B9" s="74"/>
      <c r="C9" s="242">
        <f>+C10</f>
        <v>18000000</v>
      </c>
      <c r="D9" s="242">
        <f>+D10</f>
        <v>18000000</v>
      </c>
      <c r="E9" s="242">
        <f>+E10</f>
        <v>18000000</v>
      </c>
      <c r="F9" s="242">
        <f>+F10</f>
        <v>11578941</v>
      </c>
      <c r="G9" s="242"/>
      <c r="H9" s="71">
        <f t="shared" si="0"/>
        <v>64.327449999999999</v>
      </c>
      <c r="I9" s="71">
        <f t="shared" si="1"/>
        <v>64.327449999999999</v>
      </c>
      <c r="K9" s="41"/>
      <c r="L9" s="41"/>
      <c r="M9" s="41"/>
      <c r="N9" s="41"/>
      <c r="O9" s="41"/>
      <c r="P9" s="42"/>
      <c r="Q9" s="42"/>
      <c r="R9" s="43"/>
      <c r="S9" s="44"/>
      <c r="T9" s="44"/>
    </row>
    <row r="10" spans="1:20" ht="12" customHeight="1">
      <c r="A10" s="75"/>
      <c r="B10" s="75" t="s">
        <v>506</v>
      </c>
      <c r="C10" s="240">
        <f>SUM(C11:C12)</f>
        <v>18000000</v>
      </c>
      <c r="D10" s="240">
        <f>SUM(D11:D12)</f>
        <v>18000000</v>
      </c>
      <c r="E10" s="240">
        <f>SUM(E11:E12)</f>
        <v>18000000</v>
      </c>
      <c r="F10" s="240">
        <f>SUM(F11:F12)</f>
        <v>11578941</v>
      </c>
      <c r="G10" s="255"/>
      <c r="H10" s="62">
        <f t="shared" si="0"/>
        <v>64.327449999999999</v>
      </c>
      <c r="I10" s="62">
        <f t="shared" si="1"/>
        <v>64.327449999999999</v>
      </c>
      <c r="K10" s="41"/>
      <c r="L10" s="41"/>
      <c r="M10" s="41"/>
      <c r="N10" s="41"/>
      <c r="O10" s="41"/>
      <c r="P10" s="42"/>
      <c r="Q10" s="42"/>
      <c r="R10" s="43"/>
      <c r="S10" s="44"/>
      <c r="T10" s="44"/>
    </row>
    <row r="11" spans="1:20" ht="12" customHeight="1">
      <c r="A11" s="75"/>
      <c r="B11" s="257" t="s">
        <v>505</v>
      </c>
      <c r="C11" s="255">
        <v>14000000</v>
      </c>
      <c r="D11" s="240">
        <v>14000000</v>
      </c>
      <c r="E11" s="240">
        <v>14000000</v>
      </c>
      <c r="F11" s="240">
        <v>7578941</v>
      </c>
      <c r="G11" s="255"/>
      <c r="H11" s="62">
        <f t="shared" si="0"/>
        <v>54.135292857142858</v>
      </c>
      <c r="I11" s="62">
        <f t="shared" si="1"/>
        <v>54.135292857142858</v>
      </c>
      <c r="K11" s="41"/>
      <c r="L11" s="41"/>
      <c r="M11" s="41"/>
      <c r="N11" s="41"/>
      <c r="O11" s="41"/>
      <c r="P11" s="42"/>
      <c r="Q11" s="42"/>
      <c r="R11" s="43"/>
      <c r="S11" s="44"/>
      <c r="T11" s="44"/>
    </row>
    <row r="12" spans="1:20" ht="12" customHeight="1">
      <c r="A12" s="75"/>
      <c r="B12" s="257" t="s">
        <v>504</v>
      </c>
      <c r="C12" s="255">
        <v>4000000</v>
      </c>
      <c r="D12" s="240">
        <v>4000000</v>
      </c>
      <c r="E12" s="240">
        <v>4000000</v>
      </c>
      <c r="F12" s="240">
        <v>4000000</v>
      </c>
      <c r="G12" s="255"/>
      <c r="H12" s="62">
        <f t="shared" si="0"/>
        <v>100</v>
      </c>
      <c r="I12" s="62">
        <f t="shared" si="1"/>
        <v>100</v>
      </c>
      <c r="K12" s="41"/>
      <c r="L12" s="41"/>
      <c r="M12" s="41"/>
      <c r="N12" s="41"/>
      <c r="O12" s="41"/>
      <c r="P12" s="42"/>
      <c r="Q12" s="42"/>
      <c r="R12" s="43"/>
      <c r="S12" s="44"/>
      <c r="T12" s="44"/>
    </row>
    <row r="13" spans="1:20" ht="12" customHeight="1">
      <c r="A13" s="74" t="s">
        <v>132</v>
      </c>
      <c r="B13" s="224"/>
      <c r="C13" s="242">
        <f>SUM(C14:C19)</f>
        <v>261557736</v>
      </c>
      <c r="D13" s="242">
        <f>SUM(D14:D19)</f>
        <v>141909187.64000002</v>
      </c>
      <c r="E13" s="242">
        <f>SUM(E14:E19)</f>
        <v>141909187.64000002</v>
      </c>
      <c r="F13" s="242">
        <f>SUM(F14:F19)</f>
        <v>136794682.82999998</v>
      </c>
      <c r="G13" s="242"/>
      <c r="H13" s="71">
        <f t="shared" si="0"/>
        <v>96.395931161994469</v>
      </c>
      <c r="I13" s="71">
        <f t="shared" si="1"/>
        <v>96.395931161994469</v>
      </c>
      <c r="K13" s="41"/>
      <c r="L13" s="41"/>
      <c r="M13" s="41"/>
      <c r="N13" s="41"/>
      <c r="O13" s="41"/>
      <c r="P13" s="42"/>
      <c r="Q13" s="42"/>
      <c r="R13" s="43"/>
      <c r="S13" s="44"/>
      <c r="T13" s="44"/>
    </row>
    <row r="14" spans="1:20" ht="12" customHeight="1">
      <c r="A14" s="75"/>
      <c r="B14" s="75" t="s">
        <v>187</v>
      </c>
      <c r="C14" s="241">
        <v>204370290</v>
      </c>
      <c r="D14" s="240">
        <v>122199651.64000002</v>
      </c>
      <c r="E14" s="240">
        <v>122199651.64000002</v>
      </c>
      <c r="F14" s="240">
        <v>120516381.94999997</v>
      </c>
      <c r="G14" s="239"/>
      <c r="H14" s="62">
        <f t="shared" si="0"/>
        <v>98.6225249684353</v>
      </c>
      <c r="I14" s="62">
        <f t="shared" si="1"/>
        <v>98.6225249684353</v>
      </c>
      <c r="K14" s="41"/>
      <c r="L14" s="41"/>
      <c r="M14" s="41"/>
      <c r="N14" s="41"/>
      <c r="O14" s="41"/>
      <c r="P14" s="42"/>
      <c r="Q14" s="42"/>
      <c r="R14" s="43"/>
      <c r="S14" s="44"/>
      <c r="T14" s="44"/>
    </row>
    <row r="15" spans="1:20" ht="12" customHeight="1">
      <c r="A15" s="75"/>
      <c r="B15" s="75" t="s">
        <v>503</v>
      </c>
      <c r="C15" s="241">
        <v>7452000</v>
      </c>
      <c r="D15" s="240">
        <v>7420553.8399999999</v>
      </c>
      <c r="E15" s="240">
        <v>7420553.8399999999</v>
      </c>
      <c r="F15" s="240">
        <v>7420553.8399999999</v>
      </c>
      <c r="G15" s="239"/>
      <c r="H15" s="62">
        <f t="shared" si="0"/>
        <v>100</v>
      </c>
      <c r="I15" s="62">
        <f t="shared" si="1"/>
        <v>100</v>
      </c>
      <c r="K15" s="41"/>
      <c r="L15" s="41"/>
      <c r="M15" s="41"/>
      <c r="N15" s="41"/>
      <c r="O15" s="41"/>
      <c r="P15" s="42"/>
      <c r="Q15" s="42"/>
      <c r="R15" s="43"/>
      <c r="S15" s="44"/>
      <c r="T15" s="44"/>
    </row>
    <row r="16" spans="1:20" s="228" customFormat="1" ht="18.75" customHeight="1">
      <c r="A16" s="75"/>
      <c r="B16" s="69" t="s">
        <v>502</v>
      </c>
      <c r="C16" s="241">
        <v>3340400</v>
      </c>
      <c r="D16" s="240">
        <v>1018054.44</v>
      </c>
      <c r="E16" s="240">
        <v>1018054.44</v>
      </c>
      <c r="F16" s="240">
        <v>240841.44000000003</v>
      </c>
      <c r="G16" s="239"/>
      <c r="H16" s="62">
        <f t="shared" si="0"/>
        <v>23.657029578889716</v>
      </c>
      <c r="I16" s="62">
        <f t="shared" si="1"/>
        <v>23.657029578889716</v>
      </c>
      <c r="K16" s="41"/>
      <c r="L16" s="41"/>
      <c r="M16" s="41"/>
      <c r="N16" s="41"/>
      <c r="O16" s="41"/>
      <c r="P16" s="42"/>
      <c r="Q16" s="42"/>
      <c r="R16" s="43"/>
      <c r="S16" s="44"/>
      <c r="T16" s="44"/>
    </row>
    <row r="17" spans="1:20" s="228" customFormat="1" ht="12" customHeight="1">
      <c r="A17" s="75"/>
      <c r="B17" s="69" t="s">
        <v>501</v>
      </c>
      <c r="C17" s="241">
        <v>37205286</v>
      </c>
      <c r="D17" s="240">
        <v>1682220.52</v>
      </c>
      <c r="E17" s="240">
        <v>1682220.52</v>
      </c>
      <c r="F17" s="240">
        <v>1682220.52</v>
      </c>
      <c r="G17" s="239"/>
      <c r="H17" s="62">
        <f t="shared" si="0"/>
        <v>100</v>
      </c>
      <c r="I17" s="62">
        <f t="shared" si="1"/>
        <v>100</v>
      </c>
      <c r="K17" s="41"/>
      <c r="L17" s="41"/>
      <c r="M17" s="41"/>
      <c r="N17" s="41"/>
      <c r="O17" s="41"/>
      <c r="P17" s="42"/>
      <c r="Q17" s="42"/>
      <c r="R17" s="43"/>
      <c r="S17" s="44"/>
      <c r="T17" s="44"/>
    </row>
    <row r="18" spans="1:20" s="228" customFormat="1">
      <c r="A18" s="75"/>
      <c r="B18" s="69" t="s">
        <v>182</v>
      </c>
      <c r="C18" s="241">
        <v>1504000</v>
      </c>
      <c r="D18" s="240">
        <v>1902947.2</v>
      </c>
      <c r="E18" s="240">
        <v>1902947.2</v>
      </c>
      <c r="F18" s="240">
        <v>398947.2</v>
      </c>
      <c r="G18" s="239"/>
      <c r="H18" s="62">
        <f t="shared" si="0"/>
        <v>20.964701490403939</v>
      </c>
      <c r="I18" s="62">
        <f t="shared" si="1"/>
        <v>20.964701490403939</v>
      </c>
      <c r="K18" s="41"/>
      <c r="L18" s="41"/>
      <c r="M18" s="41"/>
      <c r="N18" s="41"/>
      <c r="O18" s="41"/>
      <c r="P18" s="42"/>
      <c r="Q18" s="42"/>
      <c r="R18" s="43"/>
      <c r="S18" s="44"/>
      <c r="T18" s="44"/>
    </row>
    <row r="19" spans="1:20" s="228" customFormat="1" ht="12" customHeight="1">
      <c r="A19" s="75"/>
      <c r="B19" s="75" t="s">
        <v>181</v>
      </c>
      <c r="C19" s="241">
        <v>7685760</v>
      </c>
      <c r="D19" s="240">
        <v>7685760</v>
      </c>
      <c r="E19" s="240">
        <v>7685760</v>
      </c>
      <c r="F19" s="240">
        <v>6535737.8799999999</v>
      </c>
      <c r="G19" s="239"/>
      <c r="H19" s="62">
        <f t="shared" si="0"/>
        <v>85.036975913897905</v>
      </c>
      <c r="I19" s="62">
        <f t="shared" si="1"/>
        <v>85.036975913897905</v>
      </c>
      <c r="K19" s="41"/>
      <c r="L19" s="41"/>
      <c r="M19" s="41"/>
      <c r="N19" s="41"/>
      <c r="O19" s="41"/>
      <c r="P19" s="42"/>
      <c r="Q19" s="42"/>
      <c r="R19" s="43"/>
      <c r="S19" s="44"/>
      <c r="T19" s="44"/>
    </row>
    <row r="20" spans="1:20" ht="12" customHeight="1">
      <c r="A20" s="74" t="s">
        <v>269</v>
      </c>
      <c r="B20" s="224"/>
      <c r="C20" s="242">
        <f>SUM(C21:C23)</f>
        <v>17000000</v>
      </c>
      <c r="D20" s="242">
        <f>SUM(D21:D23)</f>
        <v>21985914.820000004</v>
      </c>
      <c r="E20" s="242">
        <f>SUM(E21:E23)</f>
        <v>21985914.820000004</v>
      </c>
      <c r="F20" s="242">
        <f>SUM(F21:F23)</f>
        <v>21856552.710000001</v>
      </c>
      <c r="G20" s="242"/>
      <c r="H20" s="71">
        <f t="shared" si="0"/>
        <v>99.4116137033228</v>
      </c>
      <c r="I20" s="71">
        <f t="shared" si="1"/>
        <v>99.4116137033228</v>
      </c>
      <c r="K20" s="41"/>
      <c r="L20" s="41"/>
      <c r="M20" s="41"/>
      <c r="N20" s="41"/>
      <c r="O20" s="41"/>
      <c r="P20" s="42"/>
      <c r="Q20" s="42"/>
      <c r="R20" s="43"/>
      <c r="S20" s="44"/>
      <c r="T20" s="44"/>
    </row>
    <row r="21" spans="1:20" ht="12" customHeight="1">
      <c r="A21" s="75"/>
      <c r="B21" s="69" t="s">
        <v>500</v>
      </c>
      <c r="C21" s="241">
        <v>12000000</v>
      </c>
      <c r="D21" s="240">
        <v>12000000</v>
      </c>
      <c r="E21" s="240">
        <v>12000000</v>
      </c>
      <c r="F21" s="240">
        <v>12000000</v>
      </c>
      <c r="G21" s="250"/>
      <c r="H21" s="62">
        <f t="shared" si="0"/>
        <v>100</v>
      </c>
      <c r="I21" s="62">
        <f t="shared" si="1"/>
        <v>100</v>
      </c>
      <c r="K21" s="41"/>
      <c r="L21" s="41"/>
      <c r="M21" s="41"/>
      <c r="N21" s="41"/>
      <c r="O21" s="41"/>
      <c r="P21" s="42"/>
      <c r="Q21" s="42"/>
      <c r="R21" s="43"/>
      <c r="S21" s="44"/>
      <c r="T21" s="44"/>
    </row>
    <row r="22" spans="1:20" ht="12" customHeight="1">
      <c r="A22" s="75"/>
      <c r="B22" s="69" t="s">
        <v>84</v>
      </c>
      <c r="C22" s="241">
        <v>4000000</v>
      </c>
      <c r="D22" s="240">
        <v>8985914.820000004</v>
      </c>
      <c r="E22" s="240">
        <v>8985914.820000004</v>
      </c>
      <c r="F22" s="240">
        <v>8955718.8000000007</v>
      </c>
      <c r="G22" s="250"/>
      <c r="H22" s="62">
        <f t="shared" si="0"/>
        <v>99.663962761667904</v>
      </c>
      <c r="I22" s="62">
        <f t="shared" si="1"/>
        <v>99.663962761667904</v>
      </c>
      <c r="K22" s="41"/>
      <c r="L22" s="41"/>
      <c r="M22" s="41"/>
      <c r="N22" s="41"/>
      <c r="O22" s="41"/>
      <c r="P22" s="42"/>
      <c r="Q22" s="42"/>
      <c r="R22" s="43"/>
      <c r="S22" s="44"/>
      <c r="T22" s="44"/>
    </row>
    <row r="23" spans="1:20" ht="12" customHeight="1">
      <c r="A23" s="75"/>
      <c r="B23" s="75" t="s">
        <v>499</v>
      </c>
      <c r="C23" s="241">
        <v>1000000</v>
      </c>
      <c r="D23" s="240">
        <v>999999.99999999988</v>
      </c>
      <c r="E23" s="240">
        <v>999999.99999999988</v>
      </c>
      <c r="F23" s="240">
        <v>900833.9099999998</v>
      </c>
      <c r="G23" s="250"/>
      <c r="H23" s="62">
        <f t="shared" si="0"/>
        <v>90.083390999999992</v>
      </c>
      <c r="I23" s="62">
        <f t="shared" si="1"/>
        <v>90.083390999999992</v>
      </c>
      <c r="K23" s="41"/>
      <c r="L23" s="41"/>
      <c r="M23" s="41"/>
      <c r="N23" s="41"/>
      <c r="O23" s="41"/>
      <c r="P23" s="42"/>
      <c r="Q23" s="42"/>
      <c r="R23" s="43"/>
      <c r="S23" s="44"/>
      <c r="T23" s="44"/>
    </row>
    <row r="24" spans="1:20" ht="12" customHeight="1">
      <c r="A24" s="74" t="s">
        <v>498</v>
      </c>
      <c r="B24" s="224"/>
      <c r="C24" s="242">
        <f>SUM(C25:C25)</f>
        <v>4000000</v>
      </c>
      <c r="D24" s="242">
        <f>SUM(D25:D25)</f>
        <v>1734193.54</v>
      </c>
      <c r="E24" s="242">
        <f>SUM(E25:E25)</f>
        <v>1734193.54</v>
      </c>
      <c r="F24" s="242">
        <f>SUM(F25:F25)</f>
        <v>1235393.54</v>
      </c>
      <c r="G24" s="242"/>
      <c r="H24" s="247">
        <f t="shared" si="0"/>
        <v>71.237351051371121</v>
      </c>
      <c r="I24" s="247">
        <f t="shared" si="1"/>
        <v>71.237351051371121</v>
      </c>
      <c r="K24" s="41"/>
      <c r="L24" s="41"/>
      <c r="M24" s="41"/>
      <c r="N24" s="41"/>
      <c r="O24" s="41"/>
      <c r="P24" s="42"/>
      <c r="Q24" s="42"/>
      <c r="R24" s="43"/>
      <c r="S24" s="44"/>
      <c r="T24" s="44"/>
    </row>
    <row r="25" spans="1:20" ht="12" customHeight="1">
      <c r="A25" s="75"/>
      <c r="B25" s="75" t="s">
        <v>84</v>
      </c>
      <c r="C25" s="241">
        <v>4000000</v>
      </c>
      <c r="D25" s="240">
        <v>1734193.54</v>
      </c>
      <c r="E25" s="240">
        <v>1734193.54</v>
      </c>
      <c r="F25" s="240">
        <v>1235393.54</v>
      </c>
      <c r="G25" s="250"/>
      <c r="H25" s="62">
        <f t="shared" si="0"/>
        <v>71.237351051371121</v>
      </c>
      <c r="I25" s="62">
        <f t="shared" si="1"/>
        <v>71.237351051371121</v>
      </c>
      <c r="K25" s="41"/>
      <c r="L25" s="41"/>
      <c r="M25" s="41"/>
      <c r="N25" s="41"/>
      <c r="O25" s="41"/>
      <c r="P25" s="42"/>
      <c r="Q25" s="42"/>
      <c r="R25" s="43"/>
      <c r="S25" s="44"/>
      <c r="T25" s="44"/>
    </row>
    <row r="26" spans="1:20" ht="12" customHeight="1">
      <c r="A26" s="74" t="s">
        <v>497</v>
      </c>
      <c r="B26" s="224"/>
      <c r="C26" s="242">
        <f>SUM(C27:C28)</f>
        <v>108000000</v>
      </c>
      <c r="D26" s="242">
        <f>SUM(D27:D28)</f>
        <v>108000000.00000003</v>
      </c>
      <c r="E26" s="242">
        <f>SUM(E27:E28)</f>
        <v>108000000.00000003</v>
      </c>
      <c r="F26" s="242">
        <f>SUM(F27:F28)</f>
        <v>107999999.90000004</v>
      </c>
      <c r="G26" s="242"/>
      <c r="H26" s="247">
        <f t="shared" si="0"/>
        <v>99.999999907407414</v>
      </c>
      <c r="I26" s="71">
        <f t="shared" si="1"/>
        <v>99.999999907407414</v>
      </c>
      <c r="K26" s="41"/>
      <c r="L26" s="41"/>
      <c r="M26" s="41"/>
      <c r="N26" s="41"/>
      <c r="O26" s="41"/>
      <c r="P26" s="42"/>
      <c r="Q26" s="42"/>
      <c r="R26" s="43"/>
      <c r="S26" s="44"/>
      <c r="T26" s="44"/>
    </row>
    <row r="27" spans="1:20" ht="12" customHeight="1">
      <c r="A27" s="75"/>
      <c r="B27" s="75" t="s">
        <v>171</v>
      </c>
      <c r="C27" s="241">
        <v>108000000</v>
      </c>
      <c r="D27" s="240">
        <v>33244165</v>
      </c>
      <c r="E27" s="240">
        <v>33244165</v>
      </c>
      <c r="F27" s="240">
        <v>33244164.899999999</v>
      </c>
      <c r="G27" s="250"/>
      <c r="H27" s="62">
        <f t="shared" si="0"/>
        <v>99.999999699195328</v>
      </c>
      <c r="I27" s="62">
        <f t="shared" si="1"/>
        <v>99.999999699195328</v>
      </c>
      <c r="K27" s="41"/>
      <c r="L27" s="41"/>
      <c r="M27" s="41"/>
      <c r="N27" s="41"/>
      <c r="O27" s="41"/>
      <c r="P27" s="42"/>
      <c r="Q27" s="42"/>
      <c r="R27" s="43"/>
      <c r="S27" s="44"/>
      <c r="T27" s="44"/>
    </row>
    <row r="28" spans="1:20" ht="12" customHeight="1">
      <c r="A28" s="75"/>
      <c r="B28" s="75" t="s">
        <v>496</v>
      </c>
      <c r="C28" s="241">
        <v>0</v>
      </c>
      <c r="D28" s="240">
        <v>74755835.00000003</v>
      </c>
      <c r="E28" s="240">
        <v>74755835.00000003</v>
      </c>
      <c r="F28" s="240">
        <v>74755835.00000003</v>
      </c>
      <c r="G28" s="250"/>
      <c r="H28" s="62">
        <f t="shared" si="0"/>
        <v>100</v>
      </c>
      <c r="I28" s="62">
        <f t="shared" si="1"/>
        <v>100</v>
      </c>
      <c r="K28" s="41"/>
      <c r="L28" s="41"/>
      <c r="M28" s="41"/>
      <c r="N28" s="41"/>
      <c r="O28" s="41"/>
      <c r="P28" s="42"/>
      <c r="Q28" s="42"/>
      <c r="R28" s="43"/>
      <c r="S28" s="44"/>
      <c r="T28" s="44"/>
    </row>
    <row r="29" spans="1:20" ht="12" customHeight="1">
      <c r="A29" s="74" t="s">
        <v>495</v>
      </c>
      <c r="B29" s="224"/>
      <c r="C29" s="242">
        <f>SUM(C30:C32)</f>
        <v>1814740306.1038194</v>
      </c>
      <c r="D29" s="242">
        <f>SUM(D30:D32)</f>
        <v>1211367469.3670654</v>
      </c>
      <c r="E29" s="242">
        <f>SUM(E30:E32)</f>
        <v>1211367469.3670654</v>
      </c>
      <c r="F29" s="242">
        <f>SUM(F30:F32)</f>
        <v>1206430383.3912721</v>
      </c>
      <c r="G29" s="242"/>
      <c r="H29" s="71">
        <f t="shared" si="0"/>
        <v>99.592436968909766</v>
      </c>
      <c r="I29" s="71">
        <f t="shared" si="1"/>
        <v>99.592436968909766</v>
      </c>
      <c r="K29" s="41"/>
      <c r="L29" s="41"/>
      <c r="M29" s="41"/>
      <c r="N29" s="41"/>
      <c r="O29" s="41"/>
      <c r="P29" s="42"/>
      <c r="Q29" s="42"/>
      <c r="R29" s="43"/>
      <c r="S29" s="44"/>
      <c r="T29" s="44"/>
    </row>
    <row r="30" spans="1:20" ht="12" customHeight="1">
      <c r="A30" s="75"/>
      <c r="B30" s="75" t="s">
        <v>494</v>
      </c>
      <c r="C30" s="241">
        <v>3868255.1038195095</v>
      </c>
      <c r="D30" s="240">
        <v>5670539.5370655414</v>
      </c>
      <c r="E30" s="240">
        <v>5670539.5370655414</v>
      </c>
      <c r="F30" s="240">
        <v>5565530.3612722047</v>
      </c>
      <c r="G30" s="239"/>
      <c r="H30" s="62">
        <f t="shared" si="0"/>
        <v>98.148162531855334</v>
      </c>
      <c r="I30" s="62">
        <f t="shared" si="1"/>
        <v>98.148162531855334</v>
      </c>
      <c r="K30" s="41"/>
      <c r="L30" s="41"/>
      <c r="M30" s="41"/>
      <c r="N30" s="41"/>
      <c r="O30" s="41"/>
      <c r="P30" s="42"/>
      <c r="Q30" s="42"/>
      <c r="R30" s="43"/>
      <c r="S30" s="44"/>
      <c r="T30" s="44"/>
    </row>
    <row r="31" spans="1:20" ht="12" customHeight="1">
      <c r="A31" s="75"/>
      <c r="B31" s="75" t="s">
        <v>493</v>
      </c>
      <c r="C31" s="241">
        <v>300000000</v>
      </c>
      <c r="D31" s="240">
        <v>228574482.73999983</v>
      </c>
      <c r="E31" s="240">
        <v>228574482.73999983</v>
      </c>
      <c r="F31" s="240">
        <v>225882405.93999982</v>
      </c>
      <c r="G31" s="239"/>
      <c r="H31" s="62">
        <f t="shared" si="0"/>
        <v>98.82223213731946</v>
      </c>
      <c r="I31" s="62">
        <f t="shared" si="1"/>
        <v>98.82223213731946</v>
      </c>
      <c r="K31" s="41"/>
      <c r="L31" s="41"/>
      <c r="M31" s="41"/>
      <c r="N31" s="41"/>
      <c r="O31" s="41"/>
      <c r="P31" s="42"/>
      <c r="Q31" s="42"/>
      <c r="R31" s="43"/>
      <c r="S31" s="44"/>
      <c r="T31" s="44"/>
    </row>
    <row r="32" spans="1:20" ht="12" customHeight="1">
      <c r="A32" s="75"/>
      <c r="B32" s="75" t="s">
        <v>56</v>
      </c>
      <c r="C32" s="241">
        <v>1510872051</v>
      </c>
      <c r="D32" s="240">
        <v>977122447.09000015</v>
      </c>
      <c r="E32" s="240">
        <v>977122447.09000015</v>
      </c>
      <c r="F32" s="240">
        <v>974982447.09000015</v>
      </c>
      <c r="G32" s="239"/>
      <c r="H32" s="62">
        <f t="shared" si="0"/>
        <v>99.780989577470748</v>
      </c>
      <c r="I32" s="62">
        <f t="shared" si="1"/>
        <v>99.780989577470748</v>
      </c>
      <c r="K32" s="41"/>
      <c r="L32" s="41"/>
      <c r="M32" s="41"/>
      <c r="N32" s="41"/>
      <c r="O32" s="41"/>
      <c r="P32" s="42"/>
      <c r="Q32" s="42"/>
      <c r="R32" s="43"/>
      <c r="S32" s="44"/>
      <c r="T32" s="44"/>
    </row>
    <row r="33" spans="1:20" ht="12" customHeight="1">
      <c r="A33" s="74" t="s">
        <v>127</v>
      </c>
      <c r="B33" s="224"/>
      <c r="C33" s="242">
        <f>SUM(C34:C34)</f>
        <v>6283203</v>
      </c>
      <c r="D33" s="242">
        <f>SUM(D34:D34)</f>
        <v>3032458.1100000003</v>
      </c>
      <c r="E33" s="242">
        <f>SUM(E34:E34)</f>
        <v>3032458.1100000003</v>
      </c>
      <c r="F33" s="242">
        <f>SUM(F34:F34)</f>
        <v>2976421.1500000004</v>
      </c>
      <c r="G33" s="242"/>
      <c r="H33" s="247">
        <f t="shared" si="0"/>
        <v>98.152094506591553</v>
      </c>
      <c r="I33" s="247">
        <f t="shared" si="1"/>
        <v>98.152094506591553</v>
      </c>
      <c r="K33" s="41"/>
      <c r="L33" s="41"/>
      <c r="M33" s="41"/>
      <c r="N33" s="41"/>
      <c r="O33" s="41"/>
      <c r="P33" s="42"/>
      <c r="Q33" s="42"/>
      <c r="R33" s="43"/>
      <c r="S33" s="44"/>
      <c r="T33" s="44"/>
    </row>
    <row r="34" spans="1:20" ht="12" customHeight="1">
      <c r="A34" s="75"/>
      <c r="B34" s="69" t="s">
        <v>492</v>
      </c>
      <c r="C34" s="241">
        <v>6283203</v>
      </c>
      <c r="D34" s="240">
        <v>3032458.1100000003</v>
      </c>
      <c r="E34" s="240">
        <v>3032458.1100000003</v>
      </c>
      <c r="F34" s="240">
        <v>2976421.1500000004</v>
      </c>
      <c r="G34" s="239"/>
      <c r="H34" s="62">
        <f t="shared" si="0"/>
        <v>98.152094506591553</v>
      </c>
      <c r="I34" s="62">
        <f t="shared" si="1"/>
        <v>98.152094506591553</v>
      </c>
      <c r="K34" s="41"/>
      <c r="L34" s="41"/>
      <c r="M34" s="41"/>
      <c r="N34" s="41"/>
      <c r="O34" s="41"/>
      <c r="P34" s="42"/>
      <c r="Q34" s="42"/>
      <c r="R34" s="43"/>
      <c r="S34" s="44"/>
      <c r="T34" s="44"/>
    </row>
    <row r="35" spans="1:20" ht="12" customHeight="1">
      <c r="A35" s="74" t="s">
        <v>12</v>
      </c>
      <c r="B35" s="74"/>
      <c r="C35" s="242">
        <f>SUM(C36:C38)</f>
        <v>880766347.10000002</v>
      </c>
      <c r="D35" s="242">
        <f>SUM(D36:D38)</f>
        <v>492528908.36449999</v>
      </c>
      <c r="E35" s="242">
        <f>SUM(E36:E38)</f>
        <v>492528908.36449999</v>
      </c>
      <c r="F35" s="242">
        <f>SUM(F36:F38)</f>
        <v>492523308.36449999</v>
      </c>
      <c r="G35" s="242"/>
      <c r="H35" s="247">
        <f t="shared" si="0"/>
        <v>99.998863010900493</v>
      </c>
      <c r="I35" s="247">
        <f t="shared" si="1"/>
        <v>99.998863010900493</v>
      </c>
      <c r="K35" s="41"/>
      <c r="L35" s="41"/>
      <c r="M35" s="41"/>
      <c r="N35" s="41"/>
      <c r="O35" s="41"/>
      <c r="P35" s="42"/>
      <c r="Q35" s="42"/>
      <c r="R35" s="43"/>
      <c r="S35" s="44"/>
      <c r="T35" s="44"/>
    </row>
    <row r="36" spans="1:20" ht="12" customHeight="1">
      <c r="A36" s="75"/>
      <c r="B36" s="69" t="s">
        <v>84</v>
      </c>
      <c r="C36" s="241">
        <v>4000000</v>
      </c>
      <c r="D36" s="240">
        <v>785864.77</v>
      </c>
      <c r="E36" s="240">
        <v>785864.77</v>
      </c>
      <c r="F36" s="240">
        <v>780264.77</v>
      </c>
      <c r="G36" s="255"/>
      <c r="H36" s="62">
        <f t="shared" si="0"/>
        <v>99.287409206548347</v>
      </c>
      <c r="I36" s="62">
        <f t="shared" si="1"/>
        <v>99.287409206548347</v>
      </c>
      <c r="K36" s="41"/>
      <c r="L36" s="41"/>
      <c r="M36" s="41"/>
      <c r="N36" s="41"/>
      <c r="O36" s="41"/>
      <c r="P36" s="42"/>
      <c r="Q36" s="42"/>
      <c r="R36" s="43"/>
      <c r="S36" s="44"/>
      <c r="T36" s="44"/>
    </row>
    <row r="37" spans="1:20" ht="12" customHeight="1">
      <c r="A37" s="75"/>
      <c r="B37" s="75" t="s">
        <v>26</v>
      </c>
      <c r="C37" s="241">
        <v>650000000</v>
      </c>
      <c r="D37" s="240">
        <v>463435595.56999999</v>
      </c>
      <c r="E37" s="240">
        <v>463435595.56999999</v>
      </c>
      <c r="F37" s="240">
        <v>463435595.56999999</v>
      </c>
      <c r="G37" s="250"/>
      <c r="H37" s="62">
        <f t="shared" si="0"/>
        <v>100</v>
      </c>
      <c r="I37" s="62">
        <f t="shared" si="1"/>
        <v>100</v>
      </c>
      <c r="K37" s="41"/>
      <c r="L37" s="41"/>
      <c r="M37" s="41"/>
      <c r="N37" s="41"/>
      <c r="O37" s="41"/>
      <c r="P37" s="42"/>
      <c r="Q37" s="42"/>
      <c r="R37" s="43"/>
      <c r="S37" s="44"/>
      <c r="T37" s="44"/>
    </row>
    <row r="38" spans="1:20" ht="12" customHeight="1">
      <c r="A38" s="75"/>
      <c r="B38" s="75" t="s">
        <v>491</v>
      </c>
      <c r="C38" s="241">
        <v>226766347.09999999</v>
      </c>
      <c r="D38" s="240">
        <v>28307448.024500001</v>
      </c>
      <c r="E38" s="240">
        <v>28307448.024500001</v>
      </c>
      <c r="F38" s="240">
        <v>28307448.024500001</v>
      </c>
      <c r="G38" s="239"/>
      <c r="H38" s="62">
        <f t="shared" si="0"/>
        <v>100</v>
      </c>
      <c r="I38" s="62">
        <f t="shared" si="1"/>
        <v>100</v>
      </c>
      <c r="K38" s="41"/>
      <c r="L38" s="41"/>
      <c r="M38" s="41"/>
      <c r="N38" s="41"/>
      <c r="O38" s="41"/>
      <c r="P38" s="42"/>
      <c r="Q38" s="42"/>
      <c r="R38" s="43"/>
      <c r="S38" s="44"/>
      <c r="T38" s="44"/>
    </row>
    <row r="39" spans="1:20" ht="12" customHeight="1">
      <c r="A39" s="74" t="s">
        <v>490</v>
      </c>
      <c r="B39" s="224"/>
      <c r="C39" s="242">
        <f>SUM(C40:C47)</f>
        <v>3987123439.0611067</v>
      </c>
      <c r="D39" s="242">
        <f>SUM(D40:D47)</f>
        <v>3266531543.1942925</v>
      </c>
      <c r="E39" s="242">
        <f>SUM(E40:E47)</f>
        <v>3266531543.1942925</v>
      </c>
      <c r="F39" s="242">
        <f>SUM(F40:F47)</f>
        <v>3106105186.4523759</v>
      </c>
      <c r="G39" s="256"/>
      <c r="H39" s="247">
        <f t="shared" si="0"/>
        <v>95.088785930258055</v>
      </c>
      <c r="I39" s="247">
        <f t="shared" si="1"/>
        <v>95.088785930258055</v>
      </c>
      <c r="K39" s="41"/>
      <c r="L39" s="41"/>
      <c r="M39" s="41"/>
      <c r="N39" s="41"/>
      <c r="O39" s="41"/>
      <c r="P39" s="42"/>
      <c r="Q39" s="42"/>
      <c r="R39" s="43"/>
      <c r="S39" s="44"/>
      <c r="T39" s="44"/>
    </row>
    <row r="40" spans="1:20" ht="12" customHeight="1">
      <c r="A40" s="75"/>
      <c r="B40" s="75" t="s">
        <v>489</v>
      </c>
      <c r="C40" s="241">
        <v>154134167.09840474</v>
      </c>
      <c r="D40" s="240">
        <v>154319996.84808967</v>
      </c>
      <c r="E40" s="240">
        <v>154319996.84808967</v>
      </c>
      <c r="F40" s="240">
        <v>154301991.558727</v>
      </c>
      <c r="G40" s="255"/>
      <c r="H40" s="62">
        <f t="shared" ref="H40:H71" si="2">IFERROR(+F40/D40*100,"n.a.")</f>
        <v>99.988332497582675</v>
      </c>
      <c r="I40" s="62">
        <f t="shared" ref="I40:I71" si="3">IFERROR(+F40/E40*100,"n.a.")</f>
        <v>99.988332497582675</v>
      </c>
      <c r="K40" s="41"/>
      <c r="L40" s="41"/>
      <c r="M40" s="41"/>
      <c r="N40" s="41"/>
      <c r="O40" s="41"/>
      <c r="P40" s="42"/>
      <c r="Q40" s="42"/>
      <c r="R40" s="43"/>
      <c r="S40" s="44"/>
      <c r="T40" s="44"/>
    </row>
    <row r="41" spans="1:20" ht="12" customHeight="1">
      <c r="A41" s="75"/>
      <c r="B41" s="75" t="s">
        <v>165</v>
      </c>
      <c r="C41" s="241">
        <v>25182077.305811945</v>
      </c>
      <c r="D41" s="240">
        <v>36942880.525973395</v>
      </c>
      <c r="E41" s="240">
        <v>36942880.525973395</v>
      </c>
      <c r="F41" s="240">
        <v>34375050.583438873</v>
      </c>
      <c r="G41" s="255"/>
      <c r="H41" s="62">
        <f t="shared" si="2"/>
        <v>93.049188623152546</v>
      </c>
      <c r="I41" s="62">
        <f t="shared" si="3"/>
        <v>93.049188623152546</v>
      </c>
      <c r="K41" s="41"/>
      <c r="L41" s="41"/>
      <c r="M41" s="41"/>
      <c r="N41" s="41"/>
      <c r="O41" s="41"/>
      <c r="P41" s="42"/>
      <c r="Q41" s="42"/>
      <c r="R41" s="43"/>
      <c r="S41" s="44"/>
      <c r="T41" s="44"/>
    </row>
    <row r="42" spans="1:20" ht="12" customHeight="1">
      <c r="A42" s="75"/>
      <c r="B42" s="75" t="s">
        <v>488</v>
      </c>
      <c r="C42" s="241">
        <v>14549833</v>
      </c>
      <c r="D42" s="240">
        <v>4578432.09</v>
      </c>
      <c r="E42" s="240">
        <v>4578432.09</v>
      </c>
      <c r="F42" s="240">
        <v>3184091.0200000005</v>
      </c>
      <c r="G42" s="249"/>
      <c r="H42" s="62">
        <f t="shared" si="2"/>
        <v>69.545446069944887</v>
      </c>
      <c r="I42" s="62">
        <f t="shared" si="3"/>
        <v>69.545446069944887</v>
      </c>
      <c r="K42" s="41"/>
      <c r="L42" s="41"/>
      <c r="M42" s="41"/>
      <c r="N42" s="41"/>
      <c r="O42" s="41"/>
      <c r="P42" s="42"/>
      <c r="Q42" s="42"/>
      <c r="R42" s="43"/>
      <c r="S42" s="44"/>
      <c r="T42" s="44"/>
    </row>
    <row r="43" spans="1:20" ht="12" customHeight="1">
      <c r="A43" s="75"/>
      <c r="B43" s="75" t="s">
        <v>14</v>
      </c>
      <c r="C43" s="241">
        <v>3178328665.6403255</v>
      </c>
      <c r="D43" s="240">
        <v>2808780437.0502934</v>
      </c>
      <c r="E43" s="240">
        <v>2808780437.0502934</v>
      </c>
      <c r="F43" s="240">
        <v>2652506044.7110624</v>
      </c>
      <c r="G43" s="250"/>
      <c r="H43" s="62">
        <f t="shared" si="2"/>
        <v>94.436218998187471</v>
      </c>
      <c r="I43" s="62">
        <f t="shared" si="3"/>
        <v>94.436218998187471</v>
      </c>
      <c r="K43" s="41"/>
      <c r="L43" s="41"/>
      <c r="M43" s="41"/>
      <c r="N43" s="41"/>
      <c r="O43" s="41"/>
      <c r="P43" s="42"/>
      <c r="Q43" s="42"/>
      <c r="R43" s="43"/>
      <c r="S43" s="44"/>
      <c r="T43" s="44"/>
    </row>
    <row r="44" spans="1:20" ht="12" customHeight="1">
      <c r="A44" s="75"/>
      <c r="B44" s="75" t="s">
        <v>25</v>
      </c>
      <c r="C44" s="241">
        <v>179928697.08438265</v>
      </c>
      <c r="D44" s="240">
        <v>144402057.75656921</v>
      </c>
      <c r="E44" s="240">
        <v>144402057.75656921</v>
      </c>
      <c r="F44" s="240">
        <v>144402057.75656921</v>
      </c>
      <c r="G44" s="250"/>
      <c r="H44" s="62">
        <f t="shared" si="2"/>
        <v>100</v>
      </c>
      <c r="I44" s="62">
        <f t="shared" si="3"/>
        <v>100</v>
      </c>
      <c r="K44" s="41"/>
      <c r="L44" s="41"/>
      <c r="M44" s="41"/>
      <c r="N44" s="41"/>
      <c r="O44" s="41"/>
      <c r="P44" s="42"/>
      <c r="Q44" s="42"/>
      <c r="R44" s="43"/>
      <c r="S44" s="44"/>
      <c r="T44" s="44"/>
    </row>
    <row r="45" spans="1:20" ht="12" customHeight="1">
      <c r="A45" s="75"/>
      <c r="B45" s="75" t="s">
        <v>27</v>
      </c>
      <c r="C45" s="241">
        <v>10000000.001288451</v>
      </c>
      <c r="D45" s="240">
        <v>0</v>
      </c>
      <c r="E45" s="240">
        <v>0</v>
      </c>
      <c r="F45" s="240">
        <v>0</v>
      </c>
      <c r="G45" s="250"/>
      <c r="H45" s="62" t="str">
        <f t="shared" si="2"/>
        <v>n.a.</v>
      </c>
      <c r="I45" s="62" t="str">
        <f t="shared" si="3"/>
        <v>n.a.</v>
      </c>
      <c r="K45" s="41"/>
      <c r="L45" s="41"/>
      <c r="M45" s="41"/>
      <c r="N45" s="41"/>
      <c r="O45" s="41"/>
      <c r="P45" s="42"/>
      <c r="Q45" s="42"/>
      <c r="R45" s="43"/>
      <c r="S45" s="44"/>
      <c r="T45" s="44"/>
    </row>
    <row r="46" spans="1:20" ht="12" customHeight="1">
      <c r="A46" s="75"/>
      <c r="B46" s="75" t="s">
        <v>487</v>
      </c>
      <c r="C46" s="241">
        <v>74999998.93089354</v>
      </c>
      <c r="D46" s="240">
        <v>42315390.15336667</v>
      </c>
      <c r="E46" s="240">
        <v>42315390.15336667</v>
      </c>
      <c r="F46" s="240">
        <v>42315390.142578483</v>
      </c>
      <c r="G46" s="250"/>
      <c r="H46" s="62">
        <f t="shared" si="2"/>
        <v>99.999999974505286</v>
      </c>
      <c r="I46" s="62">
        <f t="shared" si="3"/>
        <v>99.999999974505286</v>
      </c>
      <c r="K46" s="41"/>
      <c r="L46" s="41"/>
      <c r="M46" s="41"/>
      <c r="N46" s="41"/>
      <c r="O46" s="41"/>
      <c r="P46" s="42"/>
      <c r="Q46" s="42"/>
      <c r="R46" s="43"/>
      <c r="S46" s="44"/>
      <c r="T46" s="44"/>
    </row>
    <row r="47" spans="1:20" ht="12" customHeight="1">
      <c r="A47" s="75"/>
      <c r="B47" s="75" t="s">
        <v>158</v>
      </c>
      <c r="C47" s="241">
        <v>350000000</v>
      </c>
      <c r="D47" s="240">
        <v>75192348.770000011</v>
      </c>
      <c r="E47" s="240">
        <v>75192348.770000011</v>
      </c>
      <c r="F47" s="240">
        <v>75020560.680000022</v>
      </c>
      <c r="G47" s="250"/>
      <c r="H47" s="62">
        <f t="shared" si="2"/>
        <v>99.771535145782636</v>
      </c>
      <c r="I47" s="62">
        <f t="shared" si="3"/>
        <v>99.771535145782636</v>
      </c>
      <c r="K47" s="41"/>
      <c r="L47" s="41"/>
      <c r="M47" s="41"/>
      <c r="N47" s="41"/>
      <c r="O47" s="41"/>
      <c r="P47" s="42"/>
      <c r="Q47" s="42"/>
      <c r="R47" s="43"/>
      <c r="S47" s="44"/>
      <c r="T47" s="44"/>
    </row>
    <row r="48" spans="1:20" ht="12" customHeight="1">
      <c r="A48" s="74" t="s">
        <v>15</v>
      </c>
      <c r="B48" s="224"/>
      <c r="C48" s="252">
        <f>SUM(C49:C62)</f>
        <v>5193240640.8800001</v>
      </c>
      <c r="D48" s="252">
        <f>SUM(D49:D62)</f>
        <v>5001900659.7770014</v>
      </c>
      <c r="E48" s="252">
        <f>SUM(E49:E62)</f>
        <v>5001900659.7770014</v>
      </c>
      <c r="F48" s="252">
        <f>SUM(F49:F62)</f>
        <v>4751518214.6870012</v>
      </c>
      <c r="G48" s="252"/>
      <c r="H48" s="247">
        <f t="shared" si="2"/>
        <v>94.994253942237179</v>
      </c>
      <c r="I48" s="247">
        <f t="shared" si="3"/>
        <v>94.994253942237179</v>
      </c>
      <c r="K48" s="41"/>
      <c r="L48" s="41"/>
      <c r="M48" s="41"/>
      <c r="N48" s="41"/>
      <c r="O48" s="41"/>
      <c r="P48" s="42"/>
      <c r="Q48" s="42"/>
      <c r="R48" s="43"/>
      <c r="S48" s="44"/>
      <c r="T48" s="44"/>
    </row>
    <row r="49" spans="1:20" ht="12" customHeight="1">
      <c r="A49" s="75"/>
      <c r="B49" s="69" t="s">
        <v>486</v>
      </c>
      <c r="C49" s="241">
        <v>24840815</v>
      </c>
      <c r="D49" s="240">
        <v>15177366.949999997</v>
      </c>
      <c r="E49" s="240">
        <v>15177366.949999997</v>
      </c>
      <c r="F49" s="240">
        <v>13826561.799999999</v>
      </c>
      <c r="G49" s="250"/>
      <c r="H49" s="62">
        <f t="shared" si="2"/>
        <v>91.09987157555021</v>
      </c>
      <c r="I49" s="62">
        <f t="shared" si="3"/>
        <v>91.09987157555021</v>
      </c>
      <c r="K49" s="41"/>
      <c r="L49" s="41"/>
      <c r="M49" s="41"/>
      <c r="N49" s="41"/>
      <c r="O49" s="41"/>
      <c r="P49" s="42"/>
      <c r="Q49" s="42"/>
      <c r="R49" s="43"/>
      <c r="S49" s="44"/>
      <c r="T49" s="44"/>
    </row>
    <row r="50" spans="1:20" ht="12" customHeight="1">
      <c r="A50" s="75"/>
      <c r="B50" s="75" t="s">
        <v>261</v>
      </c>
      <c r="C50" s="241">
        <v>89729528</v>
      </c>
      <c r="D50" s="240">
        <v>92505536.290000051</v>
      </c>
      <c r="E50" s="240">
        <v>92505536.290000051</v>
      </c>
      <c r="F50" s="240">
        <v>92230339.620000035</v>
      </c>
      <c r="G50" s="250"/>
      <c r="H50" s="62">
        <f t="shared" si="2"/>
        <v>99.702507891919794</v>
      </c>
      <c r="I50" s="62">
        <f t="shared" si="3"/>
        <v>99.702507891919794</v>
      </c>
      <c r="K50" s="41"/>
      <c r="L50" s="41"/>
      <c r="M50" s="41"/>
      <c r="N50" s="41"/>
      <c r="O50" s="41"/>
      <c r="P50" s="42"/>
      <c r="Q50" s="42"/>
      <c r="R50" s="43"/>
      <c r="S50" s="44"/>
      <c r="T50" s="44"/>
    </row>
    <row r="51" spans="1:20" ht="12" customHeight="1">
      <c r="A51" s="75"/>
      <c r="B51" s="75" t="s">
        <v>485</v>
      </c>
      <c r="C51" s="241">
        <v>1521806716</v>
      </c>
      <c r="D51" s="240">
        <v>1432251550.5300007</v>
      </c>
      <c r="E51" s="240">
        <v>1432251550.5300007</v>
      </c>
      <c r="F51" s="240">
        <v>1409532254.8600001</v>
      </c>
      <c r="G51" s="250"/>
      <c r="H51" s="62">
        <f t="shared" si="2"/>
        <v>98.413735655472436</v>
      </c>
      <c r="I51" s="62">
        <f t="shared" si="3"/>
        <v>98.413735655472436</v>
      </c>
      <c r="K51" s="41"/>
      <c r="L51" s="41"/>
      <c r="M51" s="41"/>
      <c r="N51" s="41"/>
      <c r="O51" s="41"/>
      <c r="P51" s="42"/>
      <c r="Q51" s="42"/>
      <c r="R51" s="43"/>
      <c r="S51" s="44"/>
      <c r="T51" s="44"/>
    </row>
    <row r="52" spans="1:20" ht="12" customHeight="1">
      <c r="A52" s="75"/>
      <c r="B52" s="75" t="s">
        <v>28</v>
      </c>
      <c r="C52" s="241">
        <v>60189462.880000003</v>
      </c>
      <c r="D52" s="240">
        <v>21302494.416999996</v>
      </c>
      <c r="E52" s="240">
        <v>21302494.416999996</v>
      </c>
      <c r="F52" s="240">
        <v>21302494.416999996</v>
      </c>
      <c r="G52" s="250"/>
      <c r="H52" s="62">
        <f t="shared" si="2"/>
        <v>100</v>
      </c>
      <c r="I52" s="62">
        <f t="shared" si="3"/>
        <v>100</v>
      </c>
      <c r="K52" s="41"/>
      <c r="L52" s="41"/>
      <c r="M52" s="41"/>
      <c r="N52" s="41"/>
      <c r="O52" s="41"/>
      <c r="P52" s="42"/>
      <c r="Q52" s="42"/>
      <c r="R52" s="43"/>
      <c r="S52" s="44"/>
      <c r="T52" s="44"/>
    </row>
    <row r="53" spans="1:20" ht="12" customHeight="1">
      <c r="A53" s="75"/>
      <c r="B53" s="75" t="s">
        <v>484</v>
      </c>
      <c r="C53" s="241">
        <v>328953800</v>
      </c>
      <c r="D53" s="240">
        <v>364591226.62</v>
      </c>
      <c r="E53" s="240">
        <v>364591226.62</v>
      </c>
      <c r="F53" s="240">
        <v>324544859.88</v>
      </c>
      <c r="G53" s="239"/>
      <c r="H53" s="62">
        <f t="shared" si="2"/>
        <v>89.016091497522822</v>
      </c>
      <c r="I53" s="62">
        <f t="shared" si="3"/>
        <v>89.016091497522822</v>
      </c>
      <c r="K53" s="41"/>
      <c r="L53" s="41"/>
      <c r="M53" s="41"/>
      <c r="N53" s="41"/>
      <c r="O53" s="41"/>
      <c r="P53" s="42"/>
      <c r="Q53" s="42"/>
      <c r="R53" s="43"/>
      <c r="S53" s="44"/>
      <c r="T53" s="44"/>
    </row>
    <row r="54" spans="1:20" ht="12" customHeight="1">
      <c r="A54" s="75"/>
      <c r="B54" s="75" t="s">
        <v>84</v>
      </c>
      <c r="C54" s="241">
        <v>1954474</v>
      </c>
      <c r="D54" s="240">
        <v>1728200</v>
      </c>
      <c r="E54" s="240">
        <v>1728200</v>
      </c>
      <c r="F54" s="240">
        <v>1728200</v>
      </c>
      <c r="G54" s="250"/>
      <c r="H54" s="62">
        <f t="shared" si="2"/>
        <v>100</v>
      </c>
      <c r="I54" s="62">
        <f t="shared" si="3"/>
        <v>100</v>
      </c>
      <c r="K54" s="41"/>
      <c r="L54" s="41"/>
      <c r="M54" s="41"/>
      <c r="N54" s="41"/>
      <c r="O54" s="41"/>
      <c r="P54" s="42"/>
      <c r="Q54" s="42"/>
      <c r="R54" s="43"/>
      <c r="S54" s="44"/>
      <c r="T54" s="44"/>
    </row>
    <row r="55" spans="1:20" ht="12" customHeight="1">
      <c r="A55" s="75"/>
      <c r="B55" s="75" t="s">
        <v>83</v>
      </c>
      <c r="C55" s="241">
        <v>424873</v>
      </c>
      <c r="D55" s="240">
        <v>396668</v>
      </c>
      <c r="E55" s="240">
        <v>396668</v>
      </c>
      <c r="F55" s="240">
        <v>396668</v>
      </c>
      <c r="G55" s="250"/>
      <c r="H55" s="62">
        <f t="shared" si="2"/>
        <v>100</v>
      </c>
      <c r="I55" s="62">
        <f t="shared" si="3"/>
        <v>100</v>
      </c>
      <c r="K55" s="41"/>
      <c r="L55" s="41"/>
      <c r="M55" s="41"/>
      <c r="N55" s="41"/>
      <c r="O55" s="41"/>
      <c r="P55" s="42"/>
      <c r="Q55" s="42"/>
      <c r="R55" s="43"/>
      <c r="S55" s="44"/>
      <c r="T55" s="44"/>
    </row>
    <row r="56" spans="1:20" ht="12" customHeight="1">
      <c r="A56" s="75"/>
      <c r="B56" s="69" t="s">
        <v>117</v>
      </c>
      <c r="C56" s="241">
        <v>1739512</v>
      </c>
      <c r="D56" s="240">
        <v>1665162</v>
      </c>
      <c r="E56" s="240">
        <v>1665162</v>
      </c>
      <c r="F56" s="240">
        <v>1665162</v>
      </c>
      <c r="G56" s="250"/>
      <c r="H56" s="62">
        <f t="shared" si="2"/>
        <v>100</v>
      </c>
      <c r="I56" s="62">
        <f t="shared" si="3"/>
        <v>100</v>
      </c>
      <c r="K56" s="41"/>
      <c r="L56" s="41"/>
      <c r="M56" s="41"/>
      <c r="N56" s="41"/>
      <c r="O56" s="41"/>
      <c r="P56" s="42"/>
      <c r="Q56" s="42"/>
      <c r="R56" s="43"/>
      <c r="S56" s="44"/>
      <c r="T56" s="44"/>
    </row>
    <row r="57" spans="1:20">
      <c r="A57" s="75"/>
      <c r="B57" s="69" t="s">
        <v>29</v>
      </c>
      <c r="C57" s="241">
        <v>351720293</v>
      </c>
      <c r="D57" s="240">
        <v>280338189.31999999</v>
      </c>
      <c r="E57" s="240">
        <v>280338189.31999999</v>
      </c>
      <c r="F57" s="240">
        <v>245035923.71000001</v>
      </c>
      <c r="G57" s="250"/>
      <c r="H57" s="62">
        <f t="shared" si="2"/>
        <v>87.407257749780499</v>
      </c>
      <c r="I57" s="62">
        <f t="shared" si="3"/>
        <v>87.407257749780499</v>
      </c>
      <c r="K57" s="41"/>
      <c r="L57" s="41"/>
      <c r="M57" s="41"/>
      <c r="N57" s="41"/>
      <c r="O57" s="41"/>
      <c r="P57" s="42"/>
      <c r="Q57" s="42"/>
      <c r="R57" s="43"/>
      <c r="S57" s="44"/>
      <c r="T57" s="44"/>
    </row>
    <row r="58" spans="1:20" ht="12" customHeight="1">
      <c r="A58" s="75"/>
      <c r="B58" s="75" t="s">
        <v>448</v>
      </c>
      <c r="C58" s="241">
        <v>3000000</v>
      </c>
      <c r="D58" s="240">
        <v>958162.16</v>
      </c>
      <c r="E58" s="240">
        <v>958162.16</v>
      </c>
      <c r="F58" s="240">
        <v>958162.16</v>
      </c>
      <c r="G58" s="250"/>
      <c r="H58" s="62">
        <f t="shared" si="2"/>
        <v>100</v>
      </c>
      <c r="I58" s="62">
        <f t="shared" si="3"/>
        <v>100</v>
      </c>
      <c r="K58" s="41"/>
      <c r="L58" s="41"/>
      <c r="M58" s="41"/>
      <c r="N58" s="41"/>
      <c r="O58" s="41"/>
      <c r="P58" s="42"/>
      <c r="Q58" s="42"/>
      <c r="R58" s="43"/>
      <c r="S58" s="44"/>
      <c r="T58" s="44"/>
    </row>
    <row r="59" spans="1:20" ht="12" customHeight="1">
      <c r="A59" s="75"/>
      <c r="B59" s="75" t="s">
        <v>483</v>
      </c>
      <c r="C59" s="241">
        <v>2227428512</v>
      </c>
      <c r="D59" s="240">
        <v>2100129185.7800009</v>
      </c>
      <c r="E59" s="240">
        <v>2100129185.7800009</v>
      </c>
      <c r="F59" s="240">
        <v>1950162010.1500006</v>
      </c>
      <c r="G59" s="250"/>
      <c r="H59" s="62">
        <f t="shared" si="2"/>
        <v>92.859145206617299</v>
      </c>
      <c r="I59" s="62">
        <f t="shared" si="3"/>
        <v>92.859145206617299</v>
      </c>
      <c r="K59" s="41"/>
      <c r="L59" s="41"/>
      <c r="M59" s="41"/>
      <c r="N59" s="41"/>
      <c r="O59" s="41"/>
      <c r="P59" s="42"/>
      <c r="Q59" s="42"/>
      <c r="R59" s="43"/>
      <c r="S59" s="44"/>
      <c r="T59" s="44"/>
    </row>
    <row r="60" spans="1:20" ht="12" customHeight="1">
      <c r="A60" s="75"/>
      <c r="B60" s="75" t="s">
        <v>96</v>
      </c>
      <c r="C60" s="241">
        <v>224226130</v>
      </c>
      <c r="D60" s="240">
        <v>165939619.89000002</v>
      </c>
      <c r="E60" s="240">
        <v>165939619.89000002</v>
      </c>
      <c r="F60" s="240">
        <v>165911653.46000001</v>
      </c>
      <c r="G60" s="250"/>
      <c r="H60" s="62">
        <f t="shared" si="2"/>
        <v>99.983146622838746</v>
      </c>
      <c r="I60" s="62">
        <f t="shared" si="3"/>
        <v>99.983146622838746</v>
      </c>
      <c r="K60" s="41"/>
      <c r="L60" s="41"/>
      <c r="M60" s="41"/>
      <c r="N60" s="41"/>
      <c r="O60" s="41"/>
      <c r="P60" s="42"/>
      <c r="Q60" s="42"/>
      <c r="R60" s="43"/>
      <c r="S60" s="44"/>
      <c r="T60" s="44"/>
    </row>
    <row r="61" spans="1:20" ht="12" customHeight="1">
      <c r="A61" s="75"/>
      <c r="B61" s="75" t="s">
        <v>482</v>
      </c>
      <c r="C61" s="241">
        <v>19058442</v>
      </c>
      <c r="D61" s="240">
        <v>117677106.81999998</v>
      </c>
      <c r="E61" s="240">
        <v>117677106.81999998</v>
      </c>
      <c r="F61" s="240">
        <v>116983733.63</v>
      </c>
      <c r="G61" s="250"/>
      <c r="H61" s="62">
        <f t="shared" si="2"/>
        <v>99.410783279146571</v>
      </c>
      <c r="I61" s="62">
        <f t="shared" si="3"/>
        <v>99.410783279146571</v>
      </c>
      <c r="K61" s="41"/>
      <c r="L61" s="41"/>
      <c r="M61" s="41"/>
      <c r="N61" s="41"/>
      <c r="O61" s="41"/>
      <c r="P61" s="42"/>
      <c r="Q61" s="42"/>
      <c r="R61" s="43"/>
      <c r="S61" s="44"/>
      <c r="T61" s="44"/>
    </row>
    <row r="62" spans="1:20" ht="12" customHeight="1">
      <c r="A62" s="75"/>
      <c r="B62" s="75" t="s">
        <v>154</v>
      </c>
      <c r="C62" s="241">
        <v>338168083</v>
      </c>
      <c r="D62" s="240">
        <v>407240191</v>
      </c>
      <c r="E62" s="240">
        <v>407240191</v>
      </c>
      <c r="F62" s="240">
        <v>407240191</v>
      </c>
      <c r="G62" s="250"/>
      <c r="H62" s="62">
        <f t="shared" si="2"/>
        <v>100</v>
      </c>
      <c r="I62" s="62">
        <f t="shared" si="3"/>
        <v>100</v>
      </c>
      <c r="K62" s="41"/>
      <c r="L62" s="41"/>
      <c r="M62" s="41"/>
      <c r="N62" s="41"/>
      <c r="O62" s="41"/>
      <c r="P62" s="42"/>
      <c r="Q62" s="42"/>
      <c r="R62" s="43"/>
      <c r="S62" s="44"/>
      <c r="T62" s="44"/>
    </row>
    <row r="63" spans="1:20" ht="12" customHeight="1">
      <c r="A63" s="74" t="s">
        <v>377</v>
      </c>
      <c r="B63" s="224"/>
      <c r="C63" s="242">
        <f>SUM(C64:C66)</f>
        <v>41759440</v>
      </c>
      <c r="D63" s="242">
        <f>SUM(D64:D66)</f>
        <v>41684123.43</v>
      </c>
      <c r="E63" s="242">
        <f>SUM(E64:E66)</f>
        <v>41684123.43</v>
      </c>
      <c r="F63" s="242">
        <f>SUM(F64:F66)</f>
        <v>41684123.43</v>
      </c>
      <c r="G63" s="242"/>
      <c r="H63" s="71">
        <f t="shared" si="2"/>
        <v>100</v>
      </c>
      <c r="I63" s="71">
        <f t="shared" si="3"/>
        <v>100</v>
      </c>
      <c r="K63" s="41"/>
      <c r="L63" s="41"/>
      <c r="M63" s="41"/>
      <c r="N63" s="41"/>
      <c r="O63" s="41"/>
      <c r="P63" s="42"/>
      <c r="Q63" s="42"/>
      <c r="R63" s="43"/>
      <c r="S63" s="44"/>
      <c r="T63" s="44"/>
    </row>
    <row r="64" spans="1:20" ht="12" customHeight="1">
      <c r="A64" s="75"/>
      <c r="B64" s="75" t="s">
        <v>481</v>
      </c>
      <c r="C64" s="241">
        <v>1000000</v>
      </c>
      <c r="D64" s="240">
        <v>698800</v>
      </c>
      <c r="E64" s="240">
        <v>698800</v>
      </c>
      <c r="F64" s="240">
        <v>698800</v>
      </c>
      <c r="G64" s="249"/>
      <c r="H64" s="62">
        <f t="shared" si="2"/>
        <v>100</v>
      </c>
      <c r="I64" s="62">
        <f t="shared" si="3"/>
        <v>100</v>
      </c>
      <c r="K64" s="41"/>
      <c r="L64" s="41"/>
      <c r="M64" s="41"/>
      <c r="N64" s="41"/>
      <c r="O64" s="41"/>
      <c r="P64" s="42"/>
      <c r="Q64" s="42"/>
      <c r="R64" s="43"/>
      <c r="S64" s="44"/>
      <c r="T64" s="44"/>
    </row>
    <row r="65" spans="1:20" ht="12" customHeight="1">
      <c r="A65" s="75"/>
      <c r="B65" s="75" t="s">
        <v>480</v>
      </c>
      <c r="C65" s="241">
        <v>34759440</v>
      </c>
      <c r="D65" s="240">
        <v>35248203.479999997</v>
      </c>
      <c r="E65" s="240">
        <v>35248203.479999997</v>
      </c>
      <c r="F65" s="240">
        <v>35248203.479999997</v>
      </c>
      <c r="G65" s="239"/>
      <c r="H65" s="62">
        <f t="shared" si="2"/>
        <v>100</v>
      </c>
      <c r="I65" s="62">
        <f t="shared" si="3"/>
        <v>100</v>
      </c>
      <c r="K65" s="41"/>
      <c r="L65" s="41"/>
      <c r="M65" s="41"/>
      <c r="N65" s="41"/>
      <c r="O65" s="41"/>
      <c r="P65" s="42"/>
      <c r="Q65" s="42"/>
      <c r="R65" s="43"/>
      <c r="S65" s="44"/>
      <c r="T65" s="44"/>
    </row>
    <row r="66" spans="1:20" ht="12" customHeight="1">
      <c r="A66" s="75"/>
      <c r="B66" s="75" t="s">
        <v>84</v>
      </c>
      <c r="C66" s="241">
        <v>6000000</v>
      </c>
      <c r="D66" s="240">
        <v>5737119.9500000002</v>
      </c>
      <c r="E66" s="240">
        <v>5737119.9500000002</v>
      </c>
      <c r="F66" s="240">
        <v>5737119.9500000002</v>
      </c>
      <c r="G66" s="239"/>
      <c r="H66" s="62">
        <f t="shared" si="2"/>
        <v>100</v>
      </c>
      <c r="I66" s="62">
        <f t="shared" si="3"/>
        <v>100</v>
      </c>
      <c r="K66" s="41"/>
      <c r="L66" s="41"/>
      <c r="M66" s="41"/>
      <c r="N66" s="41"/>
      <c r="O66" s="41"/>
      <c r="P66" s="42"/>
      <c r="Q66" s="42"/>
      <c r="R66" s="43"/>
      <c r="S66" s="44"/>
      <c r="T66" s="44"/>
    </row>
    <row r="67" spans="1:20" ht="12" customHeight="1">
      <c r="A67" s="74" t="s">
        <v>294</v>
      </c>
      <c r="B67" s="224"/>
      <c r="C67" s="252">
        <f>SUM(C68:C70)</f>
        <v>660627542.94000006</v>
      </c>
      <c r="D67" s="252">
        <f>SUM(D68:D70)</f>
        <v>475387763.17999995</v>
      </c>
      <c r="E67" s="252">
        <f>SUM(E68:E70)</f>
        <v>475387763.17999995</v>
      </c>
      <c r="F67" s="252">
        <f>SUM(F68:F70)</f>
        <v>470801238.45999998</v>
      </c>
      <c r="G67" s="252"/>
      <c r="H67" s="247">
        <f t="shared" si="2"/>
        <v>99.035203453845881</v>
      </c>
      <c r="I67" s="247">
        <f t="shared" si="3"/>
        <v>99.035203453845881</v>
      </c>
      <c r="K67" s="41"/>
      <c r="L67" s="41"/>
      <c r="M67" s="41"/>
      <c r="N67" s="41"/>
      <c r="O67" s="41"/>
      <c r="P67" s="42"/>
      <c r="Q67" s="42"/>
      <c r="R67" s="43"/>
      <c r="S67" s="44"/>
      <c r="T67" s="44"/>
    </row>
    <row r="68" spans="1:20" ht="12" customHeight="1">
      <c r="A68" s="75"/>
      <c r="B68" s="75" t="s">
        <v>479</v>
      </c>
      <c r="C68" s="241">
        <v>26499999.99000001</v>
      </c>
      <c r="D68" s="240">
        <v>27585901.95999999</v>
      </c>
      <c r="E68" s="240">
        <v>27585901.95999999</v>
      </c>
      <c r="F68" s="240">
        <v>26722429.77999999</v>
      </c>
      <c r="G68" s="250"/>
      <c r="H68" s="62">
        <f t="shared" si="2"/>
        <v>96.869878747296184</v>
      </c>
      <c r="I68" s="62">
        <f t="shared" si="3"/>
        <v>96.869878747296184</v>
      </c>
      <c r="K68" s="41"/>
      <c r="L68" s="41"/>
      <c r="M68" s="41"/>
      <c r="N68" s="41"/>
      <c r="O68" s="41"/>
      <c r="P68" s="42"/>
      <c r="Q68" s="42"/>
      <c r="R68" s="43"/>
      <c r="S68" s="44"/>
      <c r="T68" s="44"/>
    </row>
    <row r="69" spans="1:20" ht="12" customHeight="1">
      <c r="A69" s="75"/>
      <c r="B69" s="75" t="s">
        <v>478</v>
      </c>
      <c r="C69" s="241">
        <v>20721421.950000003</v>
      </c>
      <c r="D69" s="240">
        <v>25560349.219999991</v>
      </c>
      <c r="E69" s="240">
        <v>25560349.219999991</v>
      </c>
      <c r="F69" s="240">
        <v>23034659.68</v>
      </c>
      <c r="G69" s="250"/>
      <c r="H69" s="62">
        <f t="shared" si="2"/>
        <v>90.118720529750291</v>
      </c>
      <c r="I69" s="62">
        <f t="shared" si="3"/>
        <v>90.118720529750291</v>
      </c>
      <c r="K69" s="41"/>
      <c r="L69" s="41"/>
      <c r="M69" s="41"/>
      <c r="N69" s="41"/>
      <c r="O69" s="41"/>
      <c r="P69" s="42"/>
      <c r="Q69" s="42"/>
      <c r="R69" s="43"/>
      <c r="S69" s="44"/>
      <c r="T69" s="44"/>
    </row>
    <row r="70" spans="1:20" ht="12" customHeight="1">
      <c r="A70" s="75"/>
      <c r="B70" s="69" t="s">
        <v>477</v>
      </c>
      <c r="C70" s="241">
        <v>613406121</v>
      </c>
      <c r="D70" s="240">
        <v>422241512</v>
      </c>
      <c r="E70" s="240">
        <v>422241512</v>
      </c>
      <c r="F70" s="240">
        <v>421044149</v>
      </c>
      <c r="G70" s="250"/>
      <c r="H70" s="62">
        <f t="shared" si="2"/>
        <v>99.71642698172225</v>
      </c>
      <c r="I70" s="62">
        <f t="shared" si="3"/>
        <v>99.71642698172225</v>
      </c>
      <c r="K70" s="41"/>
      <c r="L70" s="41"/>
      <c r="M70" s="41"/>
      <c r="N70" s="41"/>
      <c r="O70" s="41"/>
      <c r="P70" s="42"/>
      <c r="Q70" s="42"/>
      <c r="R70" s="43"/>
      <c r="S70" s="44"/>
      <c r="T70" s="44"/>
    </row>
    <row r="71" spans="1:20" ht="12" customHeight="1">
      <c r="A71" s="74" t="s">
        <v>16</v>
      </c>
      <c r="B71" s="224"/>
      <c r="C71" s="242">
        <f>SUM(C72:C75)</f>
        <v>3712883386.576026</v>
      </c>
      <c r="D71" s="242">
        <f>SUM(D72:D75)</f>
        <v>3464454735.1544623</v>
      </c>
      <c r="E71" s="242">
        <f>SUM(E72:E75)</f>
        <v>3464454735.1544623</v>
      </c>
      <c r="F71" s="242">
        <f>SUM(F72:F75)</f>
        <v>3463150102.9544621</v>
      </c>
      <c r="G71" s="242"/>
      <c r="H71" s="71">
        <f t="shared" si="2"/>
        <v>99.962342351113392</v>
      </c>
      <c r="I71" s="71">
        <f t="shared" si="3"/>
        <v>99.962342351113392</v>
      </c>
      <c r="K71" s="41"/>
      <c r="L71" s="41"/>
      <c r="M71" s="41"/>
      <c r="N71" s="41"/>
      <c r="O71" s="41"/>
      <c r="P71" s="42"/>
      <c r="Q71" s="42"/>
      <c r="R71" s="43"/>
      <c r="S71" s="44"/>
      <c r="T71" s="44"/>
    </row>
    <row r="72" spans="1:20" ht="12" customHeight="1">
      <c r="A72" s="75"/>
      <c r="B72" s="75" t="s">
        <v>84</v>
      </c>
      <c r="C72" s="241">
        <v>2352000</v>
      </c>
      <c r="D72" s="240">
        <v>1150727.27</v>
      </c>
      <c r="E72" s="240">
        <v>1150727.27</v>
      </c>
      <c r="F72" s="240">
        <v>211786.04</v>
      </c>
      <c r="G72" s="255"/>
      <c r="H72" s="62">
        <f t="shared" ref="H72:H103" si="4">IFERROR(+F72/D72*100,"n.a.")</f>
        <v>18.40453820130638</v>
      </c>
      <c r="I72" s="62">
        <f t="shared" ref="I72:I103" si="5">IFERROR(+F72/E72*100,"n.a.")</f>
        <v>18.40453820130638</v>
      </c>
      <c r="K72" s="41"/>
      <c r="L72" s="41"/>
      <c r="M72" s="41"/>
      <c r="N72" s="41"/>
      <c r="O72" s="41"/>
      <c r="P72" s="42"/>
      <c r="Q72" s="42"/>
      <c r="R72" s="43"/>
      <c r="S72" s="44"/>
      <c r="T72" s="44"/>
    </row>
    <row r="73" spans="1:20" ht="12" customHeight="1">
      <c r="A73" s="75"/>
      <c r="B73" s="75" t="s">
        <v>476</v>
      </c>
      <c r="C73" s="241">
        <v>1458572954</v>
      </c>
      <c r="D73" s="240">
        <v>1308279222.5000002</v>
      </c>
      <c r="E73" s="240">
        <v>1308279222.5000002</v>
      </c>
      <c r="F73" s="240">
        <v>1308279222.5000002</v>
      </c>
      <c r="G73" s="249"/>
      <c r="H73" s="62">
        <f t="shared" si="4"/>
        <v>100</v>
      </c>
      <c r="I73" s="62">
        <f t="shared" si="5"/>
        <v>100</v>
      </c>
      <c r="K73" s="41"/>
      <c r="L73" s="41"/>
      <c r="M73" s="41"/>
      <c r="N73" s="41"/>
      <c r="O73" s="41"/>
      <c r="P73" s="42"/>
      <c r="Q73" s="42"/>
      <c r="R73" s="43"/>
      <c r="S73" s="44"/>
      <c r="T73" s="44"/>
    </row>
    <row r="74" spans="1:20" ht="12" customHeight="1">
      <c r="A74" s="75"/>
      <c r="B74" s="75" t="s">
        <v>475</v>
      </c>
      <c r="C74" s="241">
        <v>1065000819</v>
      </c>
      <c r="D74" s="240">
        <v>745080588.22000003</v>
      </c>
      <c r="E74" s="240">
        <v>745080588.22000003</v>
      </c>
      <c r="F74" s="240">
        <v>744714897.25</v>
      </c>
      <c r="G74" s="249"/>
      <c r="H74" s="62">
        <f t="shared" si="4"/>
        <v>99.950919272924068</v>
      </c>
      <c r="I74" s="62">
        <f t="shared" si="5"/>
        <v>99.950919272924068</v>
      </c>
      <c r="K74" s="41"/>
      <c r="L74" s="41"/>
      <c r="M74" s="41"/>
      <c r="N74" s="41"/>
      <c r="O74" s="41"/>
      <c r="P74" s="42"/>
      <c r="Q74" s="42"/>
      <c r="R74" s="43"/>
      <c r="S74" s="44"/>
      <c r="T74" s="44"/>
    </row>
    <row r="75" spans="1:20" ht="12" customHeight="1">
      <c r="A75" s="75"/>
      <c r="B75" s="75" t="s">
        <v>66</v>
      </c>
      <c r="C75" s="241">
        <v>1186957613.5760262</v>
      </c>
      <c r="D75" s="240">
        <v>1409944197.1644621</v>
      </c>
      <c r="E75" s="240">
        <v>1409944197.1644621</v>
      </c>
      <c r="F75" s="240">
        <v>1409944197.1644621</v>
      </c>
      <c r="G75" s="249"/>
      <c r="H75" s="62">
        <f t="shared" si="4"/>
        <v>100</v>
      </c>
      <c r="I75" s="62">
        <f t="shared" si="5"/>
        <v>100</v>
      </c>
      <c r="K75" s="41"/>
      <c r="L75" s="41"/>
      <c r="M75" s="41"/>
      <c r="N75" s="41"/>
      <c r="O75" s="41"/>
      <c r="P75" s="42"/>
      <c r="Q75" s="42"/>
      <c r="R75" s="43"/>
      <c r="S75" s="44"/>
      <c r="T75" s="44"/>
    </row>
    <row r="76" spans="1:20" ht="12" customHeight="1">
      <c r="A76" s="74" t="s">
        <v>17</v>
      </c>
      <c r="B76" s="74"/>
      <c r="C76" s="252">
        <f>SUM(C77:C81)</f>
        <v>534107444.42984098</v>
      </c>
      <c r="D76" s="252">
        <f>SUM(D77:D81)</f>
        <v>346594481.80325544</v>
      </c>
      <c r="E76" s="252">
        <f>SUM(E77:E81)</f>
        <v>346594481.80325544</v>
      </c>
      <c r="F76" s="252">
        <f>SUM(F77:F81)</f>
        <v>342187991.99493337</v>
      </c>
      <c r="G76" s="252"/>
      <c r="H76" s="71">
        <f t="shared" si="4"/>
        <v>98.728632439444482</v>
      </c>
      <c r="I76" s="71">
        <f t="shared" si="5"/>
        <v>98.728632439444482</v>
      </c>
      <c r="K76" s="41"/>
      <c r="L76" s="41"/>
      <c r="M76" s="41"/>
      <c r="N76" s="41"/>
      <c r="O76" s="41"/>
      <c r="P76" s="42"/>
      <c r="Q76" s="42"/>
      <c r="R76" s="43"/>
      <c r="S76" s="44"/>
      <c r="T76" s="44"/>
    </row>
    <row r="77" spans="1:20" ht="12" customHeight="1">
      <c r="A77" s="75"/>
      <c r="B77" s="75" t="s">
        <v>18</v>
      </c>
      <c r="C77" s="241">
        <v>634077.28</v>
      </c>
      <c r="D77" s="240">
        <v>3121655.3089999999</v>
      </c>
      <c r="E77" s="240">
        <v>3121655.3089999999</v>
      </c>
      <c r="F77" s="240">
        <v>2268341.2716999999</v>
      </c>
      <c r="G77" s="250"/>
      <c r="H77" s="62">
        <f t="shared" si="4"/>
        <v>72.664693797555984</v>
      </c>
      <c r="I77" s="62">
        <f t="shared" si="5"/>
        <v>72.664693797555984</v>
      </c>
      <c r="K77" s="41"/>
      <c r="L77" s="41"/>
      <c r="M77" s="41"/>
      <c r="N77" s="41"/>
      <c r="O77" s="41"/>
      <c r="P77" s="42"/>
      <c r="Q77" s="42"/>
      <c r="R77" s="43"/>
      <c r="S77" s="44"/>
      <c r="T77" s="44"/>
    </row>
    <row r="78" spans="1:20" ht="12" customHeight="1">
      <c r="A78" s="75"/>
      <c r="B78" s="75" t="s">
        <v>108</v>
      </c>
      <c r="C78" s="241">
        <v>81639716.920621574</v>
      </c>
      <c r="D78" s="240">
        <v>92066471.020621583</v>
      </c>
      <c r="E78" s="240">
        <v>92066471.020621583</v>
      </c>
      <c r="F78" s="240">
        <v>90476636.883233264</v>
      </c>
      <c r="G78" s="250"/>
      <c r="H78" s="62">
        <f t="shared" si="4"/>
        <v>98.27316707182986</v>
      </c>
      <c r="I78" s="62">
        <f t="shared" si="5"/>
        <v>98.27316707182986</v>
      </c>
      <c r="K78" s="41"/>
      <c r="L78" s="41"/>
      <c r="M78" s="41"/>
      <c r="N78" s="41"/>
      <c r="O78" s="41"/>
      <c r="P78" s="42"/>
      <c r="Q78" s="42"/>
      <c r="R78" s="43"/>
      <c r="S78" s="44"/>
      <c r="T78" s="44"/>
    </row>
    <row r="79" spans="1:20" ht="12" customHeight="1">
      <c r="A79" s="75"/>
      <c r="B79" s="75" t="s">
        <v>97</v>
      </c>
      <c r="C79" s="241">
        <v>226131407.15921938</v>
      </c>
      <c r="D79" s="240">
        <v>1106063.8836337503</v>
      </c>
      <c r="E79" s="240">
        <v>1106063.8836337503</v>
      </c>
      <c r="F79" s="240">
        <v>0</v>
      </c>
      <c r="G79" s="239"/>
      <c r="H79" s="62">
        <f t="shared" si="4"/>
        <v>0</v>
      </c>
      <c r="I79" s="62">
        <f t="shared" si="5"/>
        <v>0</v>
      </c>
      <c r="K79" s="41"/>
      <c r="L79" s="41"/>
      <c r="M79" s="41"/>
      <c r="N79" s="41"/>
      <c r="O79" s="41"/>
      <c r="P79" s="42"/>
      <c r="Q79" s="42"/>
      <c r="R79" s="43"/>
      <c r="S79" s="44"/>
      <c r="T79" s="44"/>
    </row>
    <row r="80" spans="1:20" ht="12" customHeight="1">
      <c r="A80" s="75"/>
      <c r="B80" s="75" t="s">
        <v>474</v>
      </c>
      <c r="C80" s="241">
        <v>215041703.06999999</v>
      </c>
      <c r="D80" s="240">
        <v>236732504.11000007</v>
      </c>
      <c r="E80" s="240">
        <v>236732504.11000007</v>
      </c>
      <c r="F80" s="240">
        <v>235963609.84000009</v>
      </c>
      <c r="G80" s="250"/>
      <c r="H80" s="62">
        <f t="shared" si="4"/>
        <v>99.675205450603144</v>
      </c>
      <c r="I80" s="62">
        <f t="shared" si="5"/>
        <v>99.675205450603144</v>
      </c>
      <c r="K80" s="41"/>
      <c r="L80" s="41"/>
      <c r="M80" s="41"/>
      <c r="N80" s="41"/>
      <c r="O80" s="41"/>
      <c r="P80" s="42"/>
      <c r="Q80" s="42"/>
      <c r="R80" s="43"/>
      <c r="S80" s="44"/>
      <c r="T80" s="44"/>
    </row>
    <row r="81" spans="1:20" ht="12" customHeight="1">
      <c r="A81" s="75"/>
      <c r="B81" s="75" t="s">
        <v>67</v>
      </c>
      <c r="C81" s="241">
        <v>10660540</v>
      </c>
      <c r="D81" s="240">
        <v>13567787.48</v>
      </c>
      <c r="E81" s="240">
        <v>13567787.48</v>
      </c>
      <c r="F81" s="240">
        <v>13479404</v>
      </c>
      <c r="G81" s="250"/>
      <c r="H81" s="62">
        <f t="shared" si="4"/>
        <v>99.348578534781112</v>
      </c>
      <c r="I81" s="62">
        <f t="shared" si="5"/>
        <v>99.348578534781112</v>
      </c>
      <c r="K81" s="41"/>
      <c r="L81" s="41"/>
      <c r="M81" s="41"/>
      <c r="N81" s="41"/>
      <c r="O81" s="41"/>
      <c r="P81" s="42"/>
      <c r="Q81" s="42"/>
      <c r="R81" s="43"/>
      <c r="S81" s="44"/>
      <c r="T81" s="44"/>
    </row>
    <row r="82" spans="1:20" ht="12" customHeight="1">
      <c r="A82" s="74" t="s">
        <v>293</v>
      </c>
      <c r="B82" s="224"/>
      <c r="C82" s="252">
        <f>SUM(C83:C87)</f>
        <v>179641565.64816919</v>
      </c>
      <c r="D82" s="252">
        <f>SUM(D83:D87)</f>
        <v>180422774.21710509</v>
      </c>
      <c r="E82" s="252">
        <f>SUM(E83:E87)</f>
        <v>180422774.21710509</v>
      </c>
      <c r="F82" s="252">
        <f>SUM(F83:F87)</f>
        <v>170500044.81987458</v>
      </c>
      <c r="G82" s="252"/>
      <c r="H82" s="71">
        <f t="shared" si="4"/>
        <v>94.500289977089949</v>
      </c>
      <c r="I82" s="71">
        <f t="shared" si="5"/>
        <v>94.500289977089949</v>
      </c>
      <c r="K82" s="41"/>
      <c r="L82" s="41"/>
      <c r="M82" s="41"/>
      <c r="N82" s="41"/>
      <c r="O82" s="41"/>
      <c r="P82" s="42"/>
      <c r="Q82" s="42"/>
      <c r="R82" s="43"/>
      <c r="S82" s="44"/>
      <c r="T82" s="44"/>
    </row>
    <row r="83" spans="1:20" ht="12" customHeight="1">
      <c r="A83" s="75"/>
      <c r="B83" s="75" t="s">
        <v>292</v>
      </c>
      <c r="C83" s="241">
        <v>66533233.629428223</v>
      </c>
      <c r="D83" s="240">
        <v>57581547.546000004</v>
      </c>
      <c r="E83" s="240">
        <v>57581547.546000004</v>
      </c>
      <c r="F83" s="240">
        <v>52373381.605999999</v>
      </c>
      <c r="G83" s="250"/>
      <c r="H83" s="62">
        <f t="shared" si="4"/>
        <v>90.955147678447901</v>
      </c>
      <c r="I83" s="62">
        <f t="shared" si="5"/>
        <v>90.955147678447901</v>
      </c>
      <c r="K83" s="41"/>
      <c r="L83" s="41"/>
      <c r="M83" s="41"/>
      <c r="N83" s="41"/>
      <c r="O83" s="41"/>
      <c r="P83" s="42"/>
      <c r="Q83" s="42"/>
      <c r="R83" s="43"/>
      <c r="S83" s="44"/>
      <c r="T83" s="44"/>
    </row>
    <row r="84" spans="1:20" ht="12" customHeight="1">
      <c r="A84" s="75"/>
      <c r="B84" s="75" t="s">
        <v>473</v>
      </c>
      <c r="C84" s="241">
        <v>66179517.013999999</v>
      </c>
      <c r="D84" s="240">
        <v>54310392.991400003</v>
      </c>
      <c r="E84" s="240">
        <v>54310392.991400003</v>
      </c>
      <c r="F84" s="240">
        <v>53368148.781399995</v>
      </c>
      <c r="G84" s="250"/>
      <c r="H84" s="62">
        <f t="shared" si="4"/>
        <v>98.265075691591449</v>
      </c>
      <c r="I84" s="62">
        <f t="shared" si="5"/>
        <v>98.265075691591449</v>
      </c>
      <c r="K84" s="41"/>
      <c r="L84" s="41"/>
      <c r="M84" s="41"/>
      <c r="N84" s="41"/>
      <c r="O84" s="41"/>
      <c r="P84" s="42"/>
      <c r="Q84" s="42"/>
      <c r="R84" s="43"/>
      <c r="S84" s="44"/>
      <c r="T84" s="44"/>
    </row>
    <row r="85" spans="1:20" ht="12" customHeight="1">
      <c r="A85" s="75"/>
      <c r="B85" s="75" t="s">
        <v>145</v>
      </c>
      <c r="C85" s="241">
        <v>4076570</v>
      </c>
      <c r="D85" s="240">
        <v>3684964.14</v>
      </c>
      <c r="E85" s="240">
        <v>3684964.14</v>
      </c>
      <c r="F85" s="240">
        <v>2062211.45</v>
      </c>
      <c r="G85" s="250"/>
      <c r="H85" s="62">
        <f t="shared" si="4"/>
        <v>55.962863454079638</v>
      </c>
      <c r="I85" s="62">
        <f t="shared" si="5"/>
        <v>55.962863454079638</v>
      </c>
      <c r="K85" s="41"/>
      <c r="L85" s="41"/>
      <c r="M85" s="41"/>
      <c r="N85" s="41"/>
      <c r="O85" s="41"/>
      <c r="P85" s="42"/>
      <c r="Q85" s="42"/>
      <c r="R85" s="43"/>
      <c r="S85" s="44"/>
      <c r="T85" s="44"/>
    </row>
    <row r="86" spans="1:20" ht="12" customHeight="1">
      <c r="A86" s="75"/>
      <c r="B86" s="75" t="s">
        <v>144</v>
      </c>
      <c r="C86" s="241">
        <v>14461564</v>
      </c>
      <c r="D86" s="240">
        <v>36410297.909999996</v>
      </c>
      <c r="E86" s="240">
        <v>36410297.909999996</v>
      </c>
      <c r="F86" s="240">
        <v>34910653.640000001</v>
      </c>
      <c r="G86" s="250"/>
      <c r="H86" s="62">
        <f t="shared" si="4"/>
        <v>95.881263389531014</v>
      </c>
      <c r="I86" s="62">
        <f t="shared" si="5"/>
        <v>95.881263389531014</v>
      </c>
      <c r="K86" s="41"/>
      <c r="L86" s="41"/>
      <c r="M86" s="41"/>
      <c r="N86" s="41"/>
      <c r="O86" s="41"/>
      <c r="P86" s="42"/>
      <c r="Q86" s="42"/>
      <c r="R86" s="43"/>
      <c r="S86" s="44"/>
      <c r="T86" s="44"/>
    </row>
    <row r="87" spans="1:20" ht="12" customHeight="1">
      <c r="A87" s="75"/>
      <c r="B87" s="69" t="s">
        <v>84</v>
      </c>
      <c r="C87" s="241">
        <v>28390681.004740972</v>
      </c>
      <c r="D87" s="240">
        <v>28435571.629705075</v>
      </c>
      <c r="E87" s="240">
        <v>28435571.629705075</v>
      </c>
      <c r="F87" s="240">
        <v>27785649.34247458</v>
      </c>
      <c r="G87" s="250"/>
      <c r="H87" s="62">
        <f t="shared" si="4"/>
        <v>97.714404001811744</v>
      </c>
      <c r="I87" s="62">
        <f t="shared" si="5"/>
        <v>97.714404001811744</v>
      </c>
      <c r="K87" s="41"/>
      <c r="L87" s="41"/>
      <c r="M87" s="41"/>
      <c r="N87" s="41"/>
      <c r="O87" s="41"/>
      <c r="P87" s="42"/>
      <c r="Q87" s="42"/>
      <c r="R87" s="43"/>
      <c r="S87" s="44"/>
      <c r="T87" s="44"/>
    </row>
    <row r="88" spans="1:20" ht="12" customHeight="1">
      <c r="A88" s="74" t="s">
        <v>472</v>
      </c>
      <c r="B88" s="224"/>
      <c r="C88" s="254">
        <f>SUM(C89:C93)</f>
        <v>8249760</v>
      </c>
      <c r="D88" s="254">
        <f>SUM(D89:D93)</f>
        <v>6746000</v>
      </c>
      <c r="E88" s="254">
        <f>SUM(E89:E93)</f>
        <v>6746000</v>
      </c>
      <c r="F88" s="254">
        <f>SUM(F89:F93)</f>
        <v>6746000</v>
      </c>
      <c r="G88" s="254"/>
      <c r="H88" s="71">
        <f t="shared" si="4"/>
        <v>100</v>
      </c>
      <c r="I88" s="71">
        <f t="shared" si="5"/>
        <v>100</v>
      </c>
      <c r="K88" s="41"/>
      <c r="L88" s="41"/>
      <c r="M88" s="41"/>
      <c r="N88" s="41"/>
      <c r="O88" s="41"/>
      <c r="P88" s="42"/>
      <c r="Q88" s="42"/>
      <c r="R88" s="43"/>
      <c r="S88" s="44"/>
      <c r="T88" s="44"/>
    </row>
    <row r="89" spans="1:20" ht="12" customHeight="1">
      <c r="A89" s="75"/>
      <c r="B89" s="75" t="s">
        <v>471</v>
      </c>
      <c r="C89" s="241">
        <v>0</v>
      </c>
      <c r="D89" s="240">
        <v>4500000</v>
      </c>
      <c r="E89" s="240">
        <v>4500000</v>
      </c>
      <c r="F89" s="240">
        <v>4500000</v>
      </c>
      <c r="G89" s="239"/>
      <c r="H89" s="62">
        <f t="shared" si="4"/>
        <v>100</v>
      </c>
      <c r="I89" s="62">
        <f t="shared" si="5"/>
        <v>100</v>
      </c>
      <c r="K89" s="41"/>
      <c r="L89" s="41"/>
      <c r="M89" s="41"/>
      <c r="N89" s="41"/>
      <c r="O89" s="41"/>
      <c r="P89" s="42"/>
      <c r="Q89" s="42"/>
      <c r="R89" s="43"/>
      <c r="S89" s="44"/>
      <c r="T89" s="44"/>
    </row>
    <row r="90" spans="1:20" ht="12" customHeight="1">
      <c r="A90" s="75"/>
      <c r="B90" s="75" t="s">
        <v>470</v>
      </c>
      <c r="C90" s="241">
        <v>99760</v>
      </c>
      <c r="D90" s="240">
        <v>96000</v>
      </c>
      <c r="E90" s="240">
        <v>96000</v>
      </c>
      <c r="F90" s="240">
        <v>96000</v>
      </c>
      <c r="G90" s="239"/>
      <c r="H90" s="62">
        <f t="shared" si="4"/>
        <v>100</v>
      </c>
      <c r="I90" s="62">
        <f t="shared" si="5"/>
        <v>100</v>
      </c>
      <c r="K90" s="41"/>
      <c r="L90" s="41"/>
      <c r="M90" s="41"/>
      <c r="N90" s="41"/>
      <c r="O90" s="41"/>
      <c r="P90" s="42"/>
      <c r="Q90" s="42"/>
      <c r="R90" s="43"/>
      <c r="S90" s="44"/>
      <c r="T90" s="44"/>
    </row>
    <row r="91" spans="1:20" ht="12" customHeight="1">
      <c r="A91" s="75"/>
      <c r="B91" s="69" t="s">
        <v>84</v>
      </c>
      <c r="C91" s="241">
        <v>4008270</v>
      </c>
      <c r="D91" s="240">
        <v>1640000</v>
      </c>
      <c r="E91" s="240">
        <v>1640000</v>
      </c>
      <c r="F91" s="240">
        <v>1640000</v>
      </c>
      <c r="G91" s="249"/>
      <c r="H91" s="62">
        <f t="shared" si="4"/>
        <v>100</v>
      </c>
      <c r="I91" s="62">
        <f t="shared" si="5"/>
        <v>100</v>
      </c>
      <c r="K91" s="41"/>
      <c r="L91" s="41"/>
      <c r="M91" s="41"/>
      <c r="N91" s="41"/>
      <c r="O91" s="41"/>
      <c r="P91" s="42"/>
      <c r="Q91" s="42"/>
      <c r="R91" s="43"/>
      <c r="S91" s="44"/>
      <c r="T91" s="44"/>
    </row>
    <row r="92" spans="1:20">
      <c r="A92" s="75"/>
      <c r="B92" s="69" t="s">
        <v>469</v>
      </c>
      <c r="C92" s="241">
        <v>3991730</v>
      </c>
      <c r="D92" s="240">
        <v>0</v>
      </c>
      <c r="E92" s="240">
        <v>0</v>
      </c>
      <c r="F92" s="240">
        <v>0</v>
      </c>
      <c r="G92" s="239"/>
      <c r="H92" s="62" t="str">
        <f t="shared" si="4"/>
        <v>n.a.</v>
      </c>
      <c r="I92" s="62" t="str">
        <f t="shared" si="5"/>
        <v>n.a.</v>
      </c>
      <c r="K92" s="41"/>
      <c r="L92" s="41"/>
      <c r="M92" s="41"/>
      <c r="N92" s="41"/>
      <c r="O92" s="41"/>
      <c r="P92" s="42"/>
      <c r="Q92" s="42"/>
      <c r="R92" s="43"/>
      <c r="S92" s="44"/>
      <c r="T92" s="44"/>
    </row>
    <row r="93" spans="1:20" ht="12" customHeight="1">
      <c r="A93" s="75"/>
      <c r="B93" s="75" t="s">
        <v>468</v>
      </c>
      <c r="C93" s="241">
        <v>150000</v>
      </c>
      <c r="D93" s="240">
        <v>510000</v>
      </c>
      <c r="E93" s="240">
        <v>510000</v>
      </c>
      <c r="F93" s="240">
        <v>510000</v>
      </c>
      <c r="G93" s="239"/>
      <c r="H93" s="62">
        <f t="shared" si="4"/>
        <v>100</v>
      </c>
      <c r="I93" s="62">
        <f t="shared" si="5"/>
        <v>100</v>
      </c>
      <c r="K93" s="41"/>
      <c r="L93" s="41"/>
      <c r="M93" s="41"/>
      <c r="N93" s="41"/>
      <c r="O93" s="41"/>
      <c r="P93" s="42"/>
      <c r="Q93" s="42"/>
      <c r="R93" s="43"/>
      <c r="S93" s="44"/>
      <c r="T93" s="44"/>
    </row>
    <row r="94" spans="1:20" ht="12" customHeight="1">
      <c r="A94" s="74" t="s">
        <v>104</v>
      </c>
      <c r="B94" s="224"/>
      <c r="C94" s="242">
        <f>C95</f>
        <v>450000</v>
      </c>
      <c r="D94" s="242">
        <f>D95</f>
        <v>451908.08</v>
      </c>
      <c r="E94" s="242">
        <f>E95</f>
        <v>451908.08</v>
      </c>
      <c r="F94" s="242">
        <f>F95</f>
        <v>451908.08</v>
      </c>
      <c r="G94" s="242"/>
      <c r="H94" s="71">
        <f t="shared" si="4"/>
        <v>100</v>
      </c>
      <c r="I94" s="71">
        <f t="shared" si="5"/>
        <v>100</v>
      </c>
      <c r="K94" s="41"/>
      <c r="L94" s="41"/>
      <c r="M94" s="41"/>
      <c r="N94" s="41"/>
      <c r="O94" s="41"/>
      <c r="P94" s="42"/>
      <c r="Q94" s="42"/>
      <c r="R94" s="43"/>
      <c r="S94" s="44"/>
      <c r="T94" s="44"/>
    </row>
    <row r="95" spans="1:20" ht="12" customHeight="1">
      <c r="A95" s="75"/>
      <c r="B95" s="75" t="s">
        <v>467</v>
      </c>
      <c r="C95" s="241">
        <v>450000</v>
      </c>
      <c r="D95" s="240">
        <v>451908.08</v>
      </c>
      <c r="E95" s="240">
        <v>451908.08</v>
      </c>
      <c r="F95" s="240">
        <v>451908.08</v>
      </c>
      <c r="G95" s="239"/>
      <c r="H95" s="62">
        <f t="shared" si="4"/>
        <v>100</v>
      </c>
      <c r="I95" s="62">
        <f t="shared" si="5"/>
        <v>100</v>
      </c>
      <c r="J95" s="253"/>
      <c r="K95" s="41"/>
      <c r="L95" s="41"/>
      <c r="M95" s="41"/>
      <c r="N95" s="41"/>
      <c r="O95" s="41"/>
      <c r="P95" s="42"/>
      <c r="Q95" s="42"/>
      <c r="R95" s="43"/>
      <c r="S95" s="44"/>
      <c r="T95" s="44"/>
    </row>
    <row r="96" spans="1:20" ht="12" customHeight="1">
      <c r="A96" s="74" t="s">
        <v>466</v>
      </c>
      <c r="B96" s="224"/>
      <c r="C96" s="252">
        <f>SUM(C97:C102)</f>
        <v>6690238847.3861408</v>
      </c>
      <c r="D96" s="252">
        <f>SUM(D97:D102)</f>
        <v>6237146419.2779675</v>
      </c>
      <c r="E96" s="252">
        <f>SUM(E97:E102)</f>
        <v>6237146419.2779675</v>
      </c>
      <c r="F96" s="252">
        <f>SUM(F97:F102)</f>
        <v>6210874768.3503208</v>
      </c>
      <c r="G96" s="252"/>
      <c r="H96" s="71">
        <f t="shared" si="4"/>
        <v>99.578787330590075</v>
      </c>
      <c r="I96" s="71">
        <f t="shared" si="5"/>
        <v>99.578787330590075</v>
      </c>
      <c r="K96" s="41"/>
      <c r="L96" s="41"/>
      <c r="M96" s="41"/>
      <c r="N96" s="41"/>
      <c r="O96" s="41"/>
      <c r="P96" s="42"/>
      <c r="Q96" s="42"/>
      <c r="R96" s="43"/>
      <c r="S96" s="44"/>
      <c r="T96" s="44"/>
    </row>
    <row r="97" spans="1:20" ht="12" customHeight="1">
      <c r="A97" s="75"/>
      <c r="B97" s="75" t="s">
        <v>465</v>
      </c>
      <c r="C97" s="241">
        <v>256070013</v>
      </c>
      <c r="D97" s="240">
        <v>251037186.73999995</v>
      </c>
      <c r="E97" s="240">
        <v>251037186.73999995</v>
      </c>
      <c r="F97" s="240">
        <v>248082533.25999993</v>
      </c>
      <c r="G97" s="249"/>
      <c r="H97" s="62">
        <f t="shared" si="4"/>
        <v>98.823021593585594</v>
      </c>
      <c r="I97" s="62">
        <f t="shared" si="5"/>
        <v>98.823021593585594</v>
      </c>
      <c r="K97" s="41"/>
      <c r="L97" s="41"/>
      <c r="M97" s="41"/>
      <c r="N97" s="41"/>
      <c r="O97" s="41"/>
      <c r="P97" s="42"/>
      <c r="Q97" s="42"/>
      <c r="R97" s="43"/>
      <c r="S97" s="44"/>
      <c r="T97" s="44"/>
    </row>
    <row r="98" spans="1:20">
      <c r="A98" s="75"/>
      <c r="B98" s="69" t="s">
        <v>464</v>
      </c>
      <c r="C98" s="241">
        <v>1035750905.8536413</v>
      </c>
      <c r="D98" s="240">
        <v>766664016.57907426</v>
      </c>
      <c r="E98" s="240">
        <v>766664016.57907426</v>
      </c>
      <c r="F98" s="240">
        <v>766664016.57907426</v>
      </c>
      <c r="G98" s="249"/>
      <c r="H98" s="62">
        <f t="shared" si="4"/>
        <v>100</v>
      </c>
      <c r="I98" s="62">
        <f t="shared" si="5"/>
        <v>100</v>
      </c>
      <c r="K98" s="41"/>
      <c r="L98" s="41"/>
      <c r="M98" s="41"/>
      <c r="N98" s="41"/>
      <c r="O98" s="41"/>
      <c r="P98" s="42"/>
      <c r="Q98" s="42"/>
      <c r="R98" s="43"/>
      <c r="S98" s="44"/>
      <c r="T98" s="44"/>
    </row>
    <row r="99" spans="1:20" ht="12" customHeight="1">
      <c r="A99" s="75"/>
      <c r="B99" s="69" t="s">
        <v>98</v>
      </c>
      <c r="C99" s="241">
        <v>155536133.5325</v>
      </c>
      <c r="D99" s="240">
        <v>158261477.86889005</v>
      </c>
      <c r="E99" s="240">
        <v>158261477.86889005</v>
      </c>
      <c r="F99" s="240">
        <v>158032554.55124497</v>
      </c>
      <c r="G99" s="249"/>
      <c r="H99" s="62">
        <f t="shared" si="4"/>
        <v>99.855351206921796</v>
      </c>
      <c r="I99" s="62">
        <f t="shared" si="5"/>
        <v>99.855351206921796</v>
      </c>
      <c r="K99" s="41"/>
      <c r="L99" s="41"/>
      <c r="M99" s="41"/>
      <c r="N99" s="41"/>
      <c r="O99" s="41"/>
      <c r="P99" s="42"/>
      <c r="Q99" s="42"/>
      <c r="R99" s="43"/>
      <c r="S99" s="44"/>
      <c r="T99" s="44"/>
    </row>
    <row r="100" spans="1:20" ht="12" customHeight="1">
      <c r="A100" s="75"/>
      <c r="B100" s="75" t="s">
        <v>141</v>
      </c>
      <c r="C100" s="241">
        <v>303089673</v>
      </c>
      <c r="D100" s="240">
        <v>298421737.87</v>
      </c>
      <c r="E100" s="240">
        <v>298421737.87</v>
      </c>
      <c r="F100" s="240">
        <v>298290962.39999998</v>
      </c>
      <c r="G100" s="249"/>
      <c r="H100" s="62">
        <f t="shared" si="4"/>
        <v>99.956177632724263</v>
      </c>
      <c r="I100" s="62">
        <f t="shared" si="5"/>
        <v>99.956177632724263</v>
      </c>
      <c r="K100" s="41"/>
      <c r="L100" s="41"/>
      <c r="M100" s="41"/>
      <c r="N100" s="41"/>
      <c r="O100" s="41"/>
      <c r="P100" s="42"/>
      <c r="Q100" s="42"/>
      <c r="R100" s="43"/>
      <c r="S100" s="44"/>
      <c r="T100" s="44"/>
    </row>
    <row r="101" spans="1:20" ht="12" customHeight="1">
      <c r="A101" s="75"/>
      <c r="B101" s="75" t="s">
        <v>96</v>
      </c>
      <c r="C101" s="241">
        <v>3925587176</v>
      </c>
      <c r="D101" s="240">
        <v>3745485825.9800034</v>
      </c>
      <c r="E101" s="240">
        <v>3745485825.9800034</v>
      </c>
      <c r="F101" s="240">
        <v>3722528527.3200021</v>
      </c>
      <c r="G101" s="249"/>
      <c r="H101" s="62">
        <f t="shared" si="4"/>
        <v>99.387067533382151</v>
      </c>
      <c r="I101" s="62">
        <f t="shared" si="5"/>
        <v>99.387067533382151</v>
      </c>
      <c r="K101" s="41"/>
      <c r="L101" s="41"/>
      <c r="M101" s="41"/>
      <c r="N101" s="41"/>
      <c r="O101" s="41"/>
      <c r="P101" s="42"/>
      <c r="Q101" s="42"/>
      <c r="R101" s="43"/>
      <c r="S101" s="44"/>
      <c r="T101" s="44"/>
    </row>
    <row r="102" spans="1:20">
      <c r="A102" s="75"/>
      <c r="B102" s="69" t="s">
        <v>140</v>
      </c>
      <c r="C102" s="241">
        <v>1014204946</v>
      </c>
      <c r="D102" s="240">
        <v>1017276174.24</v>
      </c>
      <c r="E102" s="240">
        <v>1017276174.24</v>
      </c>
      <c r="F102" s="240">
        <v>1017276174.24</v>
      </c>
      <c r="G102" s="249"/>
      <c r="H102" s="62">
        <f t="shared" si="4"/>
        <v>100</v>
      </c>
      <c r="I102" s="62">
        <f t="shared" si="5"/>
        <v>100</v>
      </c>
      <c r="K102" s="41"/>
      <c r="L102" s="41"/>
      <c r="M102" s="41"/>
      <c r="N102" s="41"/>
      <c r="O102" s="41"/>
      <c r="P102" s="42"/>
      <c r="Q102" s="42"/>
      <c r="R102" s="43"/>
      <c r="S102" s="44"/>
      <c r="T102" s="44"/>
    </row>
    <row r="103" spans="1:20" ht="12" customHeight="1">
      <c r="A103" s="74" t="s">
        <v>463</v>
      </c>
      <c r="B103" s="224"/>
      <c r="C103" s="252">
        <f>SUM(C104:C104)</f>
        <v>9566941</v>
      </c>
      <c r="D103" s="252">
        <f>SUM(D104:D104)</f>
        <v>9566940.9999999981</v>
      </c>
      <c r="E103" s="252">
        <f>SUM(E104:E104)</f>
        <v>9566940.9999999981</v>
      </c>
      <c r="F103" s="252">
        <f>SUM(F104:F104)</f>
        <v>2411567.6</v>
      </c>
      <c r="G103" s="252"/>
      <c r="H103" s="71">
        <f t="shared" si="4"/>
        <v>25.207300849874592</v>
      </c>
      <c r="I103" s="71">
        <f t="shared" si="5"/>
        <v>25.207300849874592</v>
      </c>
      <c r="K103" s="41"/>
      <c r="L103" s="41"/>
      <c r="M103" s="41"/>
      <c r="N103" s="41"/>
      <c r="O103" s="41"/>
      <c r="P103" s="42"/>
      <c r="Q103" s="42"/>
      <c r="R103" s="43"/>
      <c r="S103" s="44"/>
      <c r="T103" s="44"/>
    </row>
    <row r="104" spans="1:20" ht="12" customHeight="1">
      <c r="A104" s="75"/>
      <c r="B104" s="75" t="s">
        <v>204</v>
      </c>
      <c r="C104" s="241">
        <v>9566941</v>
      </c>
      <c r="D104" s="240">
        <v>9566940.9999999981</v>
      </c>
      <c r="E104" s="240">
        <v>9566940.9999999981</v>
      </c>
      <c r="F104" s="240">
        <v>2411567.6</v>
      </c>
      <c r="G104" s="68"/>
      <c r="H104" s="62">
        <f t="shared" ref="H104:H135" si="6">IFERROR(+F104/D104*100,"n.a.")</f>
        <v>25.207300849874592</v>
      </c>
      <c r="I104" s="62">
        <f t="shared" ref="I104:I135" si="7">IFERROR(+F104/E104*100,"n.a.")</f>
        <v>25.207300849874592</v>
      </c>
      <c r="K104" s="41"/>
      <c r="L104" s="41"/>
      <c r="M104" s="41"/>
      <c r="N104" s="41"/>
      <c r="O104" s="41"/>
      <c r="P104" s="42"/>
      <c r="Q104" s="42"/>
      <c r="R104" s="43"/>
      <c r="S104" s="44"/>
      <c r="T104" s="44"/>
    </row>
    <row r="105" spans="1:20" ht="12" customHeight="1">
      <c r="A105" s="74" t="s">
        <v>462</v>
      </c>
      <c r="B105" s="74"/>
      <c r="C105" s="242">
        <f>SUM(C106:C108)</f>
        <v>14756594</v>
      </c>
      <c r="D105" s="242">
        <f>SUM(D106:D108)</f>
        <v>14756594</v>
      </c>
      <c r="E105" s="242">
        <f>SUM(E106:E108)</f>
        <v>14756594</v>
      </c>
      <c r="F105" s="242">
        <f>SUM(F106:F108)</f>
        <v>13893145.300000001</v>
      </c>
      <c r="G105" s="242"/>
      <c r="H105" s="247">
        <f t="shared" si="6"/>
        <v>94.148726325329548</v>
      </c>
      <c r="I105" s="247">
        <f t="shared" si="7"/>
        <v>94.148726325329548</v>
      </c>
      <c r="K105" s="41"/>
      <c r="L105" s="41"/>
      <c r="M105" s="41"/>
      <c r="N105" s="41"/>
      <c r="O105" s="41"/>
      <c r="P105" s="42"/>
      <c r="Q105" s="42"/>
      <c r="R105" s="43"/>
      <c r="S105" s="44"/>
      <c r="T105" s="44"/>
    </row>
    <row r="106" spans="1:20" ht="12" customHeight="1">
      <c r="A106" s="75"/>
      <c r="B106" s="75" t="s">
        <v>287</v>
      </c>
      <c r="C106" s="241">
        <v>7000016</v>
      </c>
      <c r="D106" s="240">
        <v>7000016</v>
      </c>
      <c r="E106" s="240">
        <v>7000016</v>
      </c>
      <c r="F106" s="240">
        <v>6855522.7600000007</v>
      </c>
      <c r="G106" s="68"/>
      <c r="H106" s="62">
        <f t="shared" si="6"/>
        <v>97.935815575278696</v>
      </c>
      <c r="I106" s="62">
        <f t="shared" si="7"/>
        <v>97.935815575278696</v>
      </c>
      <c r="K106" s="41"/>
      <c r="L106" s="41"/>
      <c r="M106" s="41"/>
      <c r="N106" s="41"/>
      <c r="O106" s="41"/>
      <c r="P106" s="42"/>
      <c r="Q106" s="42"/>
      <c r="R106" s="43"/>
      <c r="S106" s="44"/>
      <c r="T106" s="44"/>
    </row>
    <row r="107" spans="1:20" ht="12" customHeight="1">
      <c r="A107" s="75"/>
      <c r="B107" s="75" t="s">
        <v>461</v>
      </c>
      <c r="C107" s="241">
        <v>4031578</v>
      </c>
      <c r="D107" s="240">
        <v>4031578</v>
      </c>
      <c r="E107" s="240">
        <v>4031578</v>
      </c>
      <c r="F107" s="240">
        <v>3945333.9</v>
      </c>
      <c r="G107" s="68"/>
      <c r="H107" s="62">
        <f t="shared" si="6"/>
        <v>97.860785528644115</v>
      </c>
      <c r="I107" s="62">
        <f t="shared" si="7"/>
        <v>97.860785528644115</v>
      </c>
      <c r="K107" s="41"/>
      <c r="L107" s="41"/>
      <c r="M107" s="41"/>
      <c r="N107" s="41"/>
      <c r="O107" s="41"/>
      <c r="P107" s="42"/>
      <c r="Q107" s="42"/>
      <c r="R107" s="43"/>
      <c r="S107" s="44"/>
      <c r="T107" s="44"/>
    </row>
    <row r="108" spans="1:20" ht="18" customHeight="1">
      <c r="A108" s="75"/>
      <c r="B108" s="69" t="s">
        <v>460</v>
      </c>
      <c r="C108" s="241">
        <v>3725000</v>
      </c>
      <c r="D108" s="240">
        <v>3725000</v>
      </c>
      <c r="E108" s="240">
        <v>3725000</v>
      </c>
      <c r="F108" s="240">
        <v>3092288.6399999997</v>
      </c>
      <c r="G108" s="68"/>
      <c r="H108" s="62">
        <f t="shared" si="6"/>
        <v>83.014460134228173</v>
      </c>
      <c r="I108" s="62">
        <f t="shared" si="7"/>
        <v>83.014460134228173</v>
      </c>
      <c r="K108" s="41"/>
      <c r="L108" s="41"/>
      <c r="M108" s="41"/>
      <c r="N108" s="41"/>
      <c r="O108" s="41"/>
      <c r="P108" s="42"/>
      <c r="Q108" s="42"/>
      <c r="R108" s="43"/>
      <c r="S108" s="44"/>
      <c r="T108" s="44"/>
    </row>
    <row r="109" spans="1:20" ht="12" customHeight="1">
      <c r="A109" s="243" t="s">
        <v>459</v>
      </c>
      <c r="B109" s="73"/>
      <c r="C109" s="242">
        <f>SUM(C110:C111)</f>
        <v>32012696</v>
      </c>
      <c r="D109" s="242">
        <f>SUM(D110:D111)</f>
        <v>32845882.330000002</v>
      </c>
      <c r="E109" s="242">
        <f>SUM(E110:E111)</f>
        <v>32845882.330000002</v>
      </c>
      <c r="F109" s="242">
        <f>SUM(F110:F111)</f>
        <v>27741065.260000005</v>
      </c>
      <c r="G109" s="242"/>
      <c r="H109" s="71">
        <f t="shared" si="6"/>
        <v>84.458273890430775</v>
      </c>
      <c r="I109" s="71">
        <f t="shared" si="7"/>
        <v>84.458273890430775</v>
      </c>
      <c r="K109" s="41"/>
      <c r="L109" s="41"/>
      <c r="M109" s="41"/>
      <c r="N109" s="41"/>
      <c r="O109" s="41"/>
      <c r="P109" s="42"/>
      <c r="Q109" s="42"/>
      <c r="R109" s="43"/>
      <c r="S109" s="44"/>
      <c r="T109" s="44"/>
    </row>
    <row r="110" spans="1:20" ht="20.25" customHeight="1">
      <c r="A110" s="70"/>
      <c r="B110" s="251" t="s">
        <v>458</v>
      </c>
      <c r="C110" s="241">
        <v>27197511</v>
      </c>
      <c r="D110" s="240">
        <v>27887493.280000001</v>
      </c>
      <c r="E110" s="240">
        <v>27887493.280000001</v>
      </c>
      <c r="F110" s="240">
        <v>23874133.870000005</v>
      </c>
      <c r="G110" s="250"/>
      <c r="H110" s="62">
        <f t="shared" si="6"/>
        <v>85.608748087522628</v>
      </c>
      <c r="I110" s="62">
        <f t="shared" si="7"/>
        <v>85.608748087522628</v>
      </c>
      <c r="K110" s="41"/>
      <c r="L110" s="41"/>
      <c r="M110" s="41"/>
      <c r="N110" s="41"/>
      <c r="O110" s="41"/>
      <c r="P110" s="42"/>
      <c r="Q110" s="42"/>
      <c r="R110" s="43"/>
      <c r="S110" s="44"/>
      <c r="T110" s="44"/>
    </row>
    <row r="111" spans="1:20" ht="12" customHeight="1">
      <c r="A111" s="70"/>
      <c r="B111" s="251" t="s">
        <v>84</v>
      </c>
      <c r="C111" s="241">
        <v>4815185</v>
      </c>
      <c r="D111" s="240">
        <v>4958389.05</v>
      </c>
      <c r="E111" s="240">
        <v>4958389.05</v>
      </c>
      <c r="F111" s="240">
        <v>3866931.3899999997</v>
      </c>
      <c r="G111" s="250"/>
      <c r="H111" s="62">
        <f t="shared" si="6"/>
        <v>77.987655889970952</v>
      </c>
      <c r="I111" s="62">
        <f t="shared" si="7"/>
        <v>77.987655889970952</v>
      </c>
      <c r="K111" s="41"/>
      <c r="L111" s="41"/>
      <c r="M111" s="41"/>
      <c r="N111" s="41"/>
      <c r="O111" s="41"/>
      <c r="P111" s="42"/>
      <c r="Q111" s="42"/>
      <c r="R111" s="43"/>
      <c r="S111" s="44"/>
      <c r="T111" s="44"/>
    </row>
    <row r="112" spans="1:20" ht="12" customHeight="1">
      <c r="A112" s="243" t="s">
        <v>87</v>
      </c>
      <c r="B112" s="73"/>
      <c r="C112" s="242">
        <f>C113</f>
        <v>90000000</v>
      </c>
      <c r="D112" s="242">
        <f>D113</f>
        <v>63928000</v>
      </c>
      <c r="E112" s="242">
        <f>E113</f>
        <v>63928000</v>
      </c>
      <c r="F112" s="242">
        <f>F113</f>
        <v>63928000</v>
      </c>
      <c r="G112" s="242"/>
      <c r="H112" s="71">
        <f t="shared" si="6"/>
        <v>100</v>
      </c>
      <c r="I112" s="71">
        <f t="shared" si="7"/>
        <v>100</v>
      </c>
      <c r="K112" s="41"/>
      <c r="L112" s="41"/>
      <c r="M112" s="41"/>
      <c r="N112" s="41"/>
      <c r="O112" s="41"/>
      <c r="P112" s="42"/>
      <c r="Q112" s="42"/>
      <c r="R112" s="43"/>
      <c r="S112" s="44"/>
      <c r="T112" s="44"/>
    </row>
    <row r="113" spans="1:20" ht="12" customHeight="1">
      <c r="A113" s="70"/>
      <c r="B113" s="55" t="s">
        <v>457</v>
      </c>
      <c r="C113" s="241">
        <v>90000000</v>
      </c>
      <c r="D113" s="240">
        <v>63928000</v>
      </c>
      <c r="E113" s="240">
        <v>63928000</v>
      </c>
      <c r="F113" s="240">
        <v>63928000</v>
      </c>
      <c r="G113" s="249"/>
      <c r="H113" s="62">
        <f t="shared" si="6"/>
        <v>100</v>
      </c>
      <c r="I113" s="62">
        <f t="shared" si="7"/>
        <v>100</v>
      </c>
      <c r="K113" s="41"/>
      <c r="L113" s="41"/>
      <c r="M113" s="41"/>
      <c r="N113" s="41"/>
      <c r="O113" s="41"/>
      <c r="P113" s="42"/>
      <c r="Q113" s="42"/>
      <c r="R113" s="43"/>
      <c r="S113" s="44"/>
      <c r="T113" s="44"/>
    </row>
    <row r="114" spans="1:20" ht="12" customHeight="1">
      <c r="A114" s="243" t="s">
        <v>456</v>
      </c>
      <c r="B114" s="73"/>
      <c r="C114" s="242">
        <f>SUM(C115:C115)</f>
        <v>167299241</v>
      </c>
      <c r="D114" s="242">
        <f>SUM(D115:D115)</f>
        <v>167299241</v>
      </c>
      <c r="E114" s="242">
        <f>SUM(E115:E115)</f>
        <v>167299241</v>
      </c>
      <c r="F114" s="242">
        <f>SUM(F115:F115)</f>
        <v>167299241</v>
      </c>
      <c r="G114" s="242"/>
      <c r="H114" s="71">
        <f t="shared" si="6"/>
        <v>100</v>
      </c>
      <c r="I114" s="71">
        <f t="shared" si="7"/>
        <v>100</v>
      </c>
      <c r="K114" s="41"/>
      <c r="L114" s="41"/>
      <c r="M114" s="41"/>
      <c r="N114" s="41"/>
      <c r="O114" s="41"/>
      <c r="P114" s="42"/>
      <c r="Q114" s="42"/>
      <c r="R114" s="43"/>
      <c r="S114" s="44"/>
      <c r="T114" s="44"/>
    </row>
    <row r="115" spans="1:20" ht="12" customHeight="1">
      <c r="A115" s="70"/>
      <c r="B115" s="69" t="s">
        <v>455</v>
      </c>
      <c r="C115" s="241">
        <v>167299241</v>
      </c>
      <c r="D115" s="240">
        <v>167299241</v>
      </c>
      <c r="E115" s="240">
        <v>167299241</v>
      </c>
      <c r="F115" s="240">
        <v>167299241</v>
      </c>
      <c r="G115" s="239"/>
      <c r="H115" s="62">
        <f t="shared" si="6"/>
        <v>100</v>
      </c>
      <c r="I115" s="62">
        <f t="shared" si="7"/>
        <v>100</v>
      </c>
      <c r="K115" s="41"/>
      <c r="L115" s="41"/>
      <c r="M115" s="41"/>
      <c r="N115" s="41"/>
      <c r="O115" s="41"/>
      <c r="P115" s="42"/>
      <c r="Q115" s="42"/>
      <c r="R115" s="43"/>
      <c r="S115" s="44"/>
      <c r="T115" s="44"/>
    </row>
    <row r="116" spans="1:20" ht="12" customHeight="1">
      <c r="A116" s="243" t="s">
        <v>454</v>
      </c>
      <c r="B116" s="73"/>
      <c r="C116" s="134">
        <f>SUM(C117:C118)</f>
        <v>140000</v>
      </c>
      <c r="D116" s="134">
        <f>SUM(D117:D118)</f>
        <v>120111.6</v>
      </c>
      <c r="E116" s="134">
        <f>SUM(E117:E118)</f>
        <v>120111.6</v>
      </c>
      <c r="F116" s="134">
        <f>SUM(F117:F118)</f>
        <v>54483.039999999994</v>
      </c>
      <c r="G116" s="248"/>
      <c r="H116" s="71">
        <f t="shared" si="6"/>
        <v>45.36034820949849</v>
      </c>
      <c r="I116" s="71">
        <f t="shared" si="7"/>
        <v>45.36034820949849</v>
      </c>
      <c r="K116" s="41"/>
      <c r="L116" s="41"/>
      <c r="M116" s="41"/>
      <c r="N116" s="41"/>
      <c r="O116" s="41"/>
      <c r="P116" s="42"/>
      <c r="Q116" s="42"/>
      <c r="R116" s="43"/>
      <c r="S116" s="44"/>
      <c r="T116" s="44"/>
    </row>
    <row r="117" spans="1:20">
      <c r="A117" s="70"/>
      <c r="B117" s="69" t="s">
        <v>453</v>
      </c>
      <c r="C117" s="241">
        <v>70000</v>
      </c>
      <c r="D117" s="240">
        <v>60055.8</v>
      </c>
      <c r="E117" s="240">
        <v>60055.8</v>
      </c>
      <c r="F117" s="240">
        <v>27241.919999999998</v>
      </c>
      <c r="G117" s="239"/>
      <c r="H117" s="62">
        <f t="shared" si="6"/>
        <v>45.361014256741228</v>
      </c>
      <c r="I117" s="62">
        <f t="shared" si="7"/>
        <v>45.361014256741228</v>
      </c>
      <c r="K117" s="41"/>
      <c r="L117" s="41"/>
      <c r="M117" s="41"/>
      <c r="N117" s="41"/>
      <c r="O117" s="41"/>
      <c r="P117" s="42"/>
      <c r="Q117" s="42"/>
      <c r="R117" s="43"/>
      <c r="S117" s="44"/>
      <c r="T117" s="44"/>
    </row>
    <row r="118" spans="1:20">
      <c r="A118" s="70"/>
      <c r="B118" s="69" t="s">
        <v>452</v>
      </c>
      <c r="C118" s="241">
        <v>70000</v>
      </c>
      <c r="D118" s="240">
        <v>60055.8</v>
      </c>
      <c r="E118" s="240">
        <v>60055.8</v>
      </c>
      <c r="F118" s="240">
        <v>27241.119999999999</v>
      </c>
      <c r="G118" s="239"/>
      <c r="H118" s="62">
        <f t="shared" si="6"/>
        <v>45.359682162255766</v>
      </c>
      <c r="I118" s="62">
        <f t="shared" si="7"/>
        <v>45.359682162255766</v>
      </c>
      <c r="K118" s="41"/>
      <c r="L118" s="41"/>
      <c r="M118" s="41"/>
      <c r="N118" s="41"/>
      <c r="O118" s="41"/>
      <c r="P118" s="42"/>
      <c r="Q118" s="42"/>
      <c r="R118" s="43"/>
      <c r="S118" s="44"/>
      <c r="T118" s="44"/>
    </row>
    <row r="119" spans="1:20" ht="12" customHeight="1">
      <c r="A119" s="243" t="s">
        <v>70</v>
      </c>
      <c r="B119" s="73"/>
      <c r="C119" s="134">
        <f>SUM(C120:C126)</f>
        <v>1466080370.9979899</v>
      </c>
      <c r="D119" s="134">
        <f>SUM(D120:D126)</f>
        <v>1384485472.7686858</v>
      </c>
      <c r="E119" s="134">
        <f>SUM(E120:E126)</f>
        <v>1384485472.7686858</v>
      </c>
      <c r="F119" s="134">
        <f>SUM(F120:F126)</f>
        <v>1382177470.788686</v>
      </c>
      <c r="G119" s="248"/>
      <c r="H119" s="247">
        <f t="shared" si="6"/>
        <v>99.833295327008074</v>
      </c>
      <c r="I119" s="247">
        <f t="shared" si="7"/>
        <v>99.833295327008074</v>
      </c>
      <c r="K119" s="41"/>
      <c r="L119" s="41"/>
      <c r="M119" s="41"/>
      <c r="N119" s="41"/>
      <c r="O119" s="41"/>
      <c r="P119" s="42"/>
      <c r="Q119" s="42"/>
      <c r="R119" s="43"/>
      <c r="S119" s="44"/>
      <c r="T119" s="44"/>
    </row>
    <row r="120" spans="1:20">
      <c r="A120" s="70"/>
      <c r="B120" s="69" t="s">
        <v>137</v>
      </c>
      <c r="C120" s="241">
        <v>7417047</v>
      </c>
      <c r="D120" s="240">
        <v>7566331.1099999994</v>
      </c>
      <c r="E120" s="240">
        <v>7566331.1099999994</v>
      </c>
      <c r="F120" s="240">
        <v>7566331.1099999994</v>
      </c>
      <c r="G120" s="239"/>
      <c r="H120" s="62">
        <f t="shared" si="6"/>
        <v>100</v>
      </c>
      <c r="I120" s="62">
        <f t="shared" si="7"/>
        <v>100</v>
      </c>
      <c r="K120" s="41"/>
      <c r="L120" s="41"/>
      <c r="M120" s="41"/>
      <c r="N120" s="41"/>
      <c r="O120" s="41"/>
      <c r="P120" s="42"/>
      <c r="Q120" s="42"/>
      <c r="R120" s="43"/>
      <c r="S120" s="44"/>
      <c r="T120" s="44"/>
    </row>
    <row r="121" spans="1:20">
      <c r="A121" s="70"/>
      <c r="B121" s="69" t="s">
        <v>84</v>
      </c>
      <c r="C121" s="241">
        <v>11348489</v>
      </c>
      <c r="D121" s="240">
        <v>10370033.870000001</v>
      </c>
      <c r="E121" s="240">
        <v>10370033.870000001</v>
      </c>
      <c r="F121" s="240">
        <v>10370033.870000001</v>
      </c>
      <c r="G121" s="239"/>
      <c r="H121" s="62">
        <f t="shared" si="6"/>
        <v>100</v>
      </c>
      <c r="I121" s="62">
        <f t="shared" si="7"/>
        <v>100</v>
      </c>
      <c r="K121" s="41"/>
      <c r="L121" s="41"/>
      <c r="M121" s="41"/>
      <c r="N121" s="41"/>
      <c r="O121" s="41"/>
      <c r="P121" s="42"/>
      <c r="Q121" s="42"/>
      <c r="R121" s="43"/>
      <c r="S121" s="44"/>
      <c r="T121" s="44"/>
    </row>
    <row r="122" spans="1:20">
      <c r="A122" s="70"/>
      <c r="B122" s="69" t="s">
        <v>451</v>
      </c>
      <c r="C122" s="241">
        <v>7096222</v>
      </c>
      <c r="D122" s="240">
        <v>6907903.6300000008</v>
      </c>
      <c r="E122" s="240">
        <v>6907903.6300000008</v>
      </c>
      <c r="F122" s="240">
        <v>6907903.6300000008</v>
      </c>
      <c r="G122" s="239"/>
      <c r="H122" s="62">
        <f t="shared" si="6"/>
        <v>100</v>
      </c>
      <c r="I122" s="62">
        <f t="shared" si="7"/>
        <v>100</v>
      </c>
      <c r="K122" s="41"/>
      <c r="L122" s="41"/>
      <c r="M122" s="41"/>
      <c r="N122" s="41"/>
      <c r="O122" s="41"/>
      <c r="P122" s="42"/>
      <c r="Q122" s="42"/>
      <c r="R122" s="43"/>
      <c r="S122" s="44"/>
      <c r="T122" s="44"/>
    </row>
    <row r="123" spans="1:20">
      <c r="A123" s="70"/>
      <c r="B123" s="69" t="s">
        <v>277</v>
      </c>
      <c r="C123" s="241">
        <v>466797450.99798995</v>
      </c>
      <c r="D123" s="240">
        <v>587152041.35868597</v>
      </c>
      <c r="E123" s="240">
        <v>587152041.35868597</v>
      </c>
      <c r="F123" s="240">
        <v>585959428.96868598</v>
      </c>
      <c r="G123" s="239"/>
      <c r="H123" s="62">
        <f t="shared" si="6"/>
        <v>99.796881845588032</v>
      </c>
      <c r="I123" s="62">
        <f t="shared" si="7"/>
        <v>99.796881845588032</v>
      </c>
      <c r="K123" s="41"/>
      <c r="L123" s="41"/>
      <c r="M123" s="41"/>
      <c r="N123" s="41"/>
      <c r="O123" s="41"/>
      <c r="P123" s="42"/>
      <c r="Q123" s="42"/>
      <c r="R123" s="43"/>
      <c r="S123" s="44"/>
      <c r="T123" s="44"/>
    </row>
    <row r="124" spans="1:20">
      <c r="A124" s="70"/>
      <c r="B124" s="69" t="s">
        <v>450</v>
      </c>
      <c r="C124" s="241">
        <v>323855022</v>
      </c>
      <c r="D124" s="240">
        <v>313890566.13999999</v>
      </c>
      <c r="E124" s="240">
        <v>313890566.13999999</v>
      </c>
      <c r="F124" s="240">
        <v>312784000.08000004</v>
      </c>
      <c r="G124" s="239"/>
      <c r="H124" s="62">
        <f t="shared" si="6"/>
        <v>99.647467563741174</v>
      </c>
      <c r="I124" s="62">
        <f t="shared" si="7"/>
        <v>99.647467563741174</v>
      </c>
      <c r="K124" s="41"/>
      <c r="L124" s="41"/>
      <c r="M124" s="41"/>
      <c r="N124" s="41"/>
      <c r="O124" s="41"/>
      <c r="P124" s="42"/>
      <c r="Q124" s="42"/>
      <c r="R124" s="43"/>
      <c r="S124" s="44"/>
      <c r="T124" s="44"/>
    </row>
    <row r="125" spans="1:20">
      <c r="A125" s="70"/>
      <c r="B125" s="69" t="s">
        <v>80</v>
      </c>
      <c r="C125" s="241">
        <v>554300000</v>
      </c>
      <c r="D125" s="240">
        <v>384171282.29000008</v>
      </c>
      <c r="E125" s="240">
        <v>384171282.29000008</v>
      </c>
      <c r="F125" s="240">
        <v>384162458.76000011</v>
      </c>
      <c r="G125" s="239"/>
      <c r="H125" s="62">
        <f t="shared" si="6"/>
        <v>99.997703230197899</v>
      </c>
      <c r="I125" s="62">
        <f t="shared" si="7"/>
        <v>99.997703230197899</v>
      </c>
      <c r="K125" s="41"/>
      <c r="L125" s="41"/>
      <c r="M125" s="41"/>
      <c r="N125" s="41"/>
      <c r="O125" s="41"/>
      <c r="P125" s="42"/>
      <c r="Q125" s="42"/>
      <c r="R125" s="43"/>
      <c r="S125" s="44"/>
      <c r="T125" s="44"/>
    </row>
    <row r="126" spans="1:20">
      <c r="A126" s="70"/>
      <c r="B126" s="69" t="s">
        <v>79</v>
      </c>
      <c r="C126" s="241">
        <v>95266140</v>
      </c>
      <c r="D126" s="240">
        <v>74427314.36999999</v>
      </c>
      <c r="E126" s="240">
        <v>74427314.36999999</v>
      </c>
      <c r="F126" s="240">
        <v>74427314.36999999</v>
      </c>
      <c r="G126" s="239"/>
      <c r="H126" s="62">
        <f t="shared" si="6"/>
        <v>100</v>
      </c>
      <c r="I126" s="62">
        <f t="shared" si="7"/>
        <v>100</v>
      </c>
      <c r="K126" s="41"/>
      <c r="L126" s="41"/>
      <c r="M126" s="41"/>
      <c r="N126" s="41"/>
      <c r="O126" s="41"/>
      <c r="P126" s="42"/>
      <c r="Q126" s="42"/>
      <c r="R126" s="43"/>
      <c r="S126" s="44"/>
      <c r="T126" s="44"/>
    </row>
    <row r="127" spans="1:20" ht="12" customHeight="1">
      <c r="A127" s="243" t="s">
        <v>449</v>
      </c>
      <c r="B127" s="73"/>
      <c r="C127" s="242">
        <f>SUM(C128:C130)</f>
        <v>16666652167.249985</v>
      </c>
      <c r="D127" s="242">
        <f>SUM(D128:D130)</f>
        <v>17411540770.41</v>
      </c>
      <c r="E127" s="242">
        <f>SUM(E128:E130)</f>
        <v>17411540770.41</v>
      </c>
      <c r="F127" s="242">
        <f>SUM(F128:F130)</f>
        <v>17065196606.480021</v>
      </c>
      <c r="G127" s="242"/>
      <c r="H127" s="247">
        <f t="shared" si="6"/>
        <v>98.010835637713498</v>
      </c>
      <c r="I127" s="247">
        <f t="shared" si="7"/>
        <v>98.010835637713498</v>
      </c>
      <c r="K127" s="41"/>
      <c r="L127" s="41"/>
      <c r="M127" s="41"/>
      <c r="N127" s="41"/>
      <c r="O127" s="41"/>
      <c r="P127" s="42"/>
      <c r="Q127" s="42"/>
      <c r="R127" s="43"/>
      <c r="S127" s="44"/>
      <c r="T127" s="44"/>
    </row>
    <row r="128" spans="1:20" ht="12" customHeight="1">
      <c r="A128" s="70"/>
      <c r="B128" s="55" t="s">
        <v>448</v>
      </c>
      <c r="C128" s="241">
        <v>208723847.05999991</v>
      </c>
      <c r="D128" s="240">
        <v>338992256</v>
      </c>
      <c r="E128" s="240">
        <v>338992256</v>
      </c>
      <c r="F128" s="240">
        <v>213861749.13999972</v>
      </c>
      <c r="G128" s="244"/>
      <c r="H128" s="62">
        <f t="shared" si="6"/>
        <v>63.087502842542733</v>
      </c>
      <c r="I128" s="62">
        <f t="shared" si="7"/>
        <v>63.087502842542733</v>
      </c>
      <c r="K128" s="41"/>
      <c r="L128" s="41"/>
      <c r="M128" s="41"/>
      <c r="N128" s="41"/>
      <c r="O128" s="41"/>
      <c r="P128" s="42"/>
      <c r="Q128" s="42"/>
      <c r="R128" s="43"/>
      <c r="S128" s="44"/>
      <c r="T128" s="44"/>
    </row>
    <row r="129" spans="1:20" ht="12" customHeight="1">
      <c r="A129" s="70"/>
      <c r="B129" s="55" t="s">
        <v>275</v>
      </c>
      <c r="C129" s="241">
        <v>10251062203</v>
      </c>
      <c r="D129" s="240">
        <v>9950083751.2000008</v>
      </c>
      <c r="E129" s="240">
        <v>9950083751.2000008</v>
      </c>
      <c r="F129" s="240">
        <v>9782139250.0300083</v>
      </c>
      <c r="G129" s="244"/>
      <c r="H129" s="62">
        <f t="shared" si="6"/>
        <v>98.31212977328218</v>
      </c>
      <c r="I129" s="62">
        <f t="shared" si="7"/>
        <v>98.31212977328218</v>
      </c>
      <c r="K129" s="41"/>
      <c r="L129" s="41"/>
      <c r="M129" s="41"/>
      <c r="N129" s="41"/>
      <c r="O129" s="41"/>
      <c r="P129" s="42"/>
      <c r="Q129" s="42"/>
      <c r="R129" s="43"/>
      <c r="S129" s="44"/>
      <c r="T129" s="44"/>
    </row>
    <row r="130" spans="1:20" ht="12" customHeight="1">
      <c r="A130" s="246"/>
      <c r="B130" s="245" t="s">
        <v>447</v>
      </c>
      <c r="C130" s="241">
        <v>6206866117.1899843</v>
      </c>
      <c r="D130" s="240">
        <v>7122464763.21</v>
      </c>
      <c r="E130" s="240">
        <v>7122464763.21</v>
      </c>
      <c r="F130" s="240">
        <v>7069195607.3100128</v>
      </c>
      <c r="G130" s="244"/>
      <c r="H130" s="62">
        <f t="shared" si="6"/>
        <v>99.252096603199206</v>
      </c>
      <c r="I130" s="62">
        <f t="shared" si="7"/>
        <v>99.252096603199206</v>
      </c>
      <c r="K130" s="41"/>
      <c r="L130" s="41"/>
      <c r="M130" s="41"/>
      <c r="N130" s="41"/>
      <c r="O130" s="41"/>
      <c r="P130" s="42"/>
      <c r="Q130" s="42"/>
      <c r="R130" s="43"/>
      <c r="S130" s="44"/>
      <c r="T130" s="44"/>
    </row>
    <row r="131" spans="1:20" ht="12" customHeight="1">
      <c r="A131" s="243" t="s">
        <v>446</v>
      </c>
      <c r="B131" s="73"/>
      <c r="C131" s="242">
        <f>SUM(C132:C133)</f>
        <v>212176674.71000004</v>
      </c>
      <c r="D131" s="242">
        <f>SUM(D132:D133)</f>
        <v>211818508.8800002</v>
      </c>
      <c r="E131" s="242">
        <f>SUM(E132:E133)</f>
        <v>211818508.8800002</v>
      </c>
      <c r="F131" s="242">
        <f>SUM(F132:F133)</f>
        <v>211818508.8800002</v>
      </c>
      <c r="G131" s="242"/>
      <c r="H131" s="71">
        <f t="shared" si="6"/>
        <v>100</v>
      </c>
      <c r="I131" s="71">
        <f t="shared" si="7"/>
        <v>100</v>
      </c>
      <c r="K131" s="41"/>
      <c r="L131" s="41"/>
      <c r="M131" s="41"/>
      <c r="N131" s="41"/>
      <c r="O131" s="41"/>
      <c r="P131" s="42"/>
      <c r="Q131" s="42"/>
      <c r="R131" s="43"/>
      <c r="S131" s="44"/>
      <c r="T131" s="44"/>
    </row>
    <row r="132" spans="1:20" ht="12" customHeight="1">
      <c r="A132" s="70"/>
      <c r="B132" s="55" t="s">
        <v>445</v>
      </c>
      <c r="C132" s="241">
        <v>21372029.869999986</v>
      </c>
      <c r="D132" s="240">
        <v>21998400.159999996</v>
      </c>
      <c r="E132" s="240">
        <v>21998400.159999996</v>
      </c>
      <c r="F132" s="240">
        <v>21998400.159999996</v>
      </c>
      <c r="G132" s="239"/>
      <c r="H132" s="62">
        <f t="shared" si="6"/>
        <v>100</v>
      </c>
      <c r="I132" s="62">
        <f t="shared" si="7"/>
        <v>100</v>
      </c>
      <c r="K132" s="41"/>
      <c r="L132" s="41"/>
      <c r="M132" s="41"/>
      <c r="N132" s="41"/>
      <c r="O132" s="41"/>
      <c r="P132" s="42"/>
      <c r="Q132" s="42"/>
      <c r="R132" s="43"/>
      <c r="S132" s="44"/>
      <c r="T132" s="44"/>
    </row>
    <row r="133" spans="1:20" ht="12" customHeight="1">
      <c r="A133" s="70"/>
      <c r="B133" s="55" t="s">
        <v>444</v>
      </c>
      <c r="C133" s="241">
        <v>190804644.84000006</v>
      </c>
      <c r="D133" s="240">
        <v>189820108.72000021</v>
      </c>
      <c r="E133" s="240">
        <v>189820108.72000021</v>
      </c>
      <c r="F133" s="240">
        <v>189820108.72000021</v>
      </c>
      <c r="G133" s="239"/>
      <c r="H133" s="62">
        <f t="shared" si="6"/>
        <v>100</v>
      </c>
      <c r="I133" s="62">
        <f t="shared" si="7"/>
        <v>100</v>
      </c>
      <c r="K133" s="41"/>
      <c r="L133" s="41"/>
      <c r="M133" s="41"/>
      <c r="N133" s="41"/>
      <c r="O133" s="41"/>
      <c r="P133" s="42"/>
      <c r="Q133" s="42"/>
      <c r="R133" s="43"/>
      <c r="S133" s="44"/>
      <c r="T133" s="44"/>
    </row>
    <row r="134" spans="1:20" ht="12" customHeight="1">
      <c r="A134" s="243" t="s">
        <v>676</v>
      </c>
      <c r="B134" s="73"/>
      <c r="C134" s="242">
        <f>SUM(C135:C144)</f>
        <v>5521000.0099999988</v>
      </c>
      <c r="D134" s="242">
        <f>SUM(D135:D144)</f>
        <v>5521000.0099999998</v>
      </c>
      <c r="E134" s="242">
        <f>SUM(E135:E144)</f>
        <v>5521000.0099999998</v>
      </c>
      <c r="F134" s="242">
        <f>SUM(F135:F144)</f>
        <v>1709762.0500000005</v>
      </c>
      <c r="G134" s="242"/>
      <c r="H134" s="71">
        <f t="shared" si="6"/>
        <v>30.968339918550381</v>
      </c>
      <c r="I134" s="71">
        <f t="shared" si="7"/>
        <v>30.968339918550381</v>
      </c>
      <c r="K134" s="41"/>
      <c r="L134" s="41"/>
      <c r="M134" s="41"/>
      <c r="N134" s="41"/>
      <c r="O134" s="41"/>
      <c r="P134" s="42"/>
      <c r="Q134" s="42"/>
      <c r="R134" s="43"/>
      <c r="S134" s="44"/>
      <c r="T134" s="44"/>
    </row>
    <row r="135" spans="1:20" ht="12" customHeight="1">
      <c r="A135" s="70"/>
      <c r="B135" s="55" t="s">
        <v>443</v>
      </c>
      <c r="C135" s="241">
        <v>500000</v>
      </c>
      <c r="D135" s="240">
        <v>500000</v>
      </c>
      <c r="E135" s="240">
        <v>500000</v>
      </c>
      <c r="F135" s="240">
        <v>412814.99999999994</v>
      </c>
      <c r="G135" s="239"/>
      <c r="H135" s="62">
        <f t="shared" si="6"/>
        <v>82.562999999999988</v>
      </c>
      <c r="I135" s="62">
        <f t="shared" si="7"/>
        <v>82.562999999999988</v>
      </c>
      <c r="K135" s="41"/>
      <c r="L135" s="41"/>
      <c r="M135" s="41"/>
      <c r="N135" s="41"/>
      <c r="O135" s="41"/>
      <c r="P135" s="42"/>
      <c r="Q135" s="42"/>
      <c r="R135" s="43"/>
      <c r="S135" s="44"/>
      <c r="T135" s="44"/>
    </row>
    <row r="136" spans="1:20" ht="12" customHeight="1">
      <c r="A136" s="70"/>
      <c r="B136" s="55" t="s">
        <v>442</v>
      </c>
      <c r="C136" s="241">
        <v>499999.97999999975</v>
      </c>
      <c r="D136" s="240">
        <v>499999.97999999992</v>
      </c>
      <c r="E136" s="240">
        <v>499999.97999999992</v>
      </c>
      <c r="F136" s="240">
        <v>361138.02000000008</v>
      </c>
      <c r="G136" s="239"/>
      <c r="H136" s="62">
        <f t="shared" ref="H136:H144" si="8">IFERROR(+F136/D136*100,"n.a.")</f>
        <v>72.227606889104294</v>
      </c>
      <c r="I136" s="62">
        <f t="shared" ref="I136:I144" si="9">IFERROR(+F136/E136*100,"n.a.")</f>
        <v>72.227606889104294</v>
      </c>
      <c r="K136" s="41"/>
      <c r="L136" s="41"/>
      <c r="M136" s="41"/>
      <c r="N136" s="41"/>
      <c r="O136" s="41"/>
      <c r="P136" s="42"/>
      <c r="Q136" s="42"/>
      <c r="R136" s="43"/>
      <c r="S136" s="44"/>
      <c r="T136" s="44"/>
    </row>
    <row r="137" spans="1:20" ht="12" customHeight="1">
      <c r="A137" s="70"/>
      <c r="B137" s="55" t="s">
        <v>441</v>
      </c>
      <c r="C137" s="241">
        <v>500000.02000000008</v>
      </c>
      <c r="D137" s="240">
        <v>500000.02000000014</v>
      </c>
      <c r="E137" s="240">
        <v>500000.02000000014</v>
      </c>
      <c r="F137" s="240">
        <v>27421.910000000011</v>
      </c>
      <c r="G137" s="239"/>
      <c r="H137" s="62">
        <f t="shared" si="8"/>
        <v>5.4843817806247293</v>
      </c>
      <c r="I137" s="62">
        <f t="shared" si="9"/>
        <v>5.4843817806247293</v>
      </c>
      <c r="K137" s="41"/>
      <c r="L137" s="41"/>
      <c r="M137" s="41"/>
      <c r="N137" s="41"/>
      <c r="O137" s="41"/>
      <c r="P137" s="42"/>
      <c r="Q137" s="42"/>
      <c r="R137" s="43"/>
      <c r="S137" s="44"/>
      <c r="T137" s="44"/>
    </row>
    <row r="138" spans="1:20" ht="21.75" customHeight="1">
      <c r="A138" s="70"/>
      <c r="B138" s="31" t="s">
        <v>440</v>
      </c>
      <c r="C138" s="241">
        <v>199999.89999999988</v>
      </c>
      <c r="D138" s="240">
        <v>199999.89999999973</v>
      </c>
      <c r="E138" s="240">
        <v>199999.89999999973</v>
      </c>
      <c r="F138" s="240">
        <v>159782.00000000032</v>
      </c>
      <c r="G138" s="239"/>
      <c r="H138" s="62">
        <f t="shared" si="8"/>
        <v>79.891039945520234</v>
      </c>
      <c r="I138" s="62">
        <f t="shared" si="9"/>
        <v>79.891039945520234</v>
      </c>
      <c r="K138" s="41"/>
      <c r="L138" s="41"/>
      <c r="M138" s="41"/>
      <c r="N138" s="41"/>
      <c r="O138" s="41"/>
      <c r="P138" s="42"/>
      <c r="Q138" s="42"/>
      <c r="R138" s="43"/>
      <c r="S138" s="44"/>
      <c r="T138" s="44"/>
    </row>
    <row r="139" spans="1:20" ht="21.75" customHeight="1">
      <c r="A139" s="70"/>
      <c r="B139" s="31" t="s">
        <v>439</v>
      </c>
      <c r="C139" s="241">
        <v>1000000.0599999991</v>
      </c>
      <c r="D139" s="240">
        <v>1000000.0599999997</v>
      </c>
      <c r="E139" s="240">
        <v>1000000.0599999997</v>
      </c>
      <c r="F139" s="240">
        <v>37570.999999999978</v>
      </c>
      <c r="G139" s="239"/>
      <c r="H139" s="62">
        <f t="shared" si="8"/>
        <v>3.7570997745740122</v>
      </c>
      <c r="I139" s="62">
        <f t="shared" si="9"/>
        <v>3.7570997745740122</v>
      </c>
      <c r="K139" s="41"/>
      <c r="L139" s="41"/>
      <c r="M139" s="41"/>
      <c r="N139" s="41"/>
      <c r="O139" s="41"/>
      <c r="P139" s="42"/>
      <c r="Q139" s="42"/>
      <c r="R139" s="43"/>
      <c r="S139" s="44"/>
      <c r="T139" s="44"/>
    </row>
    <row r="140" spans="1:20" ht="12" customHeight="1">
      <c r="A140" s="70"/>
      <c r="B140" s="55" t="s">
        <v>194</v>
      </c>
      <c r="C140" s="241">
        <v>500000</v>
      </c>
      <c r="D140" s="240">
        <v>500000</v>
      </c>
      <c r="E140" s="240">
        <v>500000</v>
      </c>
      <c r="F140" s="240">
        <v>443000</v>
      </c>
      <c r="G140" s="239"/>
      <c r="H140" s="62">
        <f t="shared" si="8"/>
        <v>88.6</v>
      </c>
      <c r="I140" s="62">
        <f t="shared" si="9"/>
        <v>88.6</v>
      </c>
      <c r="K140" s="41"/>
      <c r="L140" s="41"/>
      <c r="M140" s="41"/>
      <c r="N140" s="41"/>
      <c r="O140" s="41"/>
      <c r="P140" s="42"/>
      <c r="Q140" s="42"/>
      <c r="R140" s="43"/>
      <c r="S140" s="44"/>
      <c r="T140" s="44"/>
    </row>
    <row r="141" spans="1:20" ht="12" customHeight="1">
      <c r="A141" s="70"/>
      <c r="B141" s="55" t="s">
        <v>84</v>
      </c>
      <c r="C141" s="241">
        <v>800000</v>
      </c>
      <c r="D141" s="240">
        <v>800000</v>
      </c>
      <c r="E141" s="240">
        <v>800000</v>
      </c>
      <c r="F141" s="240">
        <v>193842</v>
      </c>
      <c r="G141" s="239"/>
      <c r="H141" s="62">
        <f t="shared" si="8"/>
        <v>24.230250000000002</v>
      </c>
      <c r="I141" s="62">
        <f t="shared" si="9"/>
        <v>24.230250000000002</v>
      </c>
      <c r="K141" s="41"/>
      <c r="L141" s="41"/>
      <c r="M141" s="41"/>
      <c r="N141" s="41"/>
      <c r="O141" s="41"/>
      <c r="P141" s="42"/>
      <c r="Q141" s="42"/>
      <c r="R141" s="43"/>
      <c r="S141" s="44"/>
      <c r="T141" s="44"/>
    </row>
    <row r="142" spans="1:20" ht="12" customHeight="1">
      <c r="A142" s="70"/>
      <c r="B142" s="55" t="s">
        <v>83</v>
      </c>
      <c r="C142" s="241">
        <v>21000</v>
      </c>
      <c r="D142" s="240">
        <v>21000</v>
      </c>
      <c r="E142" s="240">
        <v>21000</v>
      </c>
      <c r="F142" s="240">
        <v>20000.010000000002</v>
      </c>
      <c r="G142" s="239"/>
      <c r="H142" s="62">
        <f t="shared" si="8"/>
        <v>95.238142857142876</v>
      </c>
      <c r="I142" s="62">
        <f t="shared" si="9"/>
        <v>95.238142857142876</v>
      </c>
      <c r="K142" s="41"/>
      <c r="L142" s="41"/>
      <c r="M142" s="41"/>
      <c r="N142" s="41"/>
      <c r="O142" s="41"/>
      <c r="P142" s="42"/>
      <c r="Q142" s="42"/>
      <c r="R142" s="43"/>
      <c r="S142" s="44"/>
      <c r="T142" s="44"/>
    </row>
    <row r="143" spans="1:20" ht="12" customHeight="1">
      <c r="A143" s="70"/>
      <c r="B143" s="55" t="s">
        <v>438</v>
      </c>
      <c r="C143" s="241">
        <v>1000000.0499999999</v>
      </c>
      <c r="D143" s="240">
        <v>1000000.0500000004</v>
      </c>
      <c r="E143" s="240">
        <v>1000000.0500000004</v>
      </c>
      <c r="F143" s="240">
        <v>34192.109999999993</v>
      </c>
      <c r="G143" s="239"/>
      <c r="H143" s="62">
        <f t="shared" si="8"/>
        <v>3.4192108290394567</v>
      </c>
      <c r="I143" s="62">
        <f t="shared" si="9"/>
        <v>3.4192108290394567</v>
      </c>
      <c r="K143" s="41"/>
      <c r="L143" s="41"/>
      <c r="M143" s="41"/>
      <c r="N143" s="41"/>
      <c r="O143" s="41"/>
      <c r="P143" s="42"/>
      <c r="Q143" s="42"/>
      <c r="R143" s="43"/>
      <c r="S143" s="44"/>
      <c r="T143" s="44"/>
    </row>
    <row r="144" spans="1:20" ht="12" customHeight="1">
      <c r="A144" s="324"/>
      <c r="B144" s="354" t="s">
        <v>437</v>
      </c>
      <c r="C144" s="355">
        <v>500000</v>
      </c>
      <c r="D144" s="356">
        <v>500000</v>
      </c>
      <c r="E144" s="356">
        <v>500000</v>
      </c>
      <c r="F144" s="356">
        <v>20000</v>
      </c>
      <c r="G144" s="357"/>
      <c r="H144" s="328">
        <f t="shared" si="8"/>
        <v>4</v>
      </c>
      <c r="I144" s="328">
        <f t="shared" si="9"/>
        <v>4</v>
      </c>
      <c r="K144" s="41"/>
      <c r="L144" s="41"/>
      <c r="M144" s="41"/>
      <c r="N144" s="41"/>
      <c r="O144" s="41"/>
      <c r="P144" s="42"/>
      <c r="Q144" s="42"/>
      <c r="R144" s="43"/>
      <c r="S144" s="44"/>
      <c r="T144" s="44"/>
    </row>
    <row r="145" spans="1:11" s="378" customFormat="1" ht="10.5" customHeight="1">
      <c r="A145" s="377" t="s">
        <v>48</v>
      </c>
      <c r="B145" s="372"/>
      <c r="C145" s="372"/>
      <c r="D145" s="372"/>
      <c r="E145" s="372"/>
      <c r="F145" s="372"/>
      <c r="G145" s="372"/>
      <c r="H145" s="372"/>
      <c r="I145" s="372"/>
      <c r="J145" s="372"/>
      <c r="K145" s="245"/>
    </row>
    <row r="146" spans="1:11" s="378" customFormat="1" ht="10.5" customHeight="1">
      <c r="A146" s="379" t="s">
        <v>50</v>
      </c>
      <c r="B146" s="307"/>
      <c r="C146" s="307"/>
      <c r="D146" s="307"/>
      <c r="E146" s="307"/>
      <c r="F146" s="307"/>
      <c r="G146" s="307"/>
      <c r="H146" s="307"/>
      <c r="I146" s="307"/>
      <c r="J146" s="307"/>
      <c r="K146" s="380"/>
    </row>
    <row r="147" spans="1:11" s="378" customFormat="1" ht="10.5" customHeight="1">
      <c r="A147" s="372" t="s">
        <v>658</v>
      </c>
      <c r="B147" s="372"/>
      <c r="C147" s="372"/>
      <c r="D147" s="372"/>
      <c r="E147" s="372"/>
      <c r="F147" s="372"/>
      <c r="G147" s="372"/>
      <c r="H147" s="372"/>
      <c r="I147" s="372"/>
      <c r="K147" s="381"/>
    </row>
    <row r="148" spans="1:11" s="378" customFormat="1" ht="10.5" customHeight="1">
      <c r="A148" s="372" t="s">
        <v>668</v>
      </c>
      <c r="B148" s="372"/>
      <c r="C148" s="372"/>
      <c r="D148" s="372"/>
      <c r="E148" s="372"/>
      <c r="F148" s="372"/>
      <c r="G148" s="372"/>
      <c r="H148" s="372"/>
      <c r="I148" s="372"/>
      <c r="K148" s="381"/>
    </row>
    <row r="149" spans="1:11" s="378" customFormat="1" ht="10.5" customHeight="1">
      <c r="A149" s="307" t="s">
        <v>669</v>
      </c>
      <c r="B149" s="307"/>
      <c r="C149" s="307"/>
      <c r="D149" s="307"/>
      <c r="E149" s="307"/>
      <c r="F149" s="307"/>
      <c r="G149" s="307"/>
      <c r="H149" s="307"/>
      <c r="I149" s="307"/>
      <c r="K149" s="381"/>
    </row>
    <row r="150" spans="1:11" s="378" customFormat="1" ht="10.5" customHeight="1">
      <c r="A150" s="307" t="s">
        <v>51</v>
      </c>
      <c r="B150" s="307"/>
      <c r="C150" s="307"/>
      <c r="D150" s="307"/>
      <c r="E150" s="307"/>
      <c r="F150" s="307"/>
      <c r="G150" s="307"/>
      <c r="H150" s="307"/>
      <c r="I150" s="307"/>
      <c r="K150" s="381"/>
    </row>
    <row r="151" spans="1:11">
      <c r="A151" s="406"/>
      <c r="B151" s="406"/>
      <c r="C151" s="406"/>
      <c r="D151" s="406"/>
      <c r="E151" s="406"/>
      <c r="F151" s="406"/>
      <c r="G151" s="406"/>
      <c r="H151" s="406"/>
      <c r="I151" s="406"/>
    </row>
    <row r="152" spans="1:11" ht="9.75" customHeight="1">
      <c r="A152" s="238"/>
      <c r="B152" s="215"/>
      <c r="C152" s="268"/>
      <c r="D152" s="268"/>
      <c r="E152" s="268"/>
      <c r="F152" s="268"/>
      <c r="G152" s="237"/>
      <c r="H152" s="203"/>
      <c r="I152" s="203"/>
    </row>
    <row r="153" spans="1:11" ht="9.75" customHeight="1">
      <c r="A153" s="236"/>
      <c r="B153" s="198"/>
      <c r="C153" s="216"/>
      <c r="D153" s="216"/>
      <c r="E153" s="216"/>
      <c r="F153" s="216"/>
    </row>
    <row r="154" spans="1:11" ht="9.75" customHeight="1">
      <c r="B154" s="198"/>
      <c r="C154" s="265"/>
      <c r="D154" s="265"/>
      <c r="E154" s="265"/>
      <c r="F154" s="265"/>
      <c r="G154" s="235"/>
    </row>
    <row r="155" spans="1:11" ht="9.75" customHeight="1">
      <c r="B155" s="198"/>
      <c r="C155" s="265"/>
      <c r="D155" s="265"/>
      <c r="E155" s="265"/>
      <c r="F155" s="265"/>
      <c r="G155" s="235"/>
    </row>
    <row r="156" spans="1:11" ht="9.75" customHeight="1">
      <c r="B156" s="198"/>
      <c r="C156" s="265"/>
      <c r="D156" s="266"/>
      <c r="E156" s="266"/>
      <c r="F156" s="267"/>
      <c r="G156" s="227"/>
      <c r="H156" s="227"/>
      <c r="I156" s="227"/>
    </row>
    <row r="157" spans="1:11" ht="9.75" customHeight="1">
      <c r="B157" s="198"/>
      <c r="C157" s="265"/>
      <c r="D157" s="265"/>
      <c r="E157" s="265"/>
      <c r="F157" s="265"/>
      <c r="G157" s="227"/>
      <c r="H157" s="227"/>
      <c r="I157" s="227"/>
    </row>
    <row r="158" spans="1:11" ht="9.75" customHeight="1">
      <c r="B158" s="198"/>
      <c r="C158" s="265"/>
      <c r="D158" s="266"/>
      <c r="E158" s="266"/>
      <c r="F158" s="267"/>
    </row>
    <row r="159" spans="1:11" ht="9.75" customHeight="1">
      <c r="B159" s="198"/>
      <c r="C159" s="265"/>
      <c r="D159" s="266"/>
      <c r="E159" s="266"/>
      <c r="F159" s="267"/>
    </row>
    <row r="160" spans="1:11" ht="9.75" customHeight="1">
      <c r="B160" s="198"/>
      <c r="C160" s="265"/>
      <c r="D160" s="266"/>
      <c r="E160" s="266"/>
      <c r="F160" s="267"/>
    </row>
    <row r="161" spans="2:6" ht="9.75" customHeight="1">
      <c r="B161" s="198"/>
      <c r="C161" s="265"/>
      <c r="D161" s="266"/>
      <c r="E161" s="266"/>
      <c r="F161" s="267"/>
    </row>
    <row r="162" spans="2:6" ht="9.75" customHeight="1">
      <c r="B162" s="198"/>
      <c r="C162" s="265"/>
      <c r="D162" s="266"/>
      <c r="E162" s="266"/>
      <c r="F162" s="267"/>
    </row>
    <row r="163" spans="2:6" ht="9.75" customHeight="1">
      <c r="B163" s="198"/>
      <c r="C163" s="265"/>
      <c r="D163" s="266"/>
      <c r="E163" s="266"/>
      <c r="F163" s="267"/>
    </row>
    <row r="164" spans="2:6" ht="9.75" customHeight="1">
      <c r="B164" s="198"/>
      <c r="C164" s="265"/>
      <c r="D164" s="266"/>
      <c r="E164" s="266"/>
      <c r="F164" s="267"/>
    </row>
    <row r="165" spans="2:6" ht="9.75" customHeight="1">
      <c r="B165" s="198"/>
      <c r="C165" s="265"/>
      <c r="D165" s="266"/>
      <c r="E165" s="266"/>
      <c r="F165" s="267"/>
    </row>
    <row r="166" spans="2:6" ht="9.75" customHeight="1">
      <c r="B166" s="198"/>
      <c r="C166" s="265"/>
      <c r="D166" s="266"/>
      <c r="E166" s="266"/>
      <c r="F166" s="267"/>
    </row>
    <row r="167" spans="2:6" ht="9.75" customHeight="1">
      <c r="B167" s="198"/>
      <c r="C167" s="265"/>
      <c r="D167" s="266"/>
      <c r="E167" s="266"/>
      <c r="F167" s="267"/>
    </row>
    <row r="168" spans="2:6" ht="9.75" customHeight="1">
      <c r="B168" s="198"/>
      <c r="C168" s="265"/>
      <c r="D168" s="266"/>
      <c r="E168" s="266"/>
      <c r="F168" s="267"/>
    </row>
    <row r="169" spans="2:6" ht="9.75" customHeight="1">
      <c r="B169" s="198"/>
      <c r="C169" s="265"/>
      <c r="D169" s="266"/>
      <c r="E169" s="266"/>
      <c r="F169" s="267"/>
    </row>
    <row r="170" spans="2:6" ht="9.75" customHeight="1">
      <c r="B170" s="198"/>
      <c r="C170" s="265"/>
      <c r="D170" s="266"/>
      <c r="E170" s="266"/>
      <c r="F170" s="267"/>
    </row>
    <row r="171" spans="2:6" ht="9.75" customHeight="1">
      <c r="B171" s="198"/>
      <c r="C171" s="265"/>
      <c r="D171" s="266"/>
      <c r="E171" s="266"/>
      <c r="F171" s="267"/>
    </row>
    <row r="172" spans="2:6" ht="9.75" customHeight="1">
      <c r="B172" s="198"/>
      <c r="C172" s="265"/>
      <c r="D172" s="266"/>
      <c r="E172" s="266"/>
      <c r="F172" s="267"/>
    </row>
    <row r="173" spans="2:6" ht="9.75" customHeight="1">
      <c r="B173" s="198"/>
      <c r="C173" s="265"/>
      <c r="D173" s="266"/>
      <c r="E173" s="266"/>
      <c r="F173" s="267"/>
    </row>
    <row r="174" spans="2:6" ht="9.75" customHeight="1">
      <c r="B174" s="198"/>
      <c r="C174" s="265"/>
      <c r="D174" s="266"/>
      <c r="E174" s="266"/>
      <c r="F174" s="267"/>
    </row>
    <row r="175" spans="2:6" ht="9.75" customHeight="1">
      <c r="B175" s="198"/>
      <c r="C175" s="265"/>
      <c r="D175" s="266"/>
      <c r="E175" s="266"/>
      <c r="F175" s="267"/>
    </row>
    <row r="176" spans="2:6" ht="9.75" customHeight="1">
      <c r="B176" s="198"/>
      <c r="C176" s="265"/>
      <c r="D176" s="266"/>
      <c r="E176" s="266"/>
      <c r="F176" s="267"/>
    </row>
    <row r="177" spans="2:6" ht="9.75" customHeight="1">
      <c r="B177" s="198"/>
      <c r="C177" s="265"/>
      <c r="D177" s="266"/>
      <c r="E177" s="266"/>
      <c r="F177" s="267"/>
    </row>
    <row r="178" spans="2:6" ht="9.75" customHeight="1">
      <c r="B178" s="198"/>
      <c r="C178" s="265"/>
      <c r="D178" s="266"/>
      <c r="E178" s="266"/>
      <c r="F178" s="267"/>
    </row>
    <row r="179" spans="2:6" ht="9.75" customHeight="1">
      <c r="B179" s="198"/>
      <c r="C179" s="265"/>
      <c r="D179" s="266"/>
      <c r="E179" s="266"/>
      <c r="F179" s="267"/>
    </row>
    <row r="180" spans="2:6" ht="9.75" customHeight="1">
      <c r="B180" s="198"/>
      <c r="C180" s="265"/>
      <c r="D180" s="266"/>
      <c r="E180" s="266"/>
      <c r="F180" s="267"/>
    </row>
    <row r="182" spans="2:6">
      <c r="C182" s="269"/>
      <c r="D182" s="269"/>
      <c r="E182" s="269"/>
      <c r="F182" s="269"/>
    </row>
    <row r="183" spans="2:6">
      <c r="C183" s="269"/>
      <c r="D183" s="269"/>
      <c r="E183" s="269"/>
      <c r="F183" s="269"/>
    </row>
    <row r="184" spans="2:6">
      <c r="C184" s="269"/>
      <c r="D184" s="269"/>
      <c r="E184" s="269"/>
      <c r="F184" s="269"/>
    </row>
    <row r="185" spans="2:6">
      <c r="C185" s="269"/>
      <c r="D185" s="269"/>
      <c r="E185" s="269"/>
      <c r="F185" s="269"/>
    </row>
    <row r="186" spans="2:6">
      <c r="C186" s="269"/>
      <c r="D186" s="269"/>
      <c r="E186" s="269"/>
      <c r="F186" s="269"/>
    </row>
    <row r="187" spans="2:6">
      <c r="C187" s="269"/>
      <c r="D187" s="269"/>
      <c r="E187" s="269"/>
      <c r="F187" s="269"/>
    </row>
    <row r="188" spans="2:6">
      <c r="C188" s="269"/>
      <c r="D188" s="269"/>
      <c r="E188" s="269"/>
      <c r="F188" s="269"/>
    </row>
    <row r="189" spans="2:6">
      <c r="C189" s="269"/>
      <c r="D189" s="269"/>
      <c r="E189" s="269"/>
      <c r="F189" s="269"/>
    </row>
    <row r="190" spans="2:6">
      <c r="C190" s="269"/>
      <c r="D190" s="269"/>
      <c r="E190" s="269"/>
      <c r="F190" s="269"/>
    </row>
    <row r="191" spans="2:6">
      <c r="C191" s="269"/>
      <c r="D191" s="269"/>
      <c r="E191" s="269"/>
      <c r="F191" s="269"/>
    </row>
    <row r="192" spans="2:6">
      <c r="C192" s="269"/>
      <c r="D192" s="269"/>
      <c r="E192" s="269"/>
      <c r="F192" s="269"/>
    </row>
    <row r="193" spans="3:6">
      <c r="C193" s="269"/>
      <c r="D193" s="269"/>
      <c r="E193" s="269"/>
      <c r="F193" s="269"/>
    </row>
    <row r="194" spans="3:6">
      <c r="C194" s="269"/>
      <c r="D194" s="269"/>
      <c r="E194" s="269"/>
      <c r="F194" s="269"/>
    </row>
    <row r="195" spans="3:6">
      <c r="C195" s="269"/>
      <c r="D195" s="269"/>
      <c r="E195" s="269"/>
      <c r="F195" s="269"/>
    </row>
    <row r="196" spans="3:6">
      <c r="C196" s="269"/>
      <c r="D196" s="269"/>
      <c r="E196" s="269"/>
      <c r="F196" s="269"/>
    </row>
    <row r="197" spans="3:6">
      <c r="C197" s="269"/>
      <c r="D197" s="269"/>
      <c r="E197" s="269"/>
      <c r="F197" s="269"/>
    </row>
    <row r="198" spans="3:6">
      <c r="C198" s="269"/>
      <c r="D198" s="269"/>
      <c r="E198" s="269"/>
      <c r="F198" s="269"/>
    </row>
    <row r="199" spans="3:6">
      <c r="C199" s="269"/>
      <c r="D199" s="269"/>
      <c r="E199" s="269"/>
      <c r="F199" s="269"/>
    </row>
    <row r="200" spans="3:6">
      <c r="C200" s="269"/>
      <c r="D200" s="269"/>
      <c r="E200" s="269"/>
      <c r="F200" s="269"/>
    </row>
    <row r="201" spans="3:6">
      <c r="C201" s="269"/>
      <c r="D201" s="269"/>
      <c r="E201" s="269"/>
      <c r="F201" s="269"/>
    </row>
    <row r="202" spans="3:6">
      <c r="C202" s="269"/>
      <c r="D202" s="269"/>
      <c r="E202" s="269"/>
      <c r="F202" s="269"/>
    </row>
    <row r="203" spans="3:6">
      <c r="C203" s="269"/>
      <c r="D203" s="269"/>
      <c r="E203" s="269"/>
      <c r="F203" s="269"/>
    </row>
    <row r="204" spans="3:6">
      <c r="C204" s="269"/>
      <c r="D204" s="269"/>
      <c r="E204" s="269"/>
      <c r="F204" s="269"/>
    </row>
    <row r="205" spans="3:6">
      <c r="C205" s="269"/>
      <c r="D205" s="269"/>
      <c r="E205" s="269"/>
      <c r="F205" s="269"/>
    </row>
    <row r="206" spans="3:6">
      <c r="C206" s="269"/>
      <c r="D206" s="269"/>
      <c r="E206" s="269"/>
      <c r="F206" s="269"/>
    </row>
    <row r="207" spans="3:6">
      <c r="C207" s="269"/>
      <c r="D207" s="269"/>
      <c r="E207" s="269"/>
      <c r="F207" s="269"/>
    </row>
    <row r="208" spans="3:6">
      <c r="C208" s="269"/>
      <c r="D208" s="269"/>
      <c r="E208" s="269"/>
      <c r="F208" s="269"/>
    </row>
    <row r="209" spans="3:6">
      <c r="C209" s="269"/>
      <c r="D209" s="269"/>
      <c r="E209" s="269"/>
      <c r="F209" s="269"/>
    </row>
    <row r="210" spans="3:6">
      <c r="C210" s="269"/>
      <c r="D210" s="269"/>
      <c r="E210" s="269"/>
      <c r="F210" s="269"/>
    </row>
    <row r="211" spans="3:6">
      <c r="C211" s="270"/>
      <c r="D211" s="270"/>
      <c r="E211" s="270"/>
      <c r="F211" s="270"/>
    </row>
    <row r="212" spans="3:6">
      <c r="C212" s="270"/>
      <c r="D212" s="270"/>
      <c r="E212" s="270"/>
      <c r="F212" s="270"/>
    </row>
  </sheetData>
  <mergeCells count="10">
    <mergeCell ref="A151:I151"/>
    <mergeCell ref="A1:B1"/>
    <mergeCell ref="A3:I3"/>
    <mergeCell ref="A4:A7"/>
    <mergeCell ref="B4:B7"/>
    <mergeCell ref="E4:F4"/>
    <mergeCell ref="H4:I5"/>
    <mergeCell ref="C5:C6"/>
    <mergeCell ref="D5:D6"/>
    <mergeCell ref="E5:E6"/>
  </mergeCells>
  <conditionalFormatting sqref="T8">
    <cfRule type="cellIs" dxfId="227" priority="25" operator="greaterThan">
      <formula>0.1</formula>
    </cfRule>
    <cfRule type="cellIs" dxfId="226" priority="26" operator="greaterThan">
      <formula>1</formula>
    </cfRule>
  </conditionalFormatting>
  <conditionalFormatting sqref="S8">
    <cfRule type="cellIs" dxfId="225" priority="31" operator="greaterThan">
      <formula>0</formula>
    </cfRule>
    <cfRule type="cellIs" dxfId="224" priority="32" operator="greaterThan">
      <formula>1</formula>
    </cfRule>
  </conditionalFormatting>
  <conditionalFormatting sqref="S8">
    <cfRule type="cellIs" dxfId="223" priority="29" operator="greaterThan">
      <formula>0.1</formula>
    </cfRule>
    <cfRule type="cellIs" dxfId="222" priority="30" operator="greaterThan">
      <formula>1</formula>
    </cfRule>
  </conditionalFormatting>
  <conditionalFormatting sqref="T8">
    <cfRule type="cellIs" dxfId="221" priority="27" operator="greaterThan">
      <formula>0</formula>
    </cfRule>
    <cfRule type="cellIs" dxfId="220" priority="28" operator="greaterThan">
      <formula>1</formula>
    </cfRule>
  </conditionalFormatting>
  <conditionalFormatting sqref="T8">
    <cfRule type="cellIs" dxfId="219" priority="17" operator="greaterThan">
      <formula>0.1</formula>
    </cfRule>
    <cfRule type="cellIs" dxfId="218" priority="18" operator="greaterThan">
      <formula>1</formula>
    </cfRule>
  </conditionalFormatting>
  <conditionalFormatting sqref="S8">
    <cfRule type="cellIs" dxfId="217" priority="23" operator="greaterThan">
      <formula>0</formula>
    </cfRule>
    <cfRule type="cellIs" dxfId="216" priority="24" operator="greaterThan">
      <formula>1</formula>
    </cfRule>
  </conditionalFormatting>
  <conditionalFormatting sqref="S8">
    <cfRule type="cellIs" dxfId="215" priority="21" operator="greaterThan">
      <formula>0.1</formula>
    </cfRule>
    <cfRule type="cellIs" dxfId="214" priority="22" operator="greaterThan">
      <formula>1</formula>
    </cfRule>
  </conditionalFormatting>
  <conditionalFormatting sqref="T8">
    <cfRule type="cellIs" dxfId="213" priority="19" operator="greaterThan">
      <formula>0</formula>
    </cfRule>
    <cfRule type="cellIs" dxfId="212" priority="20" operator="greaterThan">
      <formula>1</formula>
    </cfRule>
  </conditionalFormatting>
  <conditionalFormatting sqref="T9:T144">
    <cfRule type="cellIs" dxfId="211" priority="9" operator="greaterThan">
      <formula>0.1</formula>
    </cfRule>
    <cfRule type="cellIs" dxfId="210" priority="10" operator="greaterThan">
      <formula>1</formula>
    </cfRule>
  </conditionalFormatting>
  <conditionalFormatting sqref="S9:S144">
    <cfRule type="cellIs" dxfId="209" priority="15" operator="greaterThan">
      <formula>0</formula>
    </cfRule>
    <cfRule type="cellIs" dxfId="208" priority="16" operator="greaterThan">
      <formula>1</formula>
    </cfRule>
  </conditionalFormatting>
  <conditionalFormatting sqref="S9:S144">
    <cfRule type="cellIs" dxfId="207" priority="13" operator="greaterThan">
      <formula>0.1</formula>
    </cfRule>
    <cfRule type="cellIs" dxfId="206" priority="14" operator="greaterThan">
      <formula>1</formula>
    </cfRule>
  </conditionalFormatting>
  <conditionalFormatting sqref="T9:T144">
    <cfRule type="cellIs" dxfId="205" priority="11" operator="greaterThan">
      <formula>0</formula>
    </cfRule>
    <cfRule type="cellIs" dxfId="204" priority="12" operator="greaterThan">
      <formula>1</formula>
    </cfRule>
  </conditionalFormatting>
  <conditionalFormatting sqref="T9:T144">
    <cfRule type="cellIs" dxfId="203" priority="1" operator="greaterThan">
      <formula>0.1</formula>
    </cfRule>
    <cfRule type="cellIs" dxfId="202" priority="2" operator="greaterThan">
      <formula>1</formula>
    </cfRule>
  </conditionalFormatting>
  <conditionalFormatting sqref="S9:S144">
    <cfRule type="cellIs" dxfId="201" priority="7" operator="greaterThan">
      <formula>0</formula>
    </cfRule>
    <cfRule type="cellIs" dxfId="200" priority="8" operator="greaterThan">
      <formula>1</formula>
    </cfRule>
  </conditionalFormatting>
  <conditionalFormatting sqref="S9:S144">
    <cfRule type="cellIs" dxfId="199" priority="5" operator="greaterThan">
      <formula>0.1</formula>
    </cfRule>
    <cfRule type="cellIs" dxfId="198" priority="6" operator="greaterThan">
      <formula>1</formula>
    </cfRule>
  </conditionalFormatting>
  <conditionalFormatting sqref="T9:T144">
    <cfRule type="cellIs" dxfId="197" priority="3" operator="greaterThan">
      <formula>0</formula>
    </cfRule>
    <cfRule type="cellIs" dxfId="196" priority="4" operator="greaterThan">
      <formula>1</formula>
    </cfRule>
  </conditionalFormatting>
  <pageMargins left="0" right="0" top="0" bottom="0" header="0.31496062992125984" footer="0.39370078740157483"/>
  <pageSetup fitToHeight="10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9"/>
  <sheetViews>
    <sheetView showGridLines="0" zoomScale="130" zoomScaleNormal="130" workbookViewId="0">
      <selection sqref="A1:B1"/>
    </sheetView>
  </sheetViews>
  <sheetFormatPr baseColWidth="10" defaultRowHeight="15"/>
  <cols>
    <col min="1" max="1" width="4.7109375" style="47" customWidth="1"/>
    <col min="2" max="2" width="60.7109375" style="47" customWidth="1"/>
    <col min="3" max="6" width="15.7109375" style="47" customWidth="1"/>
    <col min="7" max="7" width="1.5703125" style="48" customWidth="1"/>
    <col min="8" max="9" width="15.7109375" style="47" customWidth="1"/>
    <col min="10" max="10" width="2.5703125" customWidth="1"/>
    <col min="11" max="14" width="3.28515625" customWidth="1"/>
    <col min="15" max="15" width="1.5703125" customWidth="1"/>
    <col min="16" max="17" width="3.28515625" customWidth="1"/>
    <col min="18" max="18" width="1.5703125" customWidth="1"/>
    <col min="19" max="20" width="12.28515625" customWidth="1"/>
  </cols>
  <sheetData>
    <row r="1" spans="1:20" s="47" customFormat="1" ht="35.1" customHeight="1">
      <c r="A1" s="389" t="s">
        <v>0</v>
      </c>
      <c r="B1" s="389"/>
      <c r="C1" s="6" t="s">
        <v>76</v>
      </c>
      <c r="F1" s="88"/>
      <c r="G1" s="48"/>
      <c r="H1" s="88"/>
      <c r="I1" s="88"/>
    </row>
    <row r="2" spans="1:20" s="47" customFormat="1" ht="15" customHeight="1">
      <c r="G2" s="48"/>
      <c r="H2" s="170"/>
      <c r="I2" s="170"/>
    </row>
    <row r="3" spans="1:20" s="117" customFormat="1" ht="69.95" customHeight="1">
      <c r="A3" s="414" t="s">
        <v>272</v>
      </c>
      <c r="B3" s="414"/>
      <c r="C3" s="414"/>
      <c r="D3" s="414"/>
      <c r="E3" s="414"/>
      <c r="F3" s="414"/>
      <c r="G3" s="414"/>
      <c r="H3" s="414"/>
      <c r="I3" s="414"/>
    </row>
    <row r="4" spans="1:20" s="47" customFormat="1" ht="13.5" customHeight="1">
      <c r="A4" s="391" t="s">
        <v>5</v>
      </c>
      <c r="B4" s="388" t="s">
        <v>21</v>
      </c>
      <c r="C4" s="87"/>
      <c r="D4" s="2"/>
      <c r="E4" s="393" t="s">
        <v>1</v>
      </c>
      <c r="F4" s="393"/>
      <c r="G4" s="1"/>
      <c r="H4" s="391" t="s">
        <v>4</v>
      </c>
      <c r="I4" s="391"/>
    </row>
    <row r="5" spans="1:20" s="47" customFormat="1" ht="13.5" customHeight="1">
      <c r="A5" s="391"/>
      <c r="B5" s="391"/>
      <c r="C5" s="388" t="s">
        <v>2</v>
      </c>
      <c r="D5" s="388" t="s">
        <v>271</v>
      </c>
      <c r="E5" s="388" t="s">
        <v>135</v>
      </c>
      <c r="F5" s="86" t="s">
        <v>22</v>
      </c>
      <c r="G5" s="37"/>
      <c r="H5" s="392"/>
      <c r="I5" s="392"/>
    </row>
    <row r="6" spans="1:20" s="47" customFormat="1" ht="18" customHeight="1">
      <c r="A6" s="391"/>
      <c r="B6" s="391"/>
      <c r="C6" s="388"/>
      <c r="D6" s="388"/>
      <c r="E6" s="388"/>
      <c r="F6" s="36" t="s">
        <v>77</v>
      </c>
      <c r="G6" s="36"/>
      <c r="H6" s="37" t="s">
        <v>52</v>
      </c>
      <c r="I6" s="37" t="s">
        <v>3</v>
      </c>
    </row>
    <row r="7" spans="1:20" s="47" customFormat="1" ht="12.75" customHeight="1">
      <c r="A7" s="392"/>
      <c r="B7" s="392"/>
      <c r="C7" s="3" t="s">
        <v>7</v>
      </c>
      <c r="D7" s="3" t="s">
        <v>8</v>
      </c>
      <c r="E7" s="3" t="s">
        <v>9</v>
      </c>
      <c r="F7" s="4" t="s">
        <v>10</v>
      </c>
      <c r="G7" s="4"/>
      <c r="H7" s="4" t="s">
        <v>53</v>
      </c>
      <c r="I7" s="4" t="s">
        <v>54</v>
      </c>
    </row>
    <row r="8" spans="1:20" s="47" customFormat="1" ht="14.25" customHeight="1">
      <c r="A8" s="382" t="s">
        <v>133</v>
      </c>
      <c r="B8" s="84"/>
      <c r="C8" s="169">
        <f>SUM(C9,C11,C13,C18,C31,C33,C35,C45,C47,C50)</f>
        <v>53998210870.833191</v>
      </c>
      <c r="D8" s="169">
        <f>SUM(D9,D11,D13,D18,D31,D33,D35,D45,D47,D50)</f>
        <v>52013045351.995117</v>
      </c>
      <c r="E8" s="169">
        <f>SUM(E9,E11,E13,E18,E31,E33,E35,E45,E47,E50)</f>
        <v>52013045351.995117</v>
      </c>
      <c r="F8" s="169">
        <f>SUM(F9,F11,F13,F18,F31,F33,F35,F45,F47,F50)</f>
        <v>51509262477.987534</v>
      </c>
      <c r="G8" s="83"/>
      <c r="H8" s="82">
        <f t="shared" ref="H8:H51" si="0">IFERROR(+F8/D8*100,"n.a.")</f>
        <v>99.031429768054792</v>
      </c>
      <c r="I8" s="82">
        <f t="shared" ref="I8:I51" si="1">IFERROR(+F8/E8*100,"n.a.")</f>
        <v>99.031429768054792</v>
      </c>
      <c r="K8" s="41"/>
      <c r="L8" s="41"/>
      <c r="M8" s="41"/>
      <c r="N8" s="41"/>
      <c r="O8" s="41"/>
      <c r="P8" s="42"/>
      <c r="Q8" s="42"/>
      <c r="R8" s="43"/>
      <c r="S8" s="44"/>
      <c r="T8" s="44"/>
    </row>
    <row r="9" spans="1:20" s="47" customFormat="1" ht="11.25" customHeight="1">
      <c r="A9" s="413" t="s">
        <v>132</v>
      </c>
      <c r="B9" s="413"/>
      <c r="C9" s="166">
        <v>154085250</v>
      </c>
      <c r="D9" s="166">
        <f>D10</f>
        <v>160501710.02000001</v>
      </c>
      <c r="E9" s="166">
        <f>E10</f>
        <v>160501710.02000001</v>
      </c>
      <c r="F9" s="166">
        <f>F10</f>
        <v>147774323.30000001</v>
      </c>
      <c r="G9" s="166"/>
      <c r="H9" s="165">
        <f t="shared" si="0"/>
        <v>92.070248523573966</v>
      </c>
      <c r="I9" s="165">
        <f t="shared" si="1"/>
        <v>92.070248523573966</v>
      </c>
      <c r="K9" s="41"/>
      <c r="L9" s="41"/>
      <c r="M9" s="41"/>
      <c r="N9" s="41"/>
      <c r="O9" s="41"/>
      <c r="P9" s="42"/>
      <c r="Q9" s="42"/>
      <c r="R9" s="43"/>
      <c r="S9" s="44"/>
      <c r="T9" s="44"/>
    </row>
    <row r="10" spans="1:20" s="47" customFormat="1" ht="11.25" customHeight="1">
      <c r="A10" s="168"/>
      <c r="B10" s="168" t="s">
        <v>270</v>
      </c>
      <c r="C10" s="162">
        <v>154085250</v>
      </c>
      <c r="D10" s="162">
        <v>160501710.02000001</v>
      </c>
      <c r="E10" s="162">
        <v>160501710.02000001</v>
      </c>
      <c r="F10" s="162">
        <v>147774323.30000001</v>
      </c>
      <c r="G10" s="162"/>
      <c r="H10" s="62">
        <f t="shared" si="0"/>
        <v>92.070248523573966</v>
      </c>
      <c r="I10" s="62">
        <f t="shared" si="1"/>
        <v>92.070248523573966</v>
      </c>
      <c r="K10" s="41"/>
      <c r="L10" s="41"/>
      <c r="M10" s="41"/>
      <c r="N10" s="41"/>
      <c r="O10" s="41"/>
      <c r="P10" s="42"/>
      <c r="Q10" s="42"/>
      <c r="R10" s="43"/>
      <c r="S10" s="44"/>
      <c r="T10" s="44"/>
    </row>
    <row r="11" spans="1:20" s="47" customFormat="1" ht="11.25" customHeight="1">
      <c r="A11" s="413" t="s">
        <v>269</v>
      </c>
      <c r="B11" s="413"/>
      <c r="C11" s="166">
        <v>226108500</v>
      </c>
      <c r="D11" s="166">
        <f>D12</f>
        <v>367801810.86000001</v>
      </c>
      <c r="E11" s="166">
        <f>E12</f>
        <v>367801810.86000001</v>
      </c>
      <c r="F11" s="76">
        <f>F12</f>
        <v>367550118.73000002</v>
      </c>
      <c r="G11" s="76"/>
      <c r="H11" s="165">
        <f t="shared" si="0"/>
        <v>99.931568545187019</v>
      </c>
      <c r="I11" s="165">
        <f t="shared" si="1"/>
        <v>99.931568545187019</v>
      </c>
      <c r="K11" s="41"/>
      <c r="L11" s="41"/>
      <c r="M11" s="41"/>
      <c r="N11" s="41"/>
      <c r="O11" s="41"/>
      <c r="P11" s="42"/>
      <c r="Q11" s="42"/>
      <c r="R11" s="43"/>
      <c r="S11" s="44"/>
      <c r="T11" s="44"/>
    </row>
    <row r="12" spans="1:20" s="47" customFormat="1" ht="11.25" customHeight="1">
      <c r="A12" s="167"/>
      <c r="B12" s="163" t="s">
        <v>268</v>
      </c>
      <c r="C12" s="162">
        <v>226108500</v>
      </c>
      <c r="D12" s="162">
        <v>367801810.86000001</v>
      </c>
      <c r="E12" s="162">
        <v>367801810.86000001</v>
      </c>
      <c r="F12" s="162">
        <v>367550118.73000002</v>
      </c>
      <c r="G12" s="162"/>
      <c r="H12" s="62">
        <f t="shared" si="0"/>
        <v>99.931568545187019</v>
      </c>
      <c r="I12" s="62">
        <f t="shared" si="1"/>
        <v>99.931568545187019</v>
      </c>
      <c r="K12" s="41"/>
      <c r="L12" s="41"/>
      <c r="M12" s="41"/>
      <c r="N12" s="41"/>
      <c r="O12" s="41"/>
      <c r="P12" s="42"/>
      <c r="Q12" s="42"/>
      <c r="R12" s="43"/>
      <c r="S12" s="44"/>
      <c r="T12" s="44"/>
    </row>
    <row r="13" spans="1:20" s="47" customFormat="1" ht="11.25" customHeight="1">
      <c r="A13" s="413" t="s">
        <v>267</v>
      </c>
      <c r="B13" s="413"/>
      <c r="C13" s="166">
        <v>1749245841.4482906</v>
      </c>
      <c r="D13" s="166">
        <f>SUM(D14:D17)</f>
        <v>1184301807.2456903</v>
      </c>
      <c r="E13" s="166">
        <f>SUM(E14:E17)</f>
        <v>1184301807.2456903</v>
      </c>
      <c r="F13" s="166">
        <f>SUM(F14:F17)</f>
        <v>1118666043.1741438</v>
      </c>
      <c r="G13" s="166"/>
      <c r="H13" s="165">
        <f t="shared" si="0"/>
        <v>94.457851565371286</v>
      </c>
      <c r="I13" s="165">
        <f t="shared" si="1"/>
        <v>94.457851565371286</v>
      </c>
      <c r="K13" s="41"/>
      <c r="L13" s="41"/>
      <c r="M13" s="41"/>
      <c r="N13" s="41"/>
      <c r="O13" s="41"/>
      <c r="P13" s="42"/>
      <c r="Q13" s="42"/>
      <c r="R13" s="43"/>
      <c r="S13" s="44"/>
      <c r="T13" s="44"/>
    </row>
    <row r="14" spans="1:20" s="47" customFormat="1" ht="11.25" customHeight="1">
      <c r="A14" s="167"/>
      <c r="B14" s="163" t="s">
        <v>30</v>
      </c>
      <c r="C14" s="162">
        <v>10000000.057799401</v>
      </c>
      <c r="D14" s="162">
        <v>3343001.6722944598</v>
      </c>
      <c r="E14" s="162">
        <v>3343001.6722944598</v>
      </c>
      <c r="F14" s="162">
        <v>3336153.5625</v>
      </c>
      <c r="G14" s="162"/>
      <c r="H14" s="62">
        <f t="shared" si="0"/>
        <v>99.795150871409533</v>
      </c>
      <c r="I14" s="62">
        <f t="shared" si="1"/>
        <v>99.795150871409533</v>
      </c>
      <c r="K14" s="41"/>
      <c r="L14" s="41"/>
      <c r="M14" s="41"/>
      <c r="N14" s="41"/>
      <c r="O14" s="41"/>
      <c r="P14" s="42"/>
      <c r="Q14" s="42"/>
      <c r="R14" s="43"/>
      <c r="S14" s="44"/>
      <c r="T14" s="44"/>
    </row>
    <row r="15" spans="1:20" s="47" customFormat="1" ht="11.25" customHeight="1">
      <c r="A15" s="167"/>
      <c r="B15" s="163" t="s">
        <v>75</v>
      </c>
      <c r="C15" s="162">
        <v>1092867267.9304912</v>
      </c>
      <c r="D15" s="162">
        <v>974769887.53059578</v>
      </c>
      <c r="E15" s="162">
        <v>974769887.53059578</v>
      </c>
      <c r="F15" s="162">
        <v>909312759.65884387</v>
      </c>
      <c r="G15" s="162"/>
      <c r="H15" s="62">
        <f t="shared" si="0"/>
        <v>93.28486356533071</v>
      </c>
      <c r="I15" s="62">
        <f t="shared" si="1"/>
        <v>93.28486356533071</v>
      </c>
      <c r="K15" s="41"/>
      <c r="L15" s="41"/>
      <c r="M15" s="41"/>
      <c r="N15" s="41"/>
      <c r="O15" s="41"/>
      <c r="P15" s="42"/>
      <c r="Q15" s="42"/>
      <c r="R15" s="43"/>
      <c r="S15" s="44"/>
      <c r="T15" s="44"/>
    </row>
    <row r="16" spans="1:20" s="47" customFormat="1" ht="11.25" customHeight="1">
      <c r="A16" s="167"/>
      <c r="B16" s="163" t="s">
        <v>158</v>
      </c>
      <c r="C16" s="162">
        <v>350000000</v>
      </c>
      <c r="D16" s="162">
        <v>75192348.770000011</v>
      </c>
      <c r="E16" s="162">
        <v>75192348.770000011</v>
      </c>
      <c r="F16" s="162">
        <v>75020560.680000022</v>
      </c>
      <c r="G16" s="162"/>
      <c r="H16" s="62">
        <f t="shared" si="0"/>
        <v>99.771535145782636</v>
      </c>
      <c r="I16" s="62">
        <f t="shared" si="1"/>
        <v>99.771535145782636</v>
      </c>
      <c r="K16" s="41"/>
      <c r="L16" s="41"/>
      <c r="M16" s="41"/>
      <c r="N16" s="41"/>
      <c r="O16" s="41"/>
      <c r="P16" s="42"/>
      <c r="Q16" s="42"/>
      <c r="R16" s="43"/>
      <c r="S16" s="44"/>
      <c r="T16" s="44"/>
    </row>
    <row r="17" spans="1:20" s="47" customFormat="1" ht="11.25" customHeight="1">
      <c r="A17" s="167"/>
      <c r="B17" s="163" t="s">
        <v>25</v>
      </c>
      <c r="C17" s="162">
        <v>296378573.46000004</v>
      </c>
      <c r="D17" s="162">
        <v>130996569.27279997</v>
      </c>
      <c r="E17" s="162">
        <v>130996569.27279997</v>
      </c>
      <c r="F17" s="162">
        <v>130996569.27279997</v>
      </c>
      <c r="G17" s="162"/>
      <c r="H17" s="62">
        <f t="shared" si="0"/>
        <v>100</v>
      </c>
      <c r="I17" s="62">
        <f t="shared" si="1"/>
        <v>100</v>
      </c>
      <c r="K17" s="41"/>
      <c r="L17" s="41"/>
      <c r="M17" s="41"/>
      <c r="N17" s="41"/>
      <c r="O17" s="41"/>
      <c r="P17" s="42"/>
      <c r="Q17" s="42"/>
      <c r="R17" s="43"/>
      <c r="S17" s="44"/>
      <c r="T17" s="44"/>
    </row>
    <row r="18" spans="1:20" s="47" customFormat="1" ht="11.25" customHeight="1">
      <c r="A18" s="413" t="s">
        <v>266</v>
      </c>
      <c r="B18" s="413"/>
      <c r="C18" s="166">
        <v>6837574581.7950001</v>
      </c>
      <c r="D18" s="166">
        <f>SUM(D19:D30)</f>
        <v>5759750607.2434015</v>
      </c>
      <c r="E18" s="166">
        <f>SUM(E19:E30)</f>
        <v>5759750607.2434015</v>
      </c>
      <c r="F18" s="166">
        <f>SUM(F19:F30)</f>
        <v>5592716580.9168015</v>
      </c>
      <c r="G18" s="166"/>
      <c r="H18" s="165">
        <f t="shared" si="0"/>
        <v>97.09997814633607</v>
      </c>
      <c r="I18" s="165">
        <f t="shared" si="1"/>
        <v>97.09997814633607</v>
      </c>
      <c r="K18" s="41"/>
      <c r="L18" s="41"/>
      <c r="M18" s="41"/>
      <c r="N18" s="41"/>
      <c r="O18" s="41"/>
      <c r="P18" s="42"/>
      <c r="Q18" s="42"/>
      <c r="R18" s="43"/>
      <c r="S18" s="44"/>
      <c r="T18" s="44"/>
    </row>
    <row r="19" spans="1:20" s="47" customFormat="1" ht="11.25" customHeight="1">
      <c r="A19" s="164"/>
      <c r="B19" s="163" t="s">
        <v>265</v>
      </c>
      <c r="C19" s="162">
        <v>289682464</v>
      </c>
      <c r="D19" s="162">
        <v>249646022.38999996</v>
      </c>
      <c r="E19" s="162">
        <v>249646022.38999996</v>
      </c>
      <c r="F19" s="162">
        <v>247490297.47999993</v>
      </c>
      <c r="G19" s="162"/>
      <c r="H19" s="62">
        <f t="shared" si="0"/>
        <v>99.136487379465493</v>
      </c>
      <c r="I19" s="62">
        <f t="shared" si="1"/>
        <v>99.136487379465493</v>
      </c>
      <c r="K19" s="41"/>
      <c r="L19" s="41"/>
      <c r="M19" s="41"/>
      <c r="N19" s="41"/>
      <c r="O19" s="41"/>
      <c r="P19" s="42"/>
      <c r="Q19" s="42"/>
      <c r="R19" s="43"/>
      <c r="S19" s="44"/>
      <c r="T19" s="44"/>
    </row>
    <row r="20" spans="1:20" s="47" customFormat="1" ht="11.25" customHeight="1">
      <c r="A20" s="164"/>
      <c r="B20" s="163" t="s">
        <v>264</v>
      </c>
      <c r="C20" s="162">
        <v>553671834</v>
      </c>
      <c r="D20" s="162">
        <v>522127042.47000009</v>
      </c>
      <c r="E20" s="162">
        <v>522127042.47000009</v>
      </c>
      <c r="F20" s="162">
        <v>519062590.37000006</v>
      </c>
      <c r="G20" s="162"/>
      <c r="H20" s="62">
        <f t="shared" si="0"/>
        <v>99.413083052449608</v>
      </c>
      <c r="I20" s="62">
        <f t="shared" si="1"/>
        <v>99.413083052449608</v>
      </c>
      <c r="K20" s="41"/>
      <c r="L20" s="41"/>
      <c r="M20" s="41"/>
      <c r="N20" s="41"/>
      <c r="O20" s="41"/>
      <c r="P20" s="42"/>
      <c r="Q20" s="42"/>
      <c r="R20" s="43"/>
      <c r="S20" s="44"/>
      <c r="T20" s="44"/>
    </row>
    <row r="21" spans="1:20" s="47" customFormat="1" ht="11.25" customHeight="1">
      <c r="A21" s="164"/>
      <c r="B21" s="163" t="s">
        <v>263</v>
      </c>
      <c r="C21" s="162">
        <v>49785823</v>
      </c>
      <c r="D21" s="162">
        <v>47253386.320000015</v>
      </c>
      <c r="E21" s="162">
        <v>47253386.320000015</v>
      </c>
      <c r="F21" s="162">
        <v>47252437.190000013</v>
      </c>
      <c r="G21" s="162"/>
      <c r="H21" s="62">
        <f t="shared" si="0"/>
        <v>99.997991403211657</v>
      </c>
      <c r="I21" s="62">
        <f t="shared" si="1"/>
        <v>99.997991403211657</v>
      </c>
      <c r="K21" s="41"/>
      <c r="L21" s="41"/>
      <c r="M21" s="41"/>
      <c r="N21" s="41"/>
      <c r="O21" s="41"/>
      <c r="P21" s="42"/>
      <c r="Q21" s="42"/>
      <c r="R21" s="43"/>
      <c r="S21" s="44"/>
      <c r="T21" s="44"/>
    </row>
    <row r="22" spans="1:20" s="47" customFormat="1" ht="11.25" customHeight="1">
      <c r="A22" s="164"/>
      <c r="B22" s="163" t="s">
        <v>262</v>
      </c>
      <c r="C22" s="162">
        <v>1219408343.0149999</v>
      </c>
      <c r="D22" s="162">
        <v>1200652523.0349998</v>
      </c>
      <c r="E22" s="162">
        <v>1200652523.0349998</v>
      </c>
      <c r="F22" s="162">
        <v>1200652515.0250001</v>
      </c>
      <c r="G22" s="162"/>
      <c r="H22" s="62">
        <f t="shared" si="0"/>
        <v>99.999999332862785</v>
      </c>
      <c r="I22" s="62">
        <f t="shared" si="1"/>
        <v>99.999999332862785</v>
      </c>
      <c r="K22" s="41"/>
      <c r="L22" s="41"/>
      <c r="M22" s="41"/>
      <c r="N22" s="41"/>
      <c r="O22" s="41"/>
      <c r="P22" s="42"/>
      <c r="Q22" s="42"/>
      <c r="R22" s="43"/>
      <c r="S22" s="44"/>
      <c r="T22" s="44"/>
    </row>
    <row r="23" spans="1:20" s="47" customFormat="1" ht="11.25" customHeight="1">
      <c r="A23" s="164"/>
      <c r="B23" s="163" t="s">
        <v>261</v>
      </c>
      <c r="C23" s="162">
        <v>0</v>
      </c>
      <c r="D23" s="162">
        <v>0</v>
      </c>
      <c r="E23" s="162">
        <v>0</v>
      </c>
      <c r="F23" s="162">
        <v>0</v>
      </c>
      <c r="G23" s="162"/>
      <c r="H23" s="62" t="str">
        <f t="shared" si="0"/>
        <v>n.a.</v>
      </c>
      <c r="I23" s="62" t="str">
        <f t="shared" si="1"/>
        <v>n.a.</v>
      </c>
      <c r="K23" s="41"/>
      <c r="L23" s="41"/>
      <c r="M23" s="41"/>
      <c r="N23" s="41"/>
      <c r="O23" s="41"/>
      <c r="P23" s="42"/>
      <c r="Q23" s="42"/>
      <c r="R23" s="43"/>
      <c r="S23" s="44"/>
      <c r="T23" s="44"/>
    </row>
    <row r="24" spans="1:20" s="80" customFormat="1" ht="11.25" customHeight="1">
      <c r="A24" s="164"/>
      <c r="B24" s="163" t="s">
        <v>29</v>
      </c>
      <c r="C24" s="162">
        <v>425009028</v>
      </c>
      <c r="D24" s="162">
        <v>383517961.17000002</v>
      </c>
      <c r="E24" s="162">
        <v>383517961.17000002</v>
      </c>
      <c r="F24" s="162">
        <v>318103406.8499999</v>
      </c>
      <c r="G24" s="162"/>
      <c r="H24" s="62">
        <f t="shared" si="0"/>
        <v>82.94354868793117</v>
      </c>
      <c r="I24" s="62">
        <f t="shared" si="1"/>
        <v>82.94354868793117</v>
      </c>
      <c r="K24" s="41"/>
      <c r="L24" s="41"/>
      <c r="M24" s="41"/>
      <c r="N24" s="41"/>
      <c r="O24" s="41"/>
      <c r="P24" s="42"/>
      <c r="Q24" s="42"/>
      <c r="R24" s="43"/>
      <c r="S24" s="44"/>
      <c r="T24" s="44"/>
    </row>
    <row r="25" spans="1:20" s="47" customFormat="1" ht="11.25" customHeight="1">
      <c r="A25" s="164"/>
      <c r="B25" s="163" t="s">
        <v>260</v>
      </c>
      <c r="C25" s="162">
        <v>41759342</v>
      </c>
      <c r="D25" s="162">
        <v>52114041</v>
      </c>
      <c r="E25" s="162">
        <v>52114041</v>
      </c>
      <c r="F25" s="162">
        <v>49357622.420000002</v>
      </c>
      <c r="G25" s="162"/>
      <c r="H25" s="62">
        <f t="shared" si="0"/>
        <v>94.710794774099369</v>
      </c>
      <c r="I25" s="62">
        <f t="shared" si="1"/>
        <v>94.710794774099369</v>
      </c>
      <c r="K25" s="41"/>
      <c r="L25" s="41"/>
      <c r="M25" s="41"/>
      <c r="N25" s="41"/>
      <c r="O25" s="41"/>
      <c r="P25" s="42"/>
      <c r="Q25" s="42"/>
      <c r="R25" s="43"/>
      <c r="S25" s="44"/>
      <c r="T25" s="44"/>
    </row>
    <row r="26" spans="1:20" s="47" customFormat="1" ht="11.25" customHeight="1">
      <c r="A26" s="164"/>
      <c r="B26" s="163" t="s">
        <v>259</v>
      </c>
      <c r="C26" s="162">
        <v>126150811</v>
      </c>
      <c r="D26" s="162">
        <v>126080907.51000002</v>
      </c>
      <c r="E26" s="162">
        <v>126080907.51000002</v>
      </c>
      <c r="F26" s="162">
        <v>123295404.48999996</v>
      </c>
      <c r="G26" s="162"/>
      <c r="H26" s="62">
        <f t="shared" si="0"/>
        <v>97.790701958756827</v>
      </c>
      <c r="I26" s="62">
        <f t="shared" si="1"/>
        <v>97.790701958756827</v>
      </c>
      <c r="K26" s="41"/>
      <c r="L26" s="41"/>
      <c r="M26" s="41"/>
      <c r="N26" s="41"/>
      <c r="O26" s="41"/>
      <c r="P26" s="42"/>
      <c r="Q26" s="42"/>
      <c r="R26" s="43"/>
      <c r="S26" s="44"/>
      <c r="T26" s="44"/>
    </row>
    <row r="27" spans="1:20" s="47" customFormat="1" ht="11.25" customHeight="1">
      <c r="A27" s="164"/>
      <c r="B27" s="163" t="s">
        <v>96</v>
      </c>
      <c r="C27" s="162">
        <v>224226130</v>
      </c>
      <c r="D27" s="162">
        <v>165939619.89000002</v>
      </c>
      <c r="E27" s="162">
        <v>165939619.89000002</v>
      </c>
      <c r="F27" s="162">
        <v>165911653.46000001</v>
      </c>
      <c r="G27" s="162"/>
      <c r="H27" s="62">
        <f t="shared" si="0"/>
        <v>99.983146622838746</v>
      </c>
      <c r="I27" s="62">
        <f t="shared" si="1"/>
        <v>99.983146622838746</v>
      </c>
      <c r="K27" s="41"/>
      <c r="L27" s="41"/>
      <c r="M27" s="41"/>
      <c r="N27" s="41"/>
      <c r="O27" s="41"/>
      <c r="P27" s="42"/>
      <c r="Q27" s="42"/>
      <c r="R27" s="43"/>
      <c r="S27" s="44"/>
      <c r="T27" s="44"/>
    </row>
    <row r="28" spans="1:20" s="47" customFormat="1" ht="11.25" customHeight="1">
      <c r="A28" s="164"/>
      <c r="B28" s="163" t="s">
        <v>116</v>
      </c>
      <c r="C28" s="162">
        <v>397318773.77999997</v>
      </c>
      <c r="D28" s="162">
        <v>369604454.82840014</v>
      </c>
      <c r="E28" s="162">
        <v>369604454.82840014</v>
      </c>
      <c r="F28" s="162">
        <v>344845956.96180004</v>
      </c>
      <c r="G28" s="162"/>
      <c r="H28" s="62">
        <f t="shared" si="0"/>
        <v>93.301352961750709</v>
      </c>
      <c r="I28" s="62">
        <f t="shared" si="1"/>
        <v>93.301352961750709</v>
      </c>
      <c r="K28" s="41"/>
      <c r="L28" s="41"/>
      <c r="M28" s="41"/>
      <c r="N28" s="41"/>
      <c r="O28" s="41"/>
      <c r="P28" s="42"/>
      <c r="Q28" s="42"/>
      <c r="R28" s="43"/>
      <c r="S28" s="44"/>
      <c r="T28" s="44"/>
    </row>
    <row r="29" spans="1:20" s="47" customFormat="1" ht="11.25" customHeight="1">
      <c r="A29" s="164"/>
      <c r="B29" s="163" t="s">
        <v>258</v>
      </c>
      <c r="C29" s="162">
        <v>2685844078</v>
      </c>
      <c r="D29" s="162">
        <v>1797844076.7800012</v>
      </c>
      <c r="E29" s="162">
        <v>1797844076.7800012</v>
      </c>
      <c r="F29" s="162">
        <v>1738842445.3400009</v>
      </c>
      <c r="G29" s="162"/>
      <c r="H29" s="62">
        <f t="shared" si="0"/>
        <v>96.718200860573276</v>
      </c>
      <c r="I29" s="62">
        <f t="shared" si="1"/>
        <v>96.718200860573276</v>
      </c>
      <c r="K29" s="41"/>
      <c r="L29" s="41"/>
      <c r="M29" s="41"/>
      <c r="N29" s="41"/>
      <c r="O29" s="41"/>
      <c r="P29" s="42"/>
      <c r="Q29" s="42"/>
      <c r="R29" s="43"/>
      <c r="S29" s="44"/>
      <c r="T29" s="44"/>
    </row>
    <row r="30" spans="1:20" s="47" customFormat="1" ht="11.25" customHeight="1">
      <c r="A30" s="164"/>
      <c r="B30" s="163" t="s">
        <v>257</v>
      </c>
      <c r="C30" s="162">
        <v>824717955</v>
      </c>
      <c r="D30" s="162">
        <v>844970571.85000062</v>
      </c>
      <c r="E30" s="162">
        <v>844970571.85000062</v>
      </c>
      <c r="F30" s="162">
        <v>837902251.33000052</v>
      </c>
      <c r="G30" s="162"/>
      <c r="H30" s="62">
        <f t="shared" si="0"/>
        <v>99.163483231785861</v>
      </c>
      <c r="I30" s="62">
        <f t="shared" si="1"/>
        <v>99.163483231785861</v>
      </c>
      <c r="K30" s="41"/>
      <c r="L30" s="41"/>
      <c r="M30" s="41"/>
      <c r="N30" s="41"/>
      <c r="O30" s="41"/>
      <c r="P30" s="42"/>
      <c r="Q30" s="42"/>
      <c r="R30" s="43"/>
      <c r="S30" s="44"/>
      <c r="T30" s="44"/>
    </row>
    <row r="31" spans="1:20" s="47" customFormat="1" ht="11.25" customHeight="1">
      <c r="A31" s="413" t="s">
        <v>256</v>
      </c>
      <c r="B31" s="413"/>
      <c r="C31" s="166">
        <v>24202720</v>
      </c>
      <c r="D31" s="166">
        <f>D32</f>
        <v>29839472</v>
      </c>
      <c r="E31" s="166">
        <f>E32</f>
        <v>29839472</v>
      </c>
      <c r="F31" s="166">
        <f>F32</f>
        <v>26891659</v>
      </c>
      <c r="G31" s="166"/>
      <c r="H31" s="165">
        <f t="shared" si="0"/>
        <v>90.12109530624403</v>
      </c>
      <c r="I31" s="165">
        <f t="shared" si="1"/>
        <v>90.12109530624403</v>
      </c>
      <c r="K31" s="41"/>
      <c r="L31" s="41"/>
      <c r="M31" s="41"/>
      <c r="N31" s="41"/>
      <c r="O31" s="41"/>
      <c r="P31" s="42"/>
      <c r="Q31" s="42"/>
      <c r="R31" s="43"/>
      <c r="S31" s="44"/>
      <c r="T31" s="44"/>
    </row>
    <row r="32" spans="1:20" s="47" customFormat="1" ht="11.25" customHeight="1">
      <c r="A32" s="164"/>
      <c r="B32" s="163" t="s">
        <v>150</v>
      </c>
      <c r="C32" s="162">
        <v>24202720</v>
      </c>
      <c r="D32" s="162">
        <v>29839472</v>
      </c>
      <c r="E32" s="162">
        <v>29839472</v>
      </c>
      <c r="F32" s="162">
        <v>26891659</v>
      </c>
      <c r="G32" s="162"/>
      <c r="H32" s="62">
        <f t="shared" si="0"/>
        <v>90.12109530624403</v>
      </c>
      <c r="I32" s="62">
        <f t="shared" si="1"/>
        <v>90.12109530624403</v>
      </c>
      <c r="K32" s="41"/>
      <c r="L32" s="41"/>
      <c r="M32" s="41"/>
      <c r="N32" s="41"/>
      <c r="O32" s="41"/>
      <c r="P32" s="42"/>
      <c r="Q32" s="42"/>
      <c r="R32" s="43"/>
      <c r="S32" s="44"/>
      <c r="T32" s="44"/>
    </row>
    <row r="33" spans="1:20" s="47" customFormat="1" ht="11.25" customHeight="1">
      <c r="A33" s="413" t="s">
        <v>16</v>
      </c>
      <c r="B33" s="413"/>
      <c r="C33" s="166">
        <v>334402195.77990103</v>
      </c>
      <c r="D33" s="166">
        <f>D34</f>
        <v>380569457.30180699</v>
      </c>
      <c r="E33" s="166">
        <f>E34</f>
        <v>380569457.30180699</v>
      </c>
      <c r="F33" s="166">
        <f>F34</f>
        <v>379190525.84408695</v>
      </c>
      <c r="G33" s="166"/>
      <c r="H33" s="165">
        <f t="shared" si="0"/>
        <v>99.637666283706395</v>
      </c>
      <c r="I33" s="165">
        <f t="shared" si="1"/>
        <v>99.637666283706395</v>
      </c>
      <c r="K33" s="41"/>
      <c r="L33" s="41"/>
      <c r="M33" s="41"/>
      <c r="N33" s="41"/>
      <c r="O33" s="41"/>
      <c r="P33" s="42"/>
      <c r="Q33" s="42"/>
      <c r="R33" s="43"/>
      <c r="S33" s="44"/>
      <c r="T33" s="44"/>
    </row>
    <row r="34" spans="1:20" s="47" customFormat="1" ht="11.25" customHeight="1">
      <c r="A34" s="164"/>
      <c r="B34" s="163" t="s">
        <v>66</v>
      </c>
      <c r="C34" s="162">
        <v>334402195.77990103</v>
      </c>
      <c r="D34" s="162">
        <v>380569457.30180699</v>
      </c>
      <c r="E34" s="162">
        <v>380569457.30180699</v>
      </c>
      <c r="F34" s="162">
        <v>379190525.84408695</v>
      </c>
      <c r="G34" s="162"/>
      <c r="H34" s="62">
        <f t="shared" si="0"/>
        <v>99.637666283706395</v>
      </c>
      <c r="I34" s="62">
        <f t="shared" si="1"/>
        <v>99.637666283706395</v>
      </c>
      <c r="K34" s="41"/>
      <c r="L34" s="41"/>
      <c r="M34" s="41"/>
      <c r="N34" s="41"/>
      <c r="O34" s="41"/>
      <c r="P34" s="42"/>
      <c r="Q34" s="42"/>
      <c r="R34" s="43"/>
      <c r="S34" s="44"/>
      <c r="T34" s="44"/>
    </row>
    <row r="35" spans="1:20" s="47" customFormat="1" ht="11.25" customHeight="1">
      <c r="A35" s="413" t="s">
        <v>19</v>
      </c>
      <c r="B35" s="413"/>
      <c r="C35" s="166">
        <v>44017179840.809998</v>
      </c>
      <c r="D35" s="166">
        <f>SUM(D36:D44)</f>
        <v>43471489173.844215</v>
      </c>
      <c r="E35" s="166">
        <f>SUM(E36:E44)</f>
        <v>43471489173.844215</v>
      </c>
      <c r="F35" s="166">
        <f>SUM(F36:F44)</f>
        <v>43275290990.922501</v>
      </c>
      <c r="G35" s="166"/>
      <c r="H35" s="165">
        <f t="shared" si="0"/>
        <v>99.548673885688359</v>
      </c>
      <c r="I35" s="165">
        <f t="shared" si="1"/>
        <v>99.548673885688359</v>
      </c>
      <c r="K35" s="41"/>
      <c r="L35" s="41"/>
      <c r="M35" s="41"/>
      <c r="N35" s="41"/>
      <c r="O35" s="41"/>
      <c r="P35" s="42"/>
      <c r="Q35" s="42"/>
      <c r="R35" s="43"/>
      <c r="S35" s="44"/>
      <c r="T35" s="44"/>
    </row>
    <row r="36" spans="1:20" s="47" customFormat="1" ht="11.25" customHeight="1">
      <c r="A36" s="167"/>
      <c r="B36" s="163" t="s">
        <v>142</v>
      </c>
      <c r="C36" s="162">
        <v>256070013</v>
      </c>
      <c r="D36" s="162">
        <v>251037186.73999995</v>
      </c>
      <c r="E36" s="162">
        <v>251037186.73999995</v>
      </c>
      <c r="F36" s="162">
        <v>248082533.25999993</v>
      </c>
      <c r="G36" s="162"/>
      <c r="H36" s="62">
        <f t="shared" si="0"/>
        <v>98.823021593585594</v>
      </c>
      <c r="I36" s="62">
        <f t="shared" si="1"/>
        <v>98.823021593585594</v>
      </c>
      <c r="K36" s="41"/>
      <c r="L36" s="41"/>
      <c r="M36" s="41"/>
      <c r="N36" s="41"/>
      <c r="O36" s="41"/>
      <c r="P36" s="42"/>
      <c r="Q36" s="42"/>
      <c r="R36" s="43"/>
      <c r="S36" s="44"/>
      <c r="T36" s="44"/>
    </row>
    <row r="37" spans="1:20" s="80" customFormat="1" ht="11.25" customHeight="1">
      <c r="A37" s="167"/>
      <c r="B37" s="163" t="s">
        <v>255</v>
      </c>
      <c r="C37" s="162">
        <v>56397690</v>
      </c>
      <c r="D37" s="162">
        <v>46462957.619999997</v>
      </c>
      <c r="E37" s="162">
        <v>46462957.619999997</v>
      </c>
      <c r="F37" s="162">
        <v>33993887.659999996</v>
      </c>
      <c r="G37" s="162"/>
      <c r="H37" s="62">
        <f t="shared" si="0"/>
        <v>73.163417486293028</v>
      </c>
      <c r="I37" s="62">
        <f t="shared" si="1"/>
        <v>73.163417486293028</v>
      </c>
      <c r="K37" s="41"/>
      <c r="L37" s="41"/>
      <c r="M37" s="41"/>
      <c r="N37" s="41"/>
      <c r="O37" s="41"/>
      <c r="P37" s="42"/>
      <c r="Q37" s="42"/>
      <c r="R37" s="43"/>
      <c r="S37" s="44"/>
      <c r="T37" s="44"/>
    </row>
    <row r="38" spans="1:20" s="47" customFormat="1" ht="11.25" customHeight="1">
      <c r="A38" s="167"/>
      <c r="B38" s="163" t="s">
        <v>95</v>
      </c>
      <c r="C38" s="162">
        <v>37986051985</v>
      </c>
      <c r="D38" s="162">
        <v>37564620912.050018</v>
      </c>
      <c r="E38" s="162">
        <v>37564620912.050018</v>
      </c>
      <c r="F38" s="162">
        <v>37409170111.560005</v>
      </c>
      <c r="G38" s="162"/>
      <c r="H38" s="62">
        <f t="shared" si="0"/>
        <v>99.586177640780747</v>
      </c>
      <c r="I38" s="62">
        <f t="shared" si="1"/>
        <v>99.586177640780747</v>
      </c>
      <c r="K38" s="41"/>
      <c r="L38" s="41"/>
      <c r="M38" s="41"/>
      <c r="N38" s="41"/>
      <c r="O38" s="41"/>
      <c r="P38" s="42"/>
      <c r="Q38" s="42"/>
      <c r="R38" s="43"/>
      <c r="S38" s="44"/>
      <c r="T38" s="44"/>
    </row>
    <row r="39" spans="1:20" s="47" customFormat="1" ht="11.25" customHeight="1">
      <c r="A39" s="167"/>
      <c r="B39" s="163" t="s">
        <v>141</v>
      </c>
      <c r="C39" s="162">
        <v>215023475</v>
      </c>
      <c r="D39" s="162">
        <v>212317196</v>
      </c>
      <c r="E39" s="162">
        <v>212317196</v>
      </c>
      <c r="F39" s="162">
        <v>210360036.02999997</v>
      </c>
      <c r="G39" s="162"/>
      <c r="H39" s="62">
        <f t="shared" si="0"/>
        <v>99.078190553157057</v>
      </c>
      <c r="I39" s="62">
        <f t="shared" si="1"/>
        <v>99.078190553157057</v>
      </c>
      <c r="K39" s="41"/>
      <c r="L39" s="41"/>
      <c r="M39" s="41"/>
      <c r="N39" s="41"/>
      <c r="O39" s="41"/>
      <c r="P39" s="42"/>
      <c r="Q39" s="42"/>
      <c r="R39" s="43"/>
      <c r="S39" s="44"/>
      <c r="T39" s="44"/>
    </row>
    <row r="40" spans="1:20" s="47" customFormat="1" ht="11.25" customHeight="1">
      <c r="A40" s="167"/>
      <c r="B40" s="163" t="s">
        <v>254</v>
      </c>
      <c r="C40" s="162">
        <v>289309265.55999994</v>
      </c>
      <c r="D40" s="162">
        <v>290159274.36119998</v>
      </c>
      <c r="E40" s="162">
        <v>290159274.36119998</v>
      </c>
      <c r="F40" s="162">
        <v>279187959.20600003</v>
      </c>
      <c r="G40" s="162"/>
      <c r="H40" s="62">
        <f t="shared" si="0"/>
        <v>96.218864560040743</v>
      </c>
      <c r="I40" s="62">
        <f t="shared" si="1"/>
        <v>96.218864560040743</v>
      </c>
      <c r="K40" s="41"/>
      <c r="L40" s="41"/>
      <c r="M40" s="41"/>
      <c r="N40" s="41"/>
      <c r="O40" s="41"/>
      <c r="P40" s="42"/>
      <c r="Q40" s="42"/>
      <c r="R40" s="43"/>
      <c r="S40" s="44"/>
      <c r="T40" s="44"/>
    </row>
    <row r="41" spans="1:20" s="47" customFormat="1" ht="11.25" customHeight="1">
      <c r="A41" s="167"/>
      <c r="B41" s="163" t="s">
        <v>98</v>
      </c>
      <c r="C41" s="162">
        <v>226104555.25</v>
      </c>
      <c r="D41" s="162">
        <v>230066417.713</v>
      </c>
      <c r="E41" s="162">
        <v>230066417.713</v>
      </c>
      <c r="F41" s="162">
        <v>229733629.41649997</v>
      </c>
      <c r="G41" s="162"/>
      <c r="H41" s="62">
        <f t="shared" si="0"/>
        <v>99.855351206921839</v>
      </c>
      <c r="I41" s="62">
        <f t="shared" si="1"/>
        <v>99.855351206921839</v>
      </c>
      <c r="K41" s="41"/>
      <c r="L41" s="41"/>
      <c r="M41" s="41"/>
      <c r="N41" s="41"/>
      <c r="O41" s="41"/>
      <c r="P41" s="42"/>
      <c r="Q41" s="42"/>
      <c r="R41" s="43"/>
      <c r="S41" s="44"/>
      <c r="T41" s="44"/>
    </row>
    <row r="42" spans="1:20" s="47" customFormat="1" ht="11.25" customHeight="1">
      <c r="A42" s="167"/>
      <c r="B42" s="163" t="s">
        <v>96</v>
      </c>
      <c r="C42" s="162">
        <v>3584313073</v>
      </c>
      <c r="D42" s="162">
        <v>3442219647.5700002</v>
      </c>
      <c r="E42" s="162">
        <v>3442219647.5700002</v>
      </c>
      <c r="F42" s="162">
        <v>3434256699.3699999</v>
      </c>
      <c r="G42" s="162"/>
      <c r="H42" s="62">
        <f t="shared" si="0"/>
        <v>99.768668213673649</v>
      </c>
      <c r="I42" s="62">
        <f t="shared" si="1"/>
        <v>99.768668213673649</v>
      </c>
      <c r="K42" s="41"/>
      <c r="L42" s="41"/>
      <c r="M42" s="41"/>
      <c r="N42" s="41"/>
      <c r="O42" s="41"/>
      <c r="P42" s="42"/>
      <c r="Q42" s="42"/>
      <c r="R42" s="43"/>
      <c r="S42" s="44"/>
      <c r="T42" s="44"/>
    </row>
    <row r="43" spans="1:20" s="47" customFormat="1" ht="11.25" customHeight="1">
      <c r="A43" s="167"/>
      <c r="B43" s="163" t="s">
        <v>140</v>
      </c>
      <c r="C43" s="162">
        <v>1082208696</v>
      </c>
      <c r="D43" s="162">
        <v>1080547568.2100005</v>
      </c>
      <c r="E43" s="162">
        <v>1080547568.2100005</v>
      </c>
      <c r="F43" s="162">
        <v>1076774745.0900002</v>
      </c>
      <c r="G43" s="162"/>
      <c r="H43" s="62">
        <f t="shared" si="0"/>
        <v>99.650841551913331</v>
      </c>
      <c r="I43" s="62">
        <f t="shared" si="1"/>
        <v>99.650841551913331</v>
      </c>
      <c r="K43" s="41"/>
      <c r="L43" s="41"/>
      <c r="M43" s="41"/>
      <c r="N43" s="41"/>
      <c r="O43" s="41"/>
      <c r="P43" s="42"/>
      <c r="Q43" s="42"/>
      <c r="R43" s="43"/>
      <c r="S43" s="44"/>
      <c r="T43" s="44"/>
    </row>
    <row r="44" spans="1:20" s="47" customFormat="1" ht="11.25" customHeight="1">
      <c r="A44" s="167"/>
      <c r="B44" s="163" t="s">
        <v>253</v>
      </c>
      <c r="C44" s="162">
        <v>321701088</v>
      </c>
      <c r="D44" s="162">
        <v>354058013.58000004</v>
      </c>
      <c r="E44" s="162">
        <v>354058013.58000004</v>
      </c>
      <c r="F44" s="162">
        <v>353731389.33000004</v>
      </c>
      <c r="G44" s="162"/>
      <c r="H44" s="62">
        <f t="shared" si="0"/>
        <v>99.90774838092284</v>
      </c>
      <c r="I44" s="62">
        <f t="shared" si="1"/>
        <v>99.90774838092284</v>
      </c>
      <c r="K44" s="41"/>
      <c r="L44" s="41"/>
      <c r="M44" s="41"/>
      <c r="N44" s="41"/>
      <c r="O44" s="41"/>
      <c r="P44" s="42"/>
      <c r="Q44" s="42"/>
      <c r="R44" s="43"/>
      <c r="S44" s="44"/>
      <c r="T44" s="44"/>
    </row>
    <row r="45" spans="1:20" s="47" customFormat="1" ht="11.25" customHeight="1">
      <c r="A45" s="413" t="s">
        <v>252</v>
      </c>
      <c r="B45" s="413"/>
      <c r="C45" s="166">
        <v>600000000</v>
      </c>
      <c r="D45" s="166">
        <f>D46</f>
        <v>599700000</v>
      </c>
      <c r="E45" s="166">
        <f>E46</f>
        <v>599700000</v>
      </c>
      <c r="F45" s="166">
        <f>F46</f>
        <v>544073079</v>
      </c>
      <c r="G45" s="166"/>
      <c r="H45" s="165">
        <f t="shared" si="0"/>
        <v>90.724208604302149</v>
      </c>
      <c r="I45" s="165">
        <f t="shared" si="1"/>
        <v>90.724208604302149</v>
      </c>
      <c r="K45" s="41"/>
      <c r="L45" s="41"/>
      <c r="M45" s="41"/>
      <c r="N45" s="41"/>
      <c r="O45" s="41"/>
      <c r="P45" s="42"/>
      <c r="Q45" s="42"/>
      <c r="R45" s="43"/>
      <c r="S45" s="44"/>
      <c r="T45" s="44"/>
    </row>
    <row r="46" spans="1:20" s="80" customFormat="1" ht="11.25" customHeight="1">
      <c r="A46" s="167"/>
      <c r="B46" s="163" t="s">
        <v>251</v>
      </c>
      <c r="C46" s="162">
        <v>600000000</v>
      </c>
      <c r="D46" s="162">
        <v>599700000</v>
      </c>
      <c r="E46" s="162">
        <v>599700000</v>
      </c>
      <c r="F46" s="162">
        <v>544073079</v>
      </c>
      <c r="G46" s="162"/>
      <c r="H46" s="62">
        <f t="shared" si="0"/>
        <v>90.724208604302149</v>
      </c>
      <c r="I46" s="62">
        <f t="shared" si="1"/>
        <v>90.724208604302149</v>
      </c>
      <c r="K46" s="41"/>
      <c r="L46" s="41"/>
      <c r="M46" s="41"/>
      <c r="N46" s="41"/>
      <c r="O46" s="41"/>
      <c r="P46" s="42"/>
      <c r="Q46" s="42"/>
      <c r="R46" s="43"/>
      <c r="S46" s="44"/>
      <c r="T46" s="44"/>
    </row>
    <row r="47" spans="1:20" s="47" customFormat="1" ht="11.25" customHeight="1">
      <c r="A47" s="413" t="s">
        <v>90</v>
      </c>
      <c r="B47" s="413"/>
      <c r="C47" s="166">
        <v>35127468</v>
      </c>
      <c r="D47" s="166">
        <f>SUM(D48:D49)</f>
        <v>37237619.480000004</v>
      </c>
      <c r="E47" s="166">
        <f>SUM(E48:E49)</f>
        <v>37237619.480000004</v>
      </c>
      <c r="F47" s="166">
        <f>SUM(F48:F49)</f>
        <v>35255463.100000001</v>
      </c>
      <c r="G47" s="166"/>
      <c r="H47" s="165">
        <f t="shared" si="0"/>
        <v>94.677005652671753</v>
      </c>
      <c r="I47" s="165">
        <f t="shared" si="1"/>
        <v>94.677005652671753</v>
      </c>
      <c r="K47" s="41"/>
      <c r="L47" s="41"/>
      <c r="M47" s="41"/>
      <c r="N47" s="41"/>
      <c r="O47" s="41"/>
      <c r="P47" s="42"/>
      <c r="Q47" s="42"/>
      <c r="R47" s="43"/>
      <c r="S47" s="44"/>
      <c r="T47" s="44"/>
    </row>
    <row r="48" spans="1:20" s="47" customFormat="1" ht="11.25" customHeight="1">
      <c r="A48" s="167"/>
      <c r="B48" s="163" t="s">
        <v>250</v>
      </c>
      <c r="C48" s="162">
        <v>25344613</v>
      </c>
      <c r="D48" s="162">
        <v>26641078.430000007</v>
      </c>
      <c r="E48" s="162">
        <v>26641078.430000007</v>
      </c>
      <c r="F48" s="162">
        <v>25664891.920000002</v>
      </c>
      <c r="G48" s="162"/>
      <c r="H48" s="62">
        <f t="shared" si="0"/>
        <v>96.335784557051781</v>
      </c>
      <c r="I48" s="62">
        <f t="shared" si="1"/>
        <v>96.335784557051781</v>
      </c>
      <c r="K48" s="41"/>
      <c r="L48" s="41"/>
      <c r="M48" s="41"/>
      <c r="N48" s="41"/>
      <c r="O48" s="41"/>
      <c r="P48" s="42"/>
      <c r="Q48" s="42"/>
      <c r="R48" s="43"/>
      <c r="S48" s="44"/>
      <c r="T48" s="44"/>
    </row>
    <row r="49" spans="1:20" s="47" customFormat="1" ht="15" customHeight="1">
      <c r="A49" s="167"/>
      <c r="B49" s="163" t="s">
        <v>249</v>
      </c>
      <c r="C49" s="162">
        <v>9782855</v>
      </c>
      <c r="D49" s="162">
        <v>10596541.049999997</v>
      </c>
      <c r="E49" s="162">
        <v>10596541.049999997</v>
      </c>
      <c r="F49" s="162">
        <v>9590571.1799999997</v>
      </c>
      <c r="G49" s="162"/>
      <c r="H49" s="62">
        <f t="shared" si="0"/>
        <v>90.506620365520149</v>
      </c>
      <c r="I49" s="62">
        <f t="shared" si="1"/>
        <v>90.506620365520149</v>
      </c>
      <c r="K49" s="41"/>
      <c r="L49" s="41"/>
      <c r="M49" s="41"/>
      <c r="N49" s="41"/>
      <c r="O49" s="41"/>
      <c r="P49" s="42"/>
      <c r="Q49" s="42"/>
      <c r="R49" s="43"/>
      <c r="S49" s="44"/>
      <c r="T49" s="44"/>
    </row>
    <row r="50" spans="1:20" ht="11.25" customHeight="1">
      <c r="A50" s="413" t="s">
        <v>333</v>
      </c>
      <c r="B50" s="413"/>
      <c r="C50" s="166">
        <v>20284473</v>
      </c>
      <c r="D50" s="166">
        <f>D51</f>
        <v>21853694</v>
      </c>
      <c r="E50" s="166">
        <f>E51</f>
        <v>21853694</v>
      </c>
      <c r="F50" s="166">
        <f>F51</f>
        <v>21853694</v>
      </c>
      <c r="G50" s="166"/>
      <c r="H50" s="165">
        <f t="shared" si="0"/>
        <v>100</v>
      </c>
      <c r="I50" s="165">
        <f t="shared" si="1"/>
        <v>100</v>
      </c>
      <c r="K50" s="41"/>
      <c r="L50" s="41"/>
      <c r="M50" s="41"/>
      <c r="N50" s="41"/>
      <c r="O50" s="41"/>
      <c r="P50" s="42"/>
      <c r="Q50" s="42"/>
      <c r="R50" s="43"/>
      <c r="S50" s="44"/>
      <c r="T50" s="44"/>
    </row>
    <row r="51" spans="1:20" ht="11.25" customHeight="1" thickBot="1">
      <c r="A51" s="164"/>
      <c r="B51" s="163" t="s">
        <v>248</v>
      </c>
      <c r="C51" s="162">
        <v>20284473</v>
      </c>
      <c r="D51" s="162">
        <v>21853694</v>
      </c>
      <c r="E51" s="162">
        <v>21853694</v>
      </c>
      <c r="F51" s="162">
        <v>21853694</v>
      </c>
      <c r="G51" s="162"/>
      <c r="H51" s="62">
        <f t="shared" si="0"/>
        <v>100</v>
      </c>
      <c r="I51" s="62">
        <f t="shared" si="1"/>
        <v>100</v>
      </c>
      <c r="K51" s="41"/>
      <c r="L51" s="41"/>
      <c r="M51" s="41"/>
      <c r="N51" s="41"/>
      <c r="O51" s="41"/>
      <c r="P51" s="42"/>
      <c r="Q51" s="42"/>
      <c r="R51" s="43"/>
      <c r="S51" s="44"/>
      <c r="T51" s="44"/>
    </row>
    <row r="52" spans="1:20" s="128" customFormat="1" ht="27" customHeight="1">
      <c r="A52" s="415" t="s">
        <v>671</v>
      </c>
      <c r="B52" s="415"/>
      <c r="C52" s="415"/>
      <c r="D52" s="415"/>
      <c r="E52" s="415"/>
      <c r="F52" s="415"/>
      <c r="G52" s="415"/>
      <c r="H52" s="415"/>
      <c r="I52" s="415"/>
    </row>
    <row r="53" spans="1:20" s="128" customFormat="1" ht="10.5" customHeight="1">
      <c r="A53" s="308" t="s">
        <v>670</v>
      </c>
      <c r="B53" s="308"/>
      <c r="C53" s="308"/>
      <c r="D53" s="308"/>
      <c r="E53" s="308"/>
      <c r="F53" s="308"/>
      <c r="G53" s="308"/>
      <c r="H53" s="308"/>
      <c r="I53" s="308"/>
    </row>
    <row r="54" spans="1:20" s="128" customFormat="1" ht="10.5" customHeight="1">
      <c r="A54" s="372" t="s">
        <v>51</v>
      </c>
      <c r="B54" s="372"/>
      <c r="C54" s="372"/>
      <c r="D54" s="372"/>
      <c r="E54" s="372"/>
      <c r="F54" s="372"/>
      <c r="G54" s="372"/>
      <c r="H54" s="372"/>
      <c r="I54" s="372"/>
    </row>
    <row r="55" spans="1:20" ht="9" customHeight="1"/>
    <row r="56" spans="1:20" ht="10.5" customHeight="1">
      <c r="B56" s="198"/>
      <c r="C56" s="198"/>
      <c r="D56" s="198"/>
      <c r="E56" s="198"/>
      <c r="F56" s="198"/>
    </row>
    <row r="57" spans="1:20" ht="10.5" customHeight="1">
      <c r="B57" s="199"/>
      <c r="C57" s="199"/>
      <c r="D57" s="199"/>
      <c r="E57" s="199"/>
      <c r="F57" s="198"/>
    </row>
    <row r="58" spans="1:20" ht="10.5" customHeight="1">
      <c r="B58" s="199"/>
      <c r="C58" s="200"/>
      <c r="D58" s="200"/>
      <c r="E58" s="200"/>
      <c r="F58" s="201"/>
      <c r="G58" s="160"/>
      <c r="H58" s="160"/>
      <c r="I58" s="160"/>
    </row>
    <row r="59" spans="1:20" ht="10.5" customHeight="1">
      <c r="B59" s="199"/>
      <c r="C59" s="200"/>
      <c r="D59" s="200"/>
      <c r="E59" s="200"/>
      <c r="F59" s="201"/>
      <c r="G59" s="160"/>
      <c r="H59" s="160"/>
      <c r="I59" s="160"/>
    </row>
    <row r="60" spans="1:20" ht="10.5" customHeight="1">
      <c r="B60" s="199"/>
      <c r="C60" s="200"/>
      <c r="D60" s="200"/>
      <c r="E60" s="200"/>
      <c r="F60" s="201"/>
      <c r="G60" s="160"/>
      <c r="H60" s="160"/>
      <c r="I60" s="160"/>
    </row>
    <row r="61" spans="1:20" ht="10.5" customHeight="1">
      <c r="B61" s="199"/>
      <c r="C61" s="200"/>
      <c r="D61" s="200"/>
      <c r="E61" s="200"/>
      <c r="F61" s="201"/>
      <c r="G61" s="160"/>
      <c r="H61" s="160"/>
      <c r="I61" s="160"/>
    </row>
    <row r="62" spans="1:20" ht="10.5" customHeight="1">
      <c r="B62" s="199"/>
      <c r="C62" s="200"/>
      <c r="D62" s="200"/>
      <c r="E62" s="200"/>
      <c r="F62" s="201"/>
      <c r="G62" s="160"/>
      <c r="H62" s="160"/>
      <c r="I62" s="160"/>
    </row>
    <row r="63" spans="1:20" ht="10.5" customHeight="1">
      <c r="B63" s="199"/>
      <c r="C63" s="200"/>
      <c r="D63" s="200"/>
      <c r="E63" s="200"/>
      <c r="F63" s="201"/>
      <c r="G63" s="160"/>
      <c r="H63" s="160"/>
      <c r="I63" s="160"/>
    </row>
    <row r="64" spans="1:20" ht="10.5" customHeight="1">
      <c r="B64" s="199"/>
      <c r="C64" s="200"/>
      <c r="D64" s="200"/>
      <c r="E64" s="200"/>
      <c r="F64" s="201"/>
      <c r="G64" s="160"/>
      <c r="H64" s="160"/>
      <c r="I64" s="160"/>
    </row>
    <row r="65" spans="2:9" ht="10.5" customHeight="1">
      <c r="B65" s="199"/>
      <c r="C65" s="200"/>
      <c r="D65" s="200"/>
      <c r="E65" s="200"/>
      <c r="F65" s="201"/>
      <c r="G65" s="160"/>
      <c r="H65" s="160"/>
      <c r="I65" s="160"/>
    </row>
    <row r="66" spans="2:9" ht="10.5" customHeight="1">
      <c r="B66" s="199"/>
      <c r="C66" s="200"/>
      <c r="D66" s="200"/>
      <c r="E66" s="200"/>
      <c r="F66" s="201"/>
      <c r="G66" s="160"/>
      <c r="H66" s="160"/>
      <c r="I66" s="160"/>
    </row>
    <row r="67" spans="2:9" ht="10.5" customHeight="1">
      <c r="B67" s="199"/>
      <c r="C67" s="200"/>
      <c r="D67" s="200"/>
      <c r="E67" s="200"/>
      <c r="F67" s="201"/>
      <c r="G67" s="160"/>
      <c r="H67" s="160"/>
      <c r="I67" s="160"/>
    </row>
    <row r="68" spans="2:9">
      <c r="B68" s="128"/>
      <c r="C68" s="127"/>
      <c r="D68" s="127"/>
      <c r="E68" s="127"/>
      <c r="F68" s="160"/>
      <c r="G68" s="160"/>
      <c r="H68" s="160"/>
      <c r="I68" s="160"/>
    </row>
    <row r="69" spans="2:9">
      <c r="B69" s="128"/>
      <c r="C69" s="195"/>
      <c r="D69" s="195"/>
      <c r="E69" s="195"/>
      <c r="F69" s="195"/>
      <c r="G69" s="160"/>
      <c r="H69" s="160"/>
      <c r="I69" s="160"/>
    </row>
    <row r="70" spans="2:9">
      <c r="B70" s="128"/>
      <c r="C70" s="195"/>
      <c r="D70" s="195"/>
      <c r="E70" s="195"/>
      <c r="F70" s="195"/>
      <c r="G70" s="160"/>
      <c r="H70" s="160"/>
      <c r="I70" s="160"/>
    </row>
    <row r="71" spans="2:9">
      <c r="B71" s="128"/>
      <c r="C71" s="195"/>
      <c r="D71" s="195"/>
      <c r="E71" s="195"/>
      <c r="F71" s="195"/>
      <c r="G71" s="160"/>
      <c r="H71" s="160"/>
      <c r="I71" s="160"/>
    </row>
    <row r="72" spans="2:9">
      <c r="B72" s="128"/>
      <c r="C72" s="195"/>
      <c r="D72" s="195"/>
      <c r="E72" s="195"/>
      <c r="F72" s="195"/>
      <c r="G72" s="160"/>
      <c r="H72" s="160"/>
      <c r="I72" s="160"/>
    </row>
    <row r="73" spans="2:9">
      <c r="B73" s="128"/>
      <c r="C73" s="195"/>
      <c r="D73" s="195"/>
      <c r="E73" s="195"/>
      <c r="F73" s="195"/>
      <c r="G73" s="160"/>
      <c r="H73" s="160"/>
      <c r="I73" s="160"/>
    </row>
    <row r="74" spans="2:9">
      <c r="C74" s="161"/>
      <c r="D74" s="161"/>
      <c r="E74" s="161"/>
      <c r="F74" s="161"/>
    </row>
    <row r="75" spans="2:9">
      <c r="C75" s="161"/>
      <c r="D75" s="161"/>
      <c r="E75" s="161"/>
      <c r="F75" s="161"/>
    </row>
    <row r="76" spans="2:9">
      <c r="C76" s="161"/>
      <c r="D76" s="161"/>
      <c r="E76" s="161"/>
      <c r="F76" s="161"/>
    </row>
    <row r="77" spans="2:9">
      <c r="C77" s="161"/>
      <c r="D77" s="161"/>
      <c r="E77" s="161"/>
      <c r="F77" s="161"/>
    </row>
    <row r="78" spans="2:9">
      <c r="C78" s="161"/>
      <c r="D78" s="161"/>
      <c r="E78" s="161"/>
      <c r="F78" s="161"/>
    </row>
    <row r="79" spans="2:9">
      <c r="C79" s="161"/>
      <c r="D79" s="161"/>
      <c r="E79" s="161"/>
      <c r="F79" s="161"/>
    </row>
  </sheetData>
  <mergeCells count="20">
    <mergeCell ref="A35:B35"/>
    <mergeCell ref="A45:B45"/>
    <mergeCell ref="A47:B47"/>
    <mergeCell ref="A50:B50"/>
    <mergeCell ref="A52:I52"/>
    <mergeCell ref="A33:B33"/>
    <mergeCell ref="A1:B1"/>
    <mergeCell ref="A3:I3"/>
    <mergeCell ref="A4:A7"/>
    <mergeCell ref="B4:B7"/>
    <mergeCell ref="E4:F4"/>
    <mergeCell ref="H4:I5"/>
    <mergeCell ref="C5:C6"/>
    <mergeCell ref="D5:D6"/>
    <mergeCell ref="E5:E6"/>
    <mergeCell ref="A9:B9"/>
    <mergeCell ref="A11:B11"/>
    <mergeCell ref="A13:B13"/>
    <mergeCell ref="A18:B18"/>
    <mergeCell ref="A31:B31"/>
  </mergeCells>
  <conditionalFormatting sqref="T9:T51">
    <cfRule type="cellIs" dxfId="195" priority="1" operator="greaterThan">
      <formula>0.1</formula>
    </cfRule>
    <cfRule type="cellIs" dxfId="194" priority="2" operator="greaterThan">
      <formula>1</formula>
    </cfRule>
  </conditionalFormatting>
  <conditionalFormatting sqref="T8">
    <cfRule type="cellIs" dxfId="193" priority="25" operator="greaterThan">
      <formula>0.1</formula>
    </cfRule>
    <cfRule type="cellIs" dxfId="192" priority="26" operator="greaterThan">
      <formula>1</formula>
    </cfRule>
  </conditionalFormatting>
  <conditionalFormatting sqref="S8">
    <cfRule type="cellIs" dxfId="191" priority="31" operator="greaterThan">
      <formula>0</formula>
    </cfRule>
    <cfRule type="cellIs" dxfId="190" priority="32" operator="greaterThan">
      <formula>1</formula>
    </cfRule>
  </conditionalFormatting>
  <conditionalFormatting sqref="S8">
    <cfRule type="cellIs" dxfId="189" priority="29" operator="greaterThan">
      <formula>0.1</formula>
    </cfRule>
    <cfRule type="cellIs" dxfId="188" priority="30" operator="greaterThan">
      <formula>1</formula>
    </cfRule>
  </conditionalFormatting>
  <conditionalFormatting sqref="T8">
    <cfRule type="cellIs" dxfId="187" priority="27" operator="greaterThan">
      <formula>0</formula>
    </cfRule>
    <cfRule type="cellIs" dxfId="186" priority="28" operator="greaterThan">
      <formula>1</formula>
    </cfRule>
  </conditionalFormatting>
  <conditionalFormatting sqref="T8">
    <cfRule type="cellIs" dxfId="185" priority="17" operator="greaterThan">
      <formula>0.1</formula>
    </cfRule>
    <cfRule type="cellIs" dxfId="184" priority="18" operator="greaterThan">
      <formula>1</formula>
    </cfRule>
  </conditionalFormatting>
  <conditionalFormatting sqref="S8">
    <cfRule type="cellIs" dxfId="183" priority="23" operator="greaterThan">
      <formula>0</formula>
    </cfRule>
    <cfRule type="cellIs" dxfId="182" priority="24" operator="greaterThan">
      <formula>1</formula>
    </cfRule>
  </conditionalFormatting>
  <conditionalFormatting sqref="S8">
    <cfRule type="cellIs" dxfId="181" priority="21" operator="greaterThan">
      <formula>0.1</formula>
    </cfRule>
    <cfRule type="cellIs" dxfId="180" priority="22" operator="greaterThan">
      <formula>1</formula>
    </cfRule>
  </conditionalFormatting>
  <conditionalFormatting sqref="T8">
    <cfRule type="cellIs" dxfId="179" priority="19" operator="greaterThan">
      <formula>0</formula>
    </cfRule>
    <cfRule type="cellIs" dxfId="178" priority="20" operator="greaterThan">
      <formula>1</formula>
    </cfRule>
  </conditionalFormatting>
  <conditionalFormatting sqref="T9:T51">
    <cfRule type="cellIs" dxfId="177" priority="9" operator="greaterThan">
      <formula>0.1</formula>
    </cfRule>
    <cfRule type="cellIs" dxfId="176" priority="10" operator="greaterThan">
      <formula>1</formula>
    </cfRule>
  </conditionalFormatting>
  <conditionalFormatting sqref="S9:S51">
    <cfRule type="cellIs" dxfId="175" priority="15" operator="greaterThan">
      <formula>0</formula>
    </cfRule>
    <cfRule type="cellIs" dxfId="174" priority="16" operator="greaterThan">
      <formula>1</formula>
    </cfRule>
  </conditionalFormatting>
  <conditionalFormatting sqref="S9:S51">
    <cfRule type="cellIs" dxfId="173" priority="13" operator="greaterThan">
      <formula>0.1</formula>
    </cfRule>
    <cfRule type="cellIs" dxfId="172" priority="14" operator="greaterThan">
      <formula>1</formula>
    </cfRule>
  </conditionalFormatting>
  <conditionalFormatting sqref="T9:T51">
    <cfRule type="cellIs" dxfId="171" priority="11" operator="greaterThan">
      <formula>0</formula>
    </cfRule>
    <cfRule type="cellIs" dxfId="170" priority="12" operator="greaterThan">
      <formula>1</formula>
    </cfRule>
  </conditionalFormatting>
  <conditionalFormatting sqref="S9:S51">
    <cfRule type="cellIs" dxfId="169" priority="7" operator="greaterThan">
      <formula>0</formula>
    </cfRule>
    <cfRule type="cellIs" dxfId="168" priority="8" operator="greaterThan">
      <formula>1</formula>
    </cfRule>
  </conditionalFormatting>
  <conditionalFormatting sqref="S9:S51">
    <cfRule type="cellIs" dxfId="167" priority="5" operator="greaterThan">
      <formula>0.1</formula>
    </cfRule>
    <cfRule type="cellIs" dxfId="166" priority="6" operator="greaterThan">
      <formula>1</formula>
    </cfRule>
  </conditionalFormatting>
  <conditionalFormatting sqref="T9:T51">
    <cfRule type="cellIs" dxfId="165" priority="3" operator="greaterThan">
      <formula>0</formula>
    </cfRule>
    <cfRule type="cellIs" dxfId="164" priority="4" operator="greaterThan">
      <formula>1</formula>
    </cfRule>
  </conditionalFormatting>
  <pageMargins left="0" right="0" top="0" bottom="0.39370078740157483" header="0.31496062992125984" footer="0.31496062992125984"/>
  <pageSetup fitToHeight="100" orientation="landscape" r:id="rId1"/>
  <headerFooter>
    <oddFooter>&amp;R&amp;P/&amp;N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showGridLines="0" zoomScale="130" zoomScaleNormal="130" workbookViewId="0">
      <selection sqref="A1:B1"/>
    </sheetView>
  </sheetViews>
  <sheetFormatPr baseColWidth="10" defaultRowHeight="12"/>
  <cols>
    <col min="1" max="1" width="4.7109375" style="119" customWidth="1"/>
    <col min="2" max="2" width="60.7109375" style="47" customWidth="1"/>
    <col min="3" max="3" width="15.7109375" style="149" customWidth="1"/>
    <col min="4" max="6" width="15.7109375" style="47" customWidth="1"/>
    <col min="7" max="7" width="0.85546875" style="48" customWidth="1"/>
    <col min="8" max="9" width="15.7109375" style="47" customWidth="1"/>
    <col min="10" max="10" width="5.28515625" style="47" customWidth="1"/>
    <col min="11" max="14" width="3.28515625" style="47" customWidth="1"/>
    <col min="15" max="15" width="1.5703125" style="47" customWidth="1"/>
    <col min="16" max="17" width="4" style="47" customWidth="1"/>
    <col min="18" max="18" width="1.5703125" style="47" customWidth="1"/>
    <col min="19" max="20" width="12.28515625" style="47" customWidth="1"/>
    <col min="21" max="16384" width="11.42578125" style="47"/>
  </cols>
  <sheetData>
    <row r="1" spans="1:20" s="91" customFormat="1" ht="35.1" customHeight="1">
      <c r="A1" s="396" t="s">
        <v>0</v>
      </c>
      <c r="B1" s="396"/>
      <c r="C1" s="6" t="s">
        <v>76</v>
      </c>
      <c r="D1" s="6"/>
      <c r="G1" s="151"/>
    </row>
    <row r="2" spans="1:20" ht="15" customHeight="1">
      <c r="C2" s="47"/>
    </row>
    <row r="3" spans="1:20" s="117" customFormat="1" ht="69.95" customHeight="1">
      <c r="A3" s="414" t="s">
        <v>330</v>
      </c>
      <c r="B3" s="414"/>
      <c r="C3" s="414"/>
      <c r="D3" s="414"/>
      <c r="E3" s="414"/>
      <c r="F3" s="414"/>
      <c r="G3" s="414"/>
      <c r="H3" s="414"/>
      <c r="I3" s="414"/>
    </row>
    <row r="4" spans="1:20" ht="13.5" customHeight="1">
      <c r="A4" s="402" t="s">
        <v>5</v>
      </c>
      <c r="B4" s="391" t="s">
        <v>329</v>
      </c>
      <c r="C4" s="2"/>
      <c r="D4" s="2"/>
      <c r="E4" s="393" t="s">
        <v>1</v>
      </c>
      <c r="F4" s="393"/>
      <c r="G4" s="1"/>
      <c r="H4" s="391" t="s">
        <v>4</v>
      </c>
      <c r="I4" s="391"/>
    </row>
    <row r="5" spans="1:20" ht="13.5" customHeight="1">
      <c r="A5" s="402"/>
      <c r="B5" s="391"/>
      <c r="C5" s="388" t="s">
        <v>2</v>
      </c>
      <c r="D5" s="388" t="s">
        <v>52</v>
      </c>
      <c r="E5" s="388" t="s">
        <v>135</v>
      </c>
      <c r="F5" s="32" t="s">
        <v>22</v>
      </c>
      <c r="G5" s="37"/>
      <c r="H5" s="392"/>
      <c r="I5" s="392"/>
    </row>
    <row r="6" spans="1:20" ht="18" customHeight="1">
      <c r="A6" s="402"/>
      <c r="B6" s="391"/>
      <c r="C6" s="388"/>
      <c r="D6" s="388"/>
      <c r="E6" s="388"/>
      <c r="F6" s="36" t="s">
        <v>77</v>
      </c>
      <c r="G6" s="36"/>
      <c r="H6" s="37" t="s">
        <v>52</v>
      </c>
      <c r="I6" s="37" t="s">
        <v>3</v>
      </c>
    </row>
    <row r="7" spans="1:20" ht="12.75" customHeight="1">
      <c r="A7" s="403"/>
      <c r="B7" s="392"/>
      <c r="C7" s="3" t="s">
        <v>7</v>
      </c>
      <c r="D7" s="3" t="s">
        <v>8</v>
      </c>
      <c r="E7" s="3" t="s">
        <v>9</v>
      </c>
      <c r="F7" s="4" t="s">
        <v>10</v>
      </c>
      <c r="G7" s="4"/>
      <c r="H7" s="4" t="s">
        <v>53</v>
      </c>
      <c r="I7" s="4" t="s">
        <v>54</v>
      </c>
    </row>
    <row r="8" spans="1:20" ht="14.25" customHeight="1">
      <c r="A8" s="85" t="s">
        <v>11</v>
      </c>
      <c r="B8" s="85"/>
      <c r="C8" s="83">
        <f>C9+C11+C13+C15+C17+C21+C24</f>
        <v>24949528677.720001</v>
      </c>
      <c r="D8" s="83">
        <f>D9+D11+D13+D15+D17+D21+D24</f>
        <v>24212690100.882504</v>
      </c>
      <c r="E8" s="83">
        <f>E9+E11+E13+E15+E17+E21+E24</f>
        <v>24212690100.882504</v>
      </c>
      <c r="F8" s="83">
        <f>F9+F11+F13+F15+F17+F21+F24</f>
        <v>21162515160.912502</v>
      </c>
      <c r="G8" s="83">
        <f>+G9</f>
        <v>0</v>
      </c>
      <c r="H8" s="211">
        <f t="shared" ref="H8:H25" si="0">IFERROR(+F8/D8*100,"n.a.")</f>
        <v>87.402577213595819</v>
      </c>
      <c r="I8" s="211">
        <f t="shared" ref="I8:I25" si="1">IFERROR(+F8/E8*100,"n.a.")</f>
        <v>87.402577213595819</v>
      </c>
      <c r="K8" s="41"/>
      <c r="L8" s="41"/>
      <c r="M8" s="41"/>
      <c r="N8" s="41"/>
      <c r="O8" s="41"/>
      <c r="P8" s="42"/>
      <c r="Q8" s="42"/>
      <c r="R8" s="43"/>
      <c r="S8" s="44"/>
      <c r="T8" s="44"/>
    </row>
    <row r="9" spans="1:20" ht="12.75" customHeight="1">
      <c r="A9" s="74" t="s">
        <v>132</v>
      </c>
      <c r="B9" s="74"/>
      <c r="C9" s="76">
        <f>C10</f>
        <v>882725</v>
      </c>
      <c r="D9" s="76">
        <f>D10</f>
        <v>882725</v>
      </c>
      <c r="E9" s="76">
        <f>E10</f>
        <v>882725</v>
      </c>
      <c r="F9" s="76">
        <f>F10</f>
        <v>882725</v>
      </c>
      <c r="G9" s="76">
        <f>+G25</f>
        <v>0</v>
      </c>
      <c r="H9" s="207">
        <f t="shared" si="0"/>
        <v>100</v>
      </c>
      <c r="I9" s="207">
        <f t="shared" si="1"/>
        <v>100</v>
      </c>
      <c r="K9" s="41"/>
      <c r="L9" s="41"/>
      <c r="M9" s="41"/>
      <c r="N9" s="41"/>
      <c r="O9" s="41"/>
      <c r="P9" s="42"/>
      <c r="Q9" s="42"/>
      <c r="R9" s="43"/>
      <c r="S9" s="44"/>
      <c r="T9" s="44"/>
    </row>
    <row r="10" spans="1:20" ht="12.75" customHeight="1">
      <c r="A10" s="75"/>
      <c r="B10" s="75" t="s">
        <v>328</v>
      </c>
      <c r="C10" s="81">
        <v>882725</v>
      </c>
      <c r="D10" s="81">
        <v>882725</v>
      </c>
      <c r="E10" s="81">
        <v>882725</v>
      </c>
      <c r="F10" s="81">
        <v>882725</v>
      </c>
      <c r="G10" s="81"/>
      <c r="H10" s="208">
        <f t="shared" si="0"/>
        <v>100</v>
      </c>
      <c r="I10" s="208">
        <f t="shared" si="1"/>
        <v>100</v>
      </c>
      <c r="K10" s="41"/>
      <c r="L10" s="41"/>
      <c r="M10" s="41"/>
      <c r="N10" s="41"/>
      <c r="O10" s="41"/>
      <c r="P10" s="42"/>
      <c r="Q10" s="42"/>
      <c r="R10" s="43"/>
      <c r="S10" s="44"/>
      <c r="T10" s="44"/>
    </row>
    <row r="11" spans="1:20" ht="12.75" customHeight="1">
      <c r="A11" s="74" t="s">
        <v>55</v>
      </c>
      <c r="B11" s="74"/>
      <c r="C11" s="76">
        <f>C12</f>
        <v>450662381</v>
      </c>
      <c r="D11" s="76">
        <f>D12</f>
        <v>231923273.69</v>
      </c>
      <c r="E11" s="76">
        <f>E12</f>
        <v>231923273.69</v>
      </c>
      <c r="F11" s="76">
        <f>F12</f>
        <v>205319501.88</v>
      </c>
      <c r="G11" s="76"/>
      <c r="H11" s="207">
        <f t="shared" si="0"/>
        <v>88.529063346372084</v>
      </c>
      <c r="I11" s="207">
        <f t="shared" si="1"/>
        <v>88.529063346372084</v>
      </c>
      <c r="K11" s="41"/>
      <c r="L11" s="41"/>
      <c r="M11" s="41"/>
      <c r="N11" s="41"/>
      <c r="O11" s="41"/>
      <c r="P11" s="42"/>
      <c r="Q11" s="42"/>
      <c r="R11" s="43"/>
      <c r="S11" s="44"/>
      <c r="T11" s="44"/>
    </row>
    <row r="12" spans="1:20" ht="12.75" customHeight="1">
      <c r="A12" s="75"/>
      <c r="B12" s="75" t="s">
        <v>327</v>
      </c>
      <c r="C12" s="81">
        <v>450662381</v>
      </c>
      <c r="D12" s="81">
        <v>231923273.69</v>
      </c>
      <c r="E12" s="81">
        <v>231923273.69</v>
      </c>
      <c r="F12" s="81">
        <v>205319501.88</v>
      </c>
      <c r="G12" s="81"/>
      <c r="H12" s="208">
        <f t="shared" si="0"/>
        <v>88.529063346372084</v>
      </c>
      <c r="I12" s="208">
        <f t="shared" si="1"/>
        <v>88.529063346372084</v>
      </c>
      <c r="K12" s="41"/>
      <c r="L12" s="41"/>
      <c r="M12" s="41"/>
      <c r="N12" s="41"/>
      <c r="O12" s="41"/>
      <c r="P12" s="42"/>
      <c r="Q12" s="42"/>
      <c r="R12" s="43"/>
      <c r="S12" s="44"/>
      <c r="T12" s="44"/>
    </row>
    <row r="13" spans="1:20" ht="12.75" customHeight="1">
      <c r="A13" s="74" t="s">
        <v>15</v>
      </c>
      <c r="B13" s="74"/>
      <c r="C13" s="76">
        <f>C14</f>
        <v>33000000</v>
      </c>
      <c r="D13" s="76">
        <f>D14</f>
        <v>29333645.16</v>
      </c>
      <c r="E13" s="76">
        <f>E14</f>
        <v>29333645.16</v>
      </c>
      <c r="F13" s="76">
        <f>F14</f>
        <v>28766396.489999998</v>
      </c>
      <c r="G13" s="76"/>
      <c r="H13" s="210">
        <f t="shared" si="0"/>
        <v>98.066218272887838</v>
      </c>
      <c r="I13" s="210">
        <f t="shared" si="1"/>
        <v>98.066218272887838</v>
      </c>
      <c r="K13" s="41"/>
      <c r="L13" s="41"/>
      <c r="M13" s="41"/>
      <c r="N13" s="41"/>
      <c r="O13" s="41"/>
      <c r="P13" s="42"/>
      <c r="Q13" s="42"/>
      <c r="R13" s="43"/>
      <c r="S13" s="44"/>
      <c r="T13" s="44"/>
    </row>
    <row r="14" spans="1:20" ht="12.75" customHeight="1">
      <c r="A14" s="75"/>
      <c r="B14" s="75" t="s">
        <v>326</v>
      </c>
      <c r="C14" s="81">
        <v>33000000</v>
      </c>
      <c r="D14" s="81">
        <v>29333645.16</v>
      </c>
      <c r="E14" s="81">
        <v>29333645.16</v>
      </c>
      <c r="F14" s="81">
        <v>28766396.489999998</v>
      </c>
      <c r="G14" s="81"/>
      <c r="H14" s="209">
        <f t="shared" si="0"/>
        <v>98.066218272887838</v>
      </c>
      <c r="I14" s="209">
        <f t="shared" si="1"/>
        <v>98.066218272887838</v>
      </c>
      <c r="K14" s="41"/>
      <c r="L14" s="41"/>
      <c r="M14" s="41"/>
      <c r="N14" s="41"/>
      <c r="O14" s="41"/>
      <c r="P14" s="42"/>
      <c r="Q14" s="42"/>
      <c r="R14" s="43"/>
      <c r="S14" s="44"/>
      <c r="T14" s="44"/>
    </row>
    <row r="15" spans="1:20" ht="12.75" customHeight="1">
      <c r="A15" s="74" t="s">
        <v>17</v>
      </c>
      <c r="B15" s="74"/>
      <c r="C15" s="76">
        <f>C16</f>
        <v>3298166</v>
      </c>
      <c r="D15" s="76">
        <f>D16</f>
        <v>7318602.5199999996</v>
      </c>
      <c r="E15" s="76">
        <f>E16</f>
        <v>7318602.5199999996</v>
      </c>
      <c r="F15" s="76">
        <f>F16</f>
        <v>7314514.9199999999</v>
      </c>
      <c r="G15" s="76"/>
      <c r="H15" s="207">
        <f t="shared" si="0"/>
        <v>99.944147807059764</v>
      </c>
      <c r="I15" s="207">
        <f t="shared" si="1"/>
        <v>99.944147807059764</v>
      </c>
      <c r="K15" s="41"/>
      <c r="L15" s="41"/>
      <c r="M15" s="41"/>
      <c r="N15" s="41"/>
      <c r="O15" s="41"/>
      <c r="P15" s="42"/>
      <c r="Q15" s="42"/>
      <c r="R15" s="43"/>
      <c r="S15" s="44"/>
      <c r="T15" s="44"/>
    </row>
    <row r="16" spans="1:20" ht="12.75" customHeight="1">
      <c r="A16" s="75"/>
      <c r="B16" s="75" t="s">
        <v>325</v>
      </c>
      <c r="C16" s="81">
        <v>3298166</v>
      </c>
      <c r="D16" s="81">
        <v>7318602.5199999996</v>
      </c>
      <c r="E16" s="81">
        <v>7318602.5199999996</v>
      </c>
      <c r="F16" s="81">
        <v>7314514.9199999999</v>
      </c>
      <c r="G16" s="81"/>
      <c r="H16" s="208">
        <f t="shared" si="0"/>
        <v>99.944147807059764</v>
      </c>
      <c r="I16" s="208">
        <f t="shared" si="1"/>
        <v>99.944147807059764</v>
      </c>
      <c r="K16" s="41"/>
      <c r="L16" s="41"/>
      <c r="M16" s="41"/>
      <c r="N16" s="41"/>
      <c r="O16" s="41"/>
      <c r="P16" s="42"/>
      <c r="Q16" s="42"/>
      <c r="R16" s="43"/>
      <c r="S16" s="44"/>
      <c r="T16" s="44"/>
    </row>
    <row r="17" spans="1:20" ht="12.75" customHeight="1">
      <c r="A17" s="74" t="s">
        <v>324</v>
      </c>
      <c r="B17" s="74"/>
      <c r="C17" s="76">
        <f>SUM(C18:C20)</f>
        <v>535737802.70000005</v>
      </c>
      <c r="D17" s="76">
        <f>SUM(D18:D20)</f>
        <v>433485453.46250004</v>
      </c>
      <c r="E17" s="76">
        <f>SUM(E18:E20)</f>
        <v>433485453.46250004</v>
      </c>
      <c r="F17" s="76">
        <f>SUM(F18:F20)</f>
        <v>433067749.46250004</v>
      </c>
      <c r="G17" s="76"/>
      <c r="H17" s="207">
        <f t="shared" si="0"/>
        <v>99.903640595857695</v>
      </c>
      <c r="I17" s="207">
        <f t="shared" si="1"/>
        <v>99.903640595857695</v>
      </c>
      <c r="K17" s="41"/>
      <c r="L17" s="41"/>
      <c r="M17" s="41"/>
      <c r="N17" s="41"/>
      <c r="O17" s="41"/>
      <c r="P17" s="42"/>
      <c r="Q17" s="42"/>
      <c r="R17" s="43"/>
      <c r="S17" s="44"/>
      <c r="T17" s="44"/>
    </row>
    <row r="18" spans="1:20" ht="12.75" customHeight="1">
      <c r="A18" s="75"/>
      <c r="B18" s="75" t="s">
        <v>323</v>
      </c>
      <c r="C18" s="81">
        <v>441573000</v>
      </c>
      <c r="D18" s="81">
        <v>342770880</v>
      </c>
      <c r="E18" s="81">
        <v>342770880</v>
      </c>
      <c r="F18" s="81">
        <v>342770880</v>
      </c>
      <c r="G18" s="81"/>
      <c r="H18" s="208">
        <f t="shared" si="0"/>
        <v>100</v>
      </c>
      <c r="I18" s="208">
        <f t="shared" si="1"/>
        <v>100</v>
      </c>
      <c r="K18" s="41"/>
      <c r="L18" s="41"/>
      <c r="M18" s="41"/>
      <c r="N18" s="41"/>
      <c r="O18" s="41"/>
      <c r="P18" s="42"/>
      <c r="Q18" s="42"/>
      <c r="R18" s="43"/>
      <c r="S18" s="44"/>
      <c r="T18" s="44"/>
    </row>
    <row r="19" spans="1:20" ht="12.75" customHeight="1">
      <c r="A19" s="75"/>
      <c r="B19" s="75" t="s">
        <v>322</v>
      </c>
      <c r="C19" s="81">
        <v>93522736.700000033</v>
      </c>
      <c r="D19" s="81">
        <v>90072507.462500036</v>
      </c>
      <c r="E19" s="81">
        <v>90072507.462500036</v>
      </c>
      <c r="F19" s="81">
        <v>90072507.462500036</v>
      </c>
      <c r="G19" s="81"/>
      <c r="H19" s="208">
        <f t="shared" si="0"/>
        <v>100</v>
      </c>
      <c r="I19" s="208">
        <f t="shared" si="1"/>
        <v>100</v>
      </c>
      <c r="K19" s="41"/>
      <c r="L19" s="41"/>
      <c r="M19" s="41"/>
      <c r="N19" s="41"/>
      <c r="O19" s="41"/>
      <c r="P19" s="42"/>
      <c r="Q19" s="42"/>
      <c r="R19" s="43"/>
      <c r="S19" s="44"/>
      <c r="T19" s="44"/>
    </row>
    <row r="20" spans="1:20" ht="12.75" customHeight="1">
      <c r="A20" s="75"/>
      <c r="B20" s="75" t="s">
        <v>321</v>
      </c>
      <c r="C20" s="81">
        <v>642066</v>
      </c>
      <c r="D20" s="81">
        <v>642066</v>
      </c>
      <c r="E20" s="81">
        <v>642066</v>
      </c>
      <c r="F20" s="81">
        <v>224362</v>
      </c>
      <c r="G20" s="81"/>
      <c r="H20" s="208">
        <f t="shared" si="0"/>
        <v>34.943759675796571</v>
      </c>
      <c r="I20" s="208">
        <f t="shared" si="1"/>
        <v>34.943759675796571</v>
      </c>
      <c r="K20" s="41"/>
      <c r="L20" s="41"/>
      <c r="M20" s="41"/>
      <c r="N20" s="41"/>
      <c r="O20" s="41"/>
      <c r="P20" s="42"/>
      <c r="Q20" s="42"/>
      <c r="R20" s="43"/>
      <c r="S20" s="44"/>
      <c r="T20" s="44"/>
    </row>
    <row r="21" spans="1:20" ht="12.75" customHeight="1">
      <c r="A21" s="74" t="s">
        <v>677</v>
      </c>
      <c r="B21" s="74"/>
      <c r="C21" s="76">
        <f>SUM(C22:C23)</f>
        <v>678595335</v>
      </c>
      <c r="D21" s="76">
        <f>SUM(D22:D23)</f>
        <v>262394133</v>
      </c>
      <c r="E21" s="76">
        <f>SUM(E22:E23)</f>
        <v>262394133</v>
      </c>
      <c r="F21" s="76">
        <f>SUM(F22:F23)</f>
        <v>262394133</v>
      </c>
      <c r="G21" s="76"/>
      <c r="H21" s="210">
        <f t="shared" si="0"/>
        <v>100</v>
      </c>
      <c r="I21" s="210">
        <f t="shared" si="1"/>
        <v>100</v>
      </c>
      <c r="K21" s="41"/>
      <c r="L21" s="41"/>
      <c r="M21" s="41"/>
      <c r="N21" s="41"/>
      <c r="O21" s="41"/>
      <c r="P21" s="42"/>
      <c r="Q21" s="42"/>
      <c r="R21" s="43"/>
      <c r="S21" s="44"/>
      <c r="T21" s="44"/>
    </row>
    <row r="22" spans="1:20" ht="12.75" customHeight="1">
      <c r="A22" s="75"/>
      <c r="B22" s="75" t="s">
        <v>320</v>
      </c>
      <c r="C22" s="81">
        <v>29000000</v>
      </c>
      <c r="D22" s="81">
        <v>0</v>
      </c>
      <c r="E22" s="81">
        <v>0</v>
      </c>
      <c r="F22" s="81">
        <v>0</v>
      </c>
      <c r="G22" s="81"/>
      <c r="H22" s="209" t="str">
        <f t="shared" si="0"/>
        <v>n.a.</v>
      </c>
      <c r="I22" s="209" t="str">
        <f t="shared" si="1"/>
        <v>n.a.</v>
      </c>
      <c r="K22" s="41"/>
      <c r="L22" s="41"/>
      <c r="M22" s="41"/>
      <c r="N22" s="41"/>
      <c r="O22" s="41"/>
      <c r="P22" s="42"/>
      <c r="Q22" s="42"/>
      <c r="R22" s="43"/>
      <c r="S22" s="44"/>
      <c r="T22" s="44"/>
    </row>
    <row r="23" spans="1:20" ht="12.75" customHeight="1">
      <c r="A23" s="75"/>
      <c r="B23" s="75" t="s">
        <v>319</v>
      </c>
      <c r="C23" s="81">
        <v>649595335</v>
      </c>
      <c r="D23" s="81">
        <v>262394133</v>
      </c>
      <c r="E23" s="81">
        <v>262394133</v>
      </c>
      <c r="F23" s="81">
        <v>262394133</v>
      </c>
      <c r="G23" s="81"/>
      <c r="H23" s="208">
        <f t="shared" si="0"/>
        <v>100</v>
      </c>
      <c r="I23" s="208">
        <f t="shared" si="1"/>
        <v>100</v>
      </c>
      <c r="K23" s="41"/>
      <c r="L23" s="41"/>
      <c r="M23" s="41"/>
      <c r="N23" s="41"/>
      <c r="O23" s="41"/>
      <c r="P23" s="42"/>
      <c r="Q23" s="42"/>
      <c r="R23" s="43"/>
      <c r="S23" s="44"/>
      <c r="T23" s="44"/>
    </row>
    <row r="24" spans="1:20" ht="12.75" customHeight="1">
      <c r="A24" s="74" t="s">
        <v>678</v>
      </c>
      <c r="B24" s="74"/>
      <c r="C24" s="76">
        <f>C25</f>
        <v>23247352268.02</v>
      </c>
      <c r="D24" s="76">
        <f>D25</f>
        <v>23247352268.050003</v>
      </c>
      <c r="E24" s="76">
        <f>E25</f>
        <v>23247352268.050003</v>
      </c>
      <c r="F24" s="76">
        <f>F25</f>
        <v>20224770140.160004</v>
      </c>
      <c r="G24" s="76"/>
      <c r="H24" s="207">
        <f t="shared" si="0"/>
        <v>86.998166100644141</v>
      </c>
      <c r="I24" s="207">
        <f t="shared" si="1"/>
        <v>86.998166100644141</v>
      </c>
      <c r="K24" s="41"/>
      <c r="L24" s="41"/>
      <c r="M24" s="41"/>
      <c r="N24" s="41"/>
      <c r="O24" s="41"/>
      <c r="P24" s="42"/>
      <c r="Q24" s="42"/>
      <c r="R24" s="43"/>
      <c r="S24" s="44"/>
      <c r="T24" s="44"/>
    </row>
    <row r="25" spans="1:20" ht="12.75" customHeight="1" thickBot="1">
      <c r="A25" s="206"/>
      <c r="B25" s="205" t="s">
        <v>318</v>
      </c>
      <c r="C25" s="64">
        <v>23247352268.02</v>
      </c>
      <c r="D25" s="64">
        <v>23247352268.050003</v>
      </c>
      <c r="E25" s="64">
        <v>23247352268.050003</v>
      </c>
      <c r="F25" s="64">
        <v>20224770140.160004</v>
      </c>
      <c r="G25" s="64"/>
      <c r="H25" s="204">
        <f t="shared" si="0"/>
        <v>86.998166100644141</v>
      </c>
      <c r="I25" s="204">
        <f t="shared" si="1"/>
        <v>86.998166100644141</v>
      </c>
      <c r="K25" s="41"/>
      <c r="L25" s="41"/>
      <c r="M25" s="41"/>
      <c r="N25" s="41"/>
      <c r="O25" s="41"/>
      <c r="P25" s="42"/>
      <c r="Q25" s="42"/>
      <c r="R25" s="43"/>
      <c r="S25" s="44"/>
      <c r="T25" s="44"/>
    </row>
    <row r="26" spans="1:20" ht="47.25" customHeight="1">
      <c r="A26" s="416" t="s">
        <v>317</v>
      </c>
      <c r="B26" s="416"/>
      <c r="C26" s="416"/>
      <c r="D26" s="416"/>
      <c r="E26" s="416"/>
      <c r="F26" s="416"/>
      <c r="G26" s="416"/>
      <c r="H26" s="416"/>
      <c r="I26" s="416"/>
    </row>
    <row r="27" spans="1:20" ht="9" customHeight="1">
      <c r="A27" s="212"/>
      <c r="B27" s="212"/>
      <c r="C27" s="212"/>
      <c r="D27" s="212"/>
      <c r="E27" s="212"/>
      <c r="F27" s="212"/>
      <c r="G27" s="212"/>
      <c r="H27" s="212"/>
      <c r="I27" s="212"/>
    </row>
    <row r="28" spans="1:20" ht="18" customHeight="1">
      <c r="A28" s="213"/>
      <c r="B28" s="218"/>
      <c r="C28" s="218"/>
      <c r="D28" s="218"/>
      <c r="E28" s="218"/>
      <c r="F28" s="218"/>
      <c r="G28" s="217"/>
      <c r="H28" s="213"/>
      <c r="I28" s="213"/>
    </row>
    <row r="29" spans="1:20" ht="9" customHeight="1">
      <c r="A29" s="203"/>
      <c r="B29" s="219"/>
      <c r="C29" s="219"/>
      <c r="D29" s="219"/>
      <c r="E29" s="219"/>
      <c r="F29" s="219"/>
      <c r="G29" s="203"/>
      <c r="H29" s="203"/>
      <c r="I29" s="203"/>
      <c r="J29" s="203"/>
    </row>
    <row r="30" spans="1:20" ht="9" customHeight="1">
      <c r="A30" s="203"/>
      <c r="B30" s="219"/>
      <c r="C30" s="219"/>
      <c r="D30" s="219"/>
      <c r="E30" s="219"/>
      <c r="F30" s="219"/>
      <c r="G30" s="203"/>
      <c r="H30" s="203"/>
      <c r="I30" s="203"/>
      <c r="J30" s="203"/>
    </row>
    <row r="31" spans="1:20">
      <c r="A31" s="212"/>
      <c r="B31" s="220"/>
      <c r="C31" s="220"/>
      <c r="D31" s="220"/>
      <c r="E31" s="220"/>
      <c r="F31" s="220"/>
      <c r="G31" s="212"/>
      <c r="H31" s="212"/>
      <c r="I31" s="212"/>
    </row>
    <row r="32" spans="1:20">
      <c r="A32" s="202"/>
      <c r="B32" s="221"/>
      <c r="C32" s="214"/>
      <c r="D32" s="214"/>
      <c r="E32" s="214"/>
      <c r="F32" s="214"/>
      <c r="G32" s="122"/>
      <c r="H32" s="121"/>
      <c r="I32" s="121"/>
    </row>
    <row r="33" spans="2:11">
      <c r="B33" s="221"/>
      <c r="C33" s="222"/>
      <c r="D33" s="221"/>
      <c r="E33" s="221"/>
      <c r="F33" s="221"/>
    </row>
    <row r="34" spans="2:11">
      <c r="B34" s="221"/>
      <c r="C34" s="222"/>
      <c r="D34" s="221"/>
      <c r="E34" s="221"/>
      <c r="F34" s="221"/>
    </row>
    <row r="35" spans="2:11">
      <c r="B35" s="221"/>
      <c r="C35" s="222"/>
      <c r="D35" s="221"/>
      <c r="E35" s="221"/>
      <c r="F35" s="221"/>
      <c r="H35" s="88"/>
      <c r="I35" s="88"/>
      <c r="J35" s="88"/>
      <c r="K35" s="88"/>
    </row>
    <row r="36" spans="2:11">
      <c r="B36" s="221"/>
      <c r="C36" s="222"/>
      <c r="D36" s="221"/>
      <c r="E36" s="221"/>
      <c r="F36" s="221"/>
      <c r="H36" s="88"/>
      <c r="I36" s="88"/>
      <c r="J36" s="88"/>
      <c r="K36" s="88"/>
    </row>
    <row r="37" spans="2:11">
      <c r="B37" s="49"/>
      <c r="C37" s="223"/>
      <c r="D37" s="49"/>
      <c r="E37" s="49"/>
      <c r="F37" s="49"/>
      <c r="H37" s="88"/>
      <c r="I37" s="88"/>
      <c r="J37" s="88"/>
      <c r="K37" s="88"/>
    </row>
    <row r="38" spans="2:11">
      <c r="D38" s="149"/>
      <c r="E38" s="149"/>
      <c r="F38" s="149"/>
      <c r="G38" s="149"/>
      <c r="H38" s="88"/>
      <c r="I38" s="88"/>
      <c r="J38" s="88"/>
      <c r="K38" s="88"/>
    </row>
    <row r="39" spans="2:11">
      <c r="D39" s="149"/>
      <c r="E39" s="149"/>
      <c r="F39" s="149"/>
      <c r="G39" s="149"/>
      <c r="H39" s="88"/>
      <c r="I39" s="88"/>
      <c r="J39" s="88"/>
      <c r="K39" s="88"/>
    </row>
    <row r="40" spans="2:11">
      <c r="D40" s="149"/>
      <c r="E40" s="149"/>
      <c r="F40" s="149"/>
      <c r="G40" s="149"/>
      <c r="H40" s="88"/>
      <c r="I40" s="88"/>
      <c r="J40" s="88"/>
      <c r="K40" s="88"/>
    </row>
    <row r="41" spans="2:11">
      <c r="D41" s="149"/>
      <c r="E41" s="149"/>
      <c r="F41" s="149"/>
      <c r="G41" s="149"/>
      <c r="H41" s="88"/>
      <c r="I41" s="88"/>
      <c r="J41" s="88"/>
      <c r="K41" s="88"/>
    </row>
    <row r="42" spans="2:11">
      <c r="D42" s="149"/>
      <c r="E42" s="149"/>
      <c r="F42" s="149"/>
      <c r="G42" s="149"/>
      <c r="H42" s="88"/>
      <c r="I42" s="88"/>
      <c r="J42" s="88"/>
      <c r="K42" s="88"/>
    </row>
    <row r="43" spans="2:11">
      <c r="D43" s="149"/>
      <c r="E43" s="149"/>
      <c r="F43" s="149"/>
      <c r="G43" s="149"/>
      <c r="H43" s="88"/>
      <c r="I43" s="88"/>
      <c r="J43" s="88"/>
      <c r="K43" s="88"/>
    </row>
    <row r="44" spans="2:11">
      <c r="D44" s="149"/>
      <c r="E44" s="149"/>
      <c r="F44" s="149"/>
      <c r="G44" s="149"/>
      <c r="H44" s="88"/>
      <c r="I44" s="88"/>
      <c r="J44" s="88"/>
      <c r="K44" s="88"/>
    </row>
    <row r="45" spans="2:11">
      <c r="D45" s="149"/>
      <c r="E45" s="149"/>
      <c r="F45" s="149"/>
      <c r="G45" s="149"/>
      <c r="H45" s="88"/>
      <c r="I45" s="88"/>
      <c r="J45" s="88"/>
      <c r="K45" s="88"/>
    </row>
    <row r="46" spans="2:11">
      <c r="H46" s="88"/>
      <c r="I46" s="88"/>
      <c r="J46" s="88"/>
      <c r="K46" s="88"/>
    </row>
    <row r="47" spans="2:11">
      <c r="H47" s="88"/>
      <c r="I47" s="88"/>
      <c r="J47" s="88"/>
      <c r="K47" s="88"/>
    </row>
    <row r="48" spans="2:11">
      <c r="H48" s="88"/>
      <c r="I48" s="88"/>
      <c r="J48" s="88"/>
      <c r="K48" s="88"/>
    </row>
    <row r="49" spans="8:11">
      <c r="H49" s="88"/>
      <c r="I49" s="88"/>
      <c r="J49" s="88"/>
      <c r="K49" s="88"/>
    </row>
    <row r="50" spans="8:11">
      <c r="H50" s="88"/>
      <c r="I50" s="88"/>
      <c r="J50" s="88"/>
      <c r="K50" s="88"/>
    </row>
  </sheetData>
  <mergeCells count="10">
    <mergeCell ref="A26:I26"/>
    <mergeCell ref="A1:B1"/>
    <mergeCell ref="A3:I3"/>
    <mergeCell ref="A4:A7"/>
    <mergeCell ref="B4:B7"/>
    <mergeCell ref="E4:F4"/>
    <mergeCell ref="H4:I5"/>
    <mergeCell ref="C5:C6"/>
    <mergeCell ref="D5:D6"/>
    <mergeCell ref="E5:E6"/>
  </mergeCells>
  <conditionalFormatting sqref="T8">
    <cfRule type="cellIs" dxfId="163" priority="17" operator="greaterThan">
      <formula>0.1</formula>
    </cfRule>
    <cfRule type="cellIs" dxfId="162" priority="18" operator="greaterThan">
      <formula>1</formula>
    </cfRule>
  </conditionalFormatting>
  <conditionalFormatting sqref="T8">
    <cfRule type="cellIs" dxfId="161" priority="25" operator="greaterThan">
      <formula>0.1</formula>
    </cfRule>
    <cfRule type="cellIs" dxfId="160" priority="26" operator="greaterThan">
      <formula>1</formula>
    </cfRule>
  </conditionalFormatting>
  <conditionalFormatting sqref="S8">
    <cfRule type="cellIs" dxfId="159" priority="31" operator="greaterThan">
      <formula>0</formula>
    </cfRule>
    <cfRule type="cellIs" dxfId="158" priority="32" operator="greaterThan">
      <formula>1</formula>
    </cfRule>
  </conditionalFormatting>
  <conditionalFormatting sqref="S8">
    <cfRule type="cellIs" dxfId="157" priority="29" operator="greaterThan">
      <formula>0.1</formula>
    </cfRule>
    <cfRule type="cellIs" dxfId="156" priority="30" operator="greaterThan">
      <formula>1</formula>
    </cfRule>
  </conditionalFormatting>
  <conditionalFormatting sqref="T8">
    <cfRule type="cellIs" dxfId="155" priority="27" operator="greaterThan">
      <formula>0</formula>
    </cfRule>
    <cfRule type="cellIs" dxfId="154" priority="28" operator="greaterThan">
      <formula>1</formula>
    </cfRule>
  </conditionalFormatting>
  <conditionalFormatting sqref="S8">
    <cfRule type="cellIs" dxfId="153" priority="23" operator="greaterThan">
      <formula>0</formula>
    </cfRule>
    <cfRule type="cellIs" dxfId="152" priority="24" operator="greaterThan">
      <formula>1</formula>
    </cfRule>
  </conditionalFormatting>
  <conditionalFormatting sqref="S8">
    <cfRule type="cellIs" dxfId="151" priority="21" operator="greaterThan">
      <formula>0.1</formula>
    </cfRule>
    <cfRule type="cellIs" dxfId="150" priority="22" operator="greaterThan">
      <formula>1</formula>
    </cfRule>
  </conditionalFormatting>
  <conditionalFormatting sqref="T8">
    <cfRule type="cellIs" dxfId="149" priority="19" operator="greaterThan">
      <formula>0</formula>
    </cfRule>
    <cfRule type="cellIs" dxfId="148" priority="20" operator="greaterThan">
      <formula>1</formula>
    </cfRule>
  </conditionalFormatting>
  <conditionalFormatting sqref="T9:T25">
    <cfRule type="cellIs" dxfId="147" priority="9" operator="greaterThan">
      <formula>0.1</formula>
    </cfRule>
    <cfRule type="cellIs" dxfId="146" priority="10" operator="greaterThan">
      <formula>1</formula>
    </cfRule>
  </conditionalFormatting>
  <conditionalFormatting sqref="S9:S25">
    <cfRule type="cellIs" dxfId="145" priority="15" operator="greaterThan">
      <formula>0</formula>
    </cfRule>
    <cfRule type="cellIs" dxfId="144" priority="16" operator="greaterThan">
      <formula>1</formula>
    </cfRule>
  </conditionalFormatting>
  <conditionalFormatting sqref="S9:S25">
    <cfRule type="cellIs" dxfId="143" priority="13" operator="greaterThan">
      <formula>0.1</formula>
    </cfRule>
    <cfRule type="cellIs" dxfId="142" priority="14" operator="greaterThan">
      <formula>1</formula>
    </cfRule>
  </conditionalFormatting>
  <conditionalFormatting sqref="T9:T25">
    <cfRule type="cellIs" dxfId="141" priority="11" operator="greaterThan">
      <formula>0</formula>
    </cfRule>
    <cfRule type="cellIs" dxfId="140" priority="12" operator="greaterThan">
      <formula>1</formula>
    </cfRule>
  </conditionalFormatting>
  <conditionalFormatting sqref="T9:T25">
    <cfRule type="cellIs" dxfId="139" priority="1" operator="greaterThan">
      <formula>0.1</formula>
    </cfRule>
    <cfRule type="cellIs" dxfId="138" priority="2" operator="greaterThan">
      <formula>1</formula>
    </cfRule>
  </conditionalFormatting>
  <conditionalFormatting sqref="S9:S25">
    <cfRule type="cellIs" dxfId="137" priority="7" operator="greaterThan">
      <formula>0</formula>
    </cfRule>
    <cfRule type="cellIs" dxfId="136" priority="8" operator="greaterThan">
      <formula>1</formula>
    </cfRule>
  </conditionalFormatting>
  <conditionalFormatting sqref="S9:S25">
    <cfRule type="cellIs" dxfId="135" priority="5" operator="greaterThan">
      <formula>0.1</formula>
    </cfRule>
    <cfRule type="cellIs" dxfId="134" priority="6" operator="greaterThan">
      <formula>1</formula>
    </cfRule>
  </conditionalFormatting>
  <conditionalFormatting sqref="T9:T25">
    <cfRule type="cellIs" dxfId="133" priority="3" operator="greaterThan">
      <formula>0</formula>
    </cfRule>
    <cfRule type="cellIs" dxfId="132" priority="4" operator="greaterThan">
      <formula>1</formula>
    </cfRule>
  </conditionalFormatting>
  <pageMargins left="0.25" right="0.25" top="0.75" bottom="0.75" header="0.3" footer="0.3"/>
  <pageSetup scale="9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N289"/>
  <sheetViews>
    <sheetView showGridLines="0" zoomScale="130" zoomScaleNormal="130" workbookViewId="0">
      <selection sqref="A1:B1"/>
    </sheetView>
  </sheetViews>
  <sheetFormatPr baseColWidth="10" defaultRowHeight="12"/>
  <cols>
    <col min="1" max="1" width="4.7109375" style="118" customWidth="1"/>
    <col min="2" max="2" width="60.7109375" style="47" customWidth="1"/>
    <col min="3" max="6" width="15.7109375" style="47" customWidth="1"/>
    <col min="7" max="7" width="0.85546875" style="48" customWidth="1"/>
    <col min="8" max="9" width="15.7109375" style="47" customWidth="1"/>
    <col min="10" max="10" width="1.85546875" style="47" customWidth="1"/>
    <col min="11" max="11" width="3.28515625" style="80" customWidth="1"/>
    <col min="12" max="14" width="3.28515625" style="47" customWidth="1"/>
    <col min="15" max="15" width="1.5703125" style="47" customWidth="1"/>
    <col min="16" max="17" width="3.28515625" style="47" customWidth="1"/>
    <col min="18" max="18" width="1.5703125" style="47" customWidth="1"/>
    <col min="19" max="20" width="12.28515625" style="47" customWidth="1"/>
    <col min="21" max="16384" width="11.42578125" style="47"/>
  </cols>
  <sheetData>
    <row r="1" spans="1:92" s="91" customFormat="1" ht="35.1" customHeight="1">
      <c r="A1" s="396" t="s">
        <v>0</v>
      </c>
      <c r="B1" s="396"/>
      <c r="C1" s="6" t="s">
        <v>76</v>
      </c>
      <c r="G1" s="151"/>
      <c r="K1" s="150"/>
    </row>
    <row r="2" spans="1:92" ht="15" customHeight="1">
      <c r="C2" s="149"/>
      <c r="D2" s="149"/>
      <c r="E2" s="149"/>
      <c r="F2" s="149"/>
    </row>
    <row r="3" spans="1:92" s="116" customFormat="1" ht="69.95" customHeight="1">
      <c r="A3" s="390" t="s">
        <v>247</v>
      </c>
      <c r="B3" s="390"/>
      <c r="C3" s="390"/>
      <c r="D3" s="390"/>
      <c r="E3" s="390"/>
      <c r="F3" s="390"/>
      <c r="G3" s="390"/>
      <c r="H3" s="390"/>
      <c r="I3" s="390"/>
      <c r="K3" s="148"/>
    </row>
    <row r="4" spans="1:92" ht="13.5" customHeight="1">
      <c r="A4" s="402" t="s">
        <v>5</v>
      </c>
      <c r="B4" s="391" t="s">
        <v>21</v>
      </c>
      <c r="C4" s="147"/>
      <c r="D4" s="2"/>
      <c r="E4" s="393" t="s">
        <v>1</v>
      </c>
      <c r="F4" s="393"/>
      <c r="G4" s="1"/>
      <c r="H4" s="391" t="s">
        <v>4</v>
      </c>
      <c r="I4" s="391"/>
    </row>
    <row r="5" spans="1:92" ht="13.5" customHeight="1">
      <c r="A5" s="402"/>
      <c r="B5" s="391"/>
      <c r="C5" s="388" t="s">
        <v>246</v>
      </c>
      <c r="D5" s="388" t="s">
        <v>52</v>
      </c>
      <c r="E5" s="388" t="s">
        <v>135</v>
      </c>
      <c r="F5" s="32" t="s">
        <v>22</v>
      </c>
      <c r="G5" s="37"/>
      <c r="H5" s="392"/>
      <c r="I5" s="392"/>
    </row>
    <row r="6" spans="1:92" ht="18" customHeight="1">
      <c r="A6" s="402"/>
      <c r="B6" s="391"/>
      <c r="C6" s="388"/>
      <c r="D6" s="388"/>
      <c r="E6" s="388"/>
      <c r="F6" s="36" t="s">
        <v>77</v>
      </c>
      <c r="G6" s="36"/>
      <c r="H6" s="37" t="s">
        <v>52</v>
      </c>
      <c r="I6" s="37" t="s">
        <v>6</v>
      </c>
    </row>
    <row r="7" spans="1:92" ht="12.75" customHeight="1">
      <c r="A7" s="403"/>
      <c r="B7" s="392"/>
      <c r="C7" s="3" t="s">
        <v>7</v>
      </c>
      <c r="D7" s="3" t="s">
        <v>8</v>
      </c>
      <c r="E7" s="3" t="s">
        <v>9</v>
      </c>
      <c r="F7" s="4" t="s">
        <v>10</v>
      </c>
      <c r="G7" s="4"/>
      <c r="H7" s="4" t="s">
        <v>53</v>
      </c>
      <c r="I7" s="4" t="s">
        <v>54</v>
      </c>
    </row>
    <row r="8" spans="1:92" s="80" customFormat="1" ht="14.25" customHeight="1">
      <c r="A8" s="146" t="s">
        <v>11</v>
      </c>
      <c r="B8" s="145"/>
      <c r="C8" s="142">
        <f>+C9+C11+C17+C19+C21+C24+C26+C29+C52+C59+C61+C64+C68+C70+C73</f>
        <v>44232587536.427399</v>
      </c>
      <c r="D8" s="142">
        <f>+D9+D11+D17+D19+D21+D24+D26+D29+D52+D59+D61+D64+D68+D70+D73</f>
        <v>41554783214.683128</v>
      </c>
      <c r="E8" s="142">
        <f>+E9+E11+E17+E19+E21+E24+E26+E29+E52+E59+E61+E64+E68+E70+E73</f>
        <v>41554783214.683128</v>
      </c>
      <c r="F8" s="142">
        <f>+F9+F11+F17+F19+F21+F24+F26+F29+F52+F59+F61+F64+F68+F70+F73</f>
        <v>39947069542.790627</v>
      </c>
      <c r="G8" s="142"/>
      <c r="H8" s="144">
        <f t="shared" ref="H8:H39" si="0">IFERROR(F8/D8*100,"n.a.")</f>
        <v>96.131098401869593</v>
      </c>
      <c r="I8" s="144">
        <f t="shared" ref="I8:I39" si="1">IFERROR(F8/E8*100,"n.a.")</f>
        <v>96.131098401869593</v>
      </c>
      <c r="J8" s="143"/>
      <c r="K8" s="41"/>
      <c r="L8" s="41"/>
      <c r="M8" s="41"/>
      <c r="N8" s="41"/>
      <c r="O8" s="41"/>
      <c r="P8" s="42"/>
      <c r="Q8" s="42"/>
      <c r="R8" s="43"/>
      <c r="S8" s="44"/>
      <c r="T8" s="44"/>
      <c r="AZ8" s="142" t="e">
        <f>+AZ9+AZ11+AZ17+AZ19+AZ21+AZ24+AZ26+AZ29+AZ52+AZ59+AZ61+AZ64+AZ68+AZ70+AZ73</f>
        <v>#REF!</v>
      </c>
      <c r="BF8" s="142" t="e">
        <f>+BF9+BF11+BF17+BF19+BF21+BF24+BF26+BF29+BF52+BF59+BF61+BF64+BF68+BF70+BF73</f>
        <v>#REF!</v>
      </c>
      <c r="BO8" s="142" t="e">
        <f>+BO9+BO11+BO17+BO19+BO21+BO24+BO26+BO29+BO52+BO59+BO61+BO64+BO68+BO70+BO73</f>
        <v>#REF!</v>
      </c>
      <c r="CL8" s="142" t="e">
        <f>+CL9+CL11+CL17+CL19+CL21+CL24+CL26+CL29+CL52+CL59+CL61+CL64+CL68+CL70+CL73</f>
        <v>#REF!</v>
      </c>
      <c r="CM8" s="142" t="e">
        <f>+CM9+CM11+CM17+CM19+CM21+CM24+CM26+CM29+CM52+CM59+CM61+CM64+CM68+CM70+CM73</f>
        <v>#REF!</v>
      </c>
      <c r="CN8" s="142" t="e">
        <f>+CN9+CN11+CN17+CN19+CN21+CN24+CN26+CN29+CN52+CN59+CN61+CN64+CN68+CN70+CN73</f>
        <v>#REF!</v>
      </c>
    </row>
    <row r="9" spans="1:92" ht="12" customHeight="1">
      <c r="A9" s="418" t="s">
        <v>245</v>
      </c>
      <c r="B9" s="418"/>
      <c r="C9" s="134">
        <f>+C10</f>
        <v>206661965</v>
      </c>
      <c r="D9" s="134">
        <f>+D10</f>
        <v>185479682.70999986</v>
      </c>
      <c r="E9" s="134">
        <f>+E10</f>
        <v>185479682.70999986</v>
      </c>
      <c r="F9" s="134">
        <f>+F10</f>
        <v>182665201.96999994</v>
      </c>
      <c r="G9" s="134"/>
      <c r="H9" s="135">
        <f t="shared" si="0"/>
        <v>98.482593511656802</v>
      </c>
      <c r="I9" s="135">
        <f t="shared" si="1"/>
        <v>98.482593511656802</v>
      </c>
      <c r="J9" s="43"/>
      <c r="K9" s="41"/>
      <c r="L9" s="41"/>
      <c r="M9" s="41"/>
      <c r="N9" s="41"/>
      <c r="O9" s="41"/>
      <c r="P9" s="42"/>
      <c r="Q9" s="42"/>
      <c r="R9" s="43"/>
      <c r="S9" s="44"/>
      <c r="T9" s="44"/>
      <c r="AZ9" s="134" t="e">
        <f>+AZ10</f>
        <v>#REF!</v>
      </c>
      <c r="BF9" s="134" t="e">
        <f>+BF10</f>
        <v>#REF!</v>
      </c>
      <c r="BO9" s="134" t="e">
        <f>+BO10</f>
        <v>#REF!</v>
      </c>
      <c r="CL9" s="134" t="e">
        <f>+CL10</f>
        <v>#REF!</v>
      </c>
      <c r="CM9" s="134" t="e">
        <f>+CM10</f>
        <v>#REF!</v>
      </c>
      <c r="CN9" s="134" t="e">
        <f>+CN10</f>
        <v>#REF!</v>
      </c>
    </row>
    <row r="10" spans="1:92" ht="12" customHeight="1">
      <c r="A10" s="133"/>
      <c r="B10" s="138" t="s">
        <v>244</v>
      </c>
      <c r="C10" s="130">
        <v>206661965</v>
      </c>
      <c r="D10" s="130">
        <v>185479682.70999986</v>
      </c>
      <c r="E10" s="130">
        <v>185479682.70999986</v>
      </c>
      <c r="F10" s="130">
        <v>182665201.96999994</v>
      </c>
      <c r="G10" s="130"/>
      <c r="H10" s="131">
        <f t="shared" si="0"/>
        <v>98.482593511656802</v>
      </c>
      <c r="I10" s="131">
        <f t="shared" si="1"/>
        <v>98.482593511656802</v>
      </c>
      <c r="J10" s="43"/>
      <c r="K10" s="41"/>
      <c r="L10" s="41"/>
      <c r="M10" s="41"/>
      <c r="N10" s="41"/>
      <c r="O10" s="41"/>
      <c r="P10" s="42"/>
      <c r="Q10" s="42"/>
      <c r="R10" s="43"/>
      <c r="S10" s="44"/>
      <c r="T10" s="44"/>
      <c r="AZ10" s="130" t="e">
        <f>+#REF!</f>
        <v>#REF!</v>
      </c>
      <c r="BF10" s="130" t="e">
        <f>+#REF!</f>
        <v>#REF!</v>
      </c>
      <c r="BO10" s="130" t="e">
        <f>+#REF!</f>
        <v>#REF!</v>
      </c>
      <c r="CL10" s="130" t="e">
        <f>+#REF!</f>
        <v>#REF!</v>
      </c>
      <c r="CM10" s="130" t="e">
        <f>+#REF!</f>
        <v>#REF!</v>
      </c>
      <c r="CN10" s="130" t="e">
        <f>+#REF!</f>
        <v>#REF!</v>
      </c>
    </row>
    <row r="11" spans="1:92" ht="12" customHeight="1">
      <c r="A11" s="417" t="s">
        <v>243</v>
      </c>
      <c r="B11" s="417"/>
      <c r="C11" s="134">
        <f>SUM(C12:C16)</f>
        <v>12455859307</v>
      </c>
      <c r="D11" s="134">
        <f>SUM(D12:D16)</f>
        <v>9775683638.2999992</v>
      </c>
      <c r="E11" s="134">
        <f>SUM(E12:E16)</f>
        <v>9775683638.2999992</v>
      </c>
      <c r="F11" s="134">
        <f>SUM(F12:F16)</f>
        <v>8910179120.960001</v>
      </c>
      <c r="G11" s="134"/>
      <c r="H11" s="135">
        <f t="shared" si="0"/>
        <v>91.146353039197663</v>
      </c>
      <c r="I11" s="135">
        <f t="shared" si="1"/>
        <v>91.146353039197663</v>
      </c>
      <c r="J11" s="43"/>
      <c r="K11" s="41"/>
      <c r="L11" s="41"/>
      <c r="M11" s="41"/>
      <c r="N11" s="41"/>
      <c r="O11" s="41"/>
      <c r="P11" s="42"/>
      <c r="Q11" s="42"/>
      <c r="R11" s="43"/>
      <c r="S11" s="44"/>
      <c r="T11" s="44"/>
      <c r="AZ11" s="134" t="e">
        <f>SUM(AZ12:AZ16)</f>
        <v>#REF!</v>
      </c>
      <c r="BF11" s="134" t="e">
        <f>SUM(BF12:BF16)</f>
        <v>#REF!</v>
      </c>
      <c r="BO11" s="134" t="e">
        <f>SUM(BO12:BO16)</f>
        <v>#REF!</v>
      </c>
      <c r="CL11" s="134" t="e">
        <f>SUM(CL12:CL16)</f>
        <v>#REF!</v>
      </c>
      <c r="CM11" s="134" t="e">
        <f>SUM(CM12:CM16)</f>
        <v>#REF!</v>
      </c>
      <c r="CN11" s="134" t="e">
        <f>SUM(CN12:CN16)</f>
        <v>#REF!</v>
      </c>
    </row>
    <row r="12" spans="1:92" ht="12" customHeight="1">
      <c r="A12" s="133"/>
      <c r="B12" s="138" t="s">
        <v>128</v>
      </c>
      <c r="C12" s="136">
        <v>700000000</v>
      </c>
      <c r="D12" s="130">
        <v>1082834495.0899999</v>
      </c>
      <c r="E12" s="130">
        <v>1082834495.0899999</v>
      </c>
      <c r="F12" s="130">
        <v>1059246259.1900001</v>
      </c>
      <c r="G12" s="136"/>
      <c r="H12" s="131">
        <f t="shared" si="0"/>
        <v>97.821621308985058</v>
      </c>
      <c r="I12" s="131">
        <f t="shared" si="1"/>
        <v>97.821621308985058</v>
      </c>
      <c r="J12" s="43"/>
      <c r="K12" s="41"/>
      <c r="L12" s="41"/>
      <c r="M12" s="41"/>
      <c r="N12" s="41"/>
      <c r="O12" s="41"/>
      <c r="P12" s="42"/>
      <c r="Q12" s="42"/>
      <c r="R12" s="43"/>
      <c r="S12" s="44"/>
      <c r="T12" s="44"/>
      <c r="AZ12" s="136" t="e">
        <f>+#REF!</f>
        <v>#REF!</v>
      </c>
      <c r="BF12" s="136" t="e">
        <f>+#REF!</f>
        <v>#REF!</v>
      </c>
      <c r="BO12" s="136" t="e">
        <f>+#REF!</f>
        <v>#REF!</v>
      </c>
      <c r="CL12" s="136" t="e">
        <f>+#REF!</f>
        <v>#REF!</v>
      </c>
      <c r="CM12" s="136" t="e">
        <f>+#REF!</f>
        <v>#REF!</v>
      </c>
      <c r="CN12" s="136" t="e">
        <f>+#REF!</f>
        <v>#REF!</v>
      </c>
    </row>
    <row r="13" spans="1:92" ht="12" customHeight="1">
      <c r="A13" s="133"/>
      <c r="B13" s="138" t="s">
        <v>242</v>
      </c>
      <c r="C13" s="136">
        <v>1795507240</v>
      </c>
      <c r="D13" s="136">
        <v>1571181200.6700001</v>
      </c>
      <c r="E13" s="136">
        <v>1571181200.6700001</v>
      </c>
      <c r="F13" s="136">
        <v>1359689250.24</v>
      </c>
      <c r="G13" s="136"/>
      <c r="H13" s="131">
        <f t="shared" si="0"/>
        <v>86.539302383467074</v>
      </c>
      <c r="I13" s="131">
        <f t="shared" si="1"/>
        <v>86.539302383467074</v>
      </c>
      <c r="J13" s="43"/>
      <c r="K13" s="41"/>
      <c r="L13" s="41"/>
      <c r="M13" s="41"/>
      <c r="N13" s="41"/>
      <c r="O13" s="41"/>
      <c r="P13" s="42"/>
      <c r="Q13" s="42"/>
      <c r="R13" s="43"/>
      <c r="S13" s="44"/>
      <c r="T13" s="44"/>
      <c r="AZ13" s="136" t="e">
        <f>+#REF!</f>
        <v>#REF!</v>
      </c>
      <c r="BF13" s="136" t="e">
        <f>+#REF!</f>
        <v>#REF!</v>
      </c>
      <c r="BO13" s="136" t="e">
        <f>+#REF!</f>
        <v>#REF!</v>
      </c>
      <c r="CL13" s="136" t="e">
        <f>+#REF!</f>
        <v>#REF!</v>
      </c>
      <c r="CM13" s="136" t="e">
        <f>+#REF!</f>
        <v>#REF!</v>
      </c>
      <c r="CN13" s="136" t="e">
        <f>+#REF!</f>
        <v>#REF!</v>
      </c>
    </row>
    <row r="14" spans="1:92" s="80" customFormat="1" ht="12" customHeight="1">
      <c r="A14" s="133"/>
      <c r="B14" s="132" t="s">
        <v>241</v>
      </c>
      <c r="C14" s="136">
        <v>4341929476</v>
      </c>
      <c r="D14" s="136">
        <v>3970338323.6599998</v>
      </c>
      <c r="E14" s="136">
        <v>3970338323.6599998</v>
      </c>
      <c r="F14" s="136">
        <v>3406817351.75</v>
      </c>
      <c r="G14" s="136"/>
      <c r="H14" s="131">
        <f t="shared" si="0"/>
        <v>85.806726632038604</v>
      </c>
      <c r="I14" s="131">
        <f t="shared" si="1"/>
        <v>85.806726632038604</v>
      </c>
      <c r="J14" s="43"/>
      <c r="K14" s="41"/>
      <c r="L14" s="41"/>
      <c r="M14" s="41"/>
      <c r="N14" s="41"/>
      <c r="O14" s="41"/>
      <c r="P14" s="42"/>
      <c r="Q14" s="42"/>
      <c r="R14" s="43"/>
      <c r="S14" s="44"/>
      <c r="T14" s="44"/>
      <c r="AZ14" s="136" t="e">
        <f>+#REF!</f>
        <v>#REF!</v>
      </c>
      <c r="BF14" s="136" t="e">
        <f>+#REF!</f>
        <v>#REF!</v>
      </c>
      <c r="BO14" s="136" t="e">
        <f>+#REF!</f>
        <v>#REF!</v>
      </c>
      <c r="CL14" s="136" t="e">
        <f>+#REF!</f>
        <v>#REF!</v>
      </c>
      <c r="CM14" s="136" t="e">
        <f>+#REF!</f>
        <v>#REF!</v>
      </c>
      <c r="CN14" s="136" t="e">
        <f>+#REF!</f>
        <v>#REF!</v>
      </c>
    </row>
    <row r="15" spans="1:92" ht="12" customHeight="1">
      <c r="A15" s="133"/>
      <c r="B15" s="138" t="s">
        <v>240</v>
      </c>
      <c r="C15" s="136">
        <v>5183000000</v>
      </c>
      <c r="D15" s="136">
        <v>2927249160.9899998</v>
      </c>
      <c r="E15" s="136">
        <v>2927249160.9899998</v>
      </c>
      <c r="F15" s="136">
        <v>2886049929.27</v>
      </c>
      <c r="G15" s="136"/>
      <c r="H15" s="131">
        <f t="shared" si="0"/>
        <v>98.592561498725786</v>
      </c>
      <c r="I15" s="131">
        <f t="shared" si="1"/>
        <v>98.592561498725786</v>
      </c>
      <c r="J15" s="43"/>
      <c r="K15" s="41"/>
      <c r="L15" s="41"/>
      <c r="M15" s="41"/>
      <c r="N15" s="41"/>
      <c r="O15" s="41"/>
      <c r="P15" s="42"/>
      <c r="Q15" s="42"/>
      <c r="R15" s="43"/>
      <c r="S15" s="44"/>
      <c r="T15" s="44"/>
      <c r="AZ15" s="136" t="e">
        <f>+#REF!</f>
        <v>#REF!</v>
      </c>
      <c r="BF15" s="136" t="e">
        <f>+#REF!</f>
        <v>#REF!</v>
      </c>
      <c r="BO15" s="136" t="e">
        <f>+#REF!</f>
        <v>#REF!</v>
      </c>
      <c r="CL15" s="136" t="e">
        <f>+#REF!</f>
        <v>#REF!</v>
      </c>
      <c r="CM15" s="136" t="e">
        <f>+#REF!</f>
        <v>#REF!</v>
      </c>
      <c r="CN15" s="136" t="e">
        <f>+#REF!</f>
        <v>#REF!</v>
      </c>
    </row>
    <row r="16" spans="1:92" ht="12" customHeight="1">
      <c r="A16" s="133"/>
      <c r="B16" s="138" t="s">
        <v>239</v>
      </c>
      <c r="C16" s="136">
        <v>435422591</v>
      </c>
      <c r="D16" s="136">
        <v>224080457.88999999</v>
      </c>
      <c r="E16" s="136">
        <v>224080457.88999999</v>
      </c>
      <c r="F16" s="136">
        <v>198376330.51000002</v>
      </c>
      <c r="G16" s="136"/>
      <c r="H16" s="131">
        <f t="shared" si="0"/>
        <v>88.529063345355169</v>
      </c>
      <c r="I16" s="131">
        <f t="shared" si="1"/>
        <v>88.529063345355169</v>
      </c>
      <c r="J16" s="43"/>
      <c r="K16" s="41"/>
      <c r="L16" s="41"/>
      <c r="M16" s="41"/>
      <c r="N16" s="41"/>
      <c r="O16" s="41"/>
      <c r="P16" s="42"/>
      <c r="Q16" s="42"/>
      <c r="R16" s="43"/>
      <c r="S16" s="44"/>
      <c r="T16" s="44"/>
      <c r="AZ16" s="136" t="e">
        <f>+#REF!</f>
        <v>#REF!</v>
      </c>
      <c r="BF16" s="136" t="e">
        <f>+#REF!</f>
        <v>#REF!</v>
      </c>
      <c r="BO16" s="136" t="e">
        <f>+#REF!</f>
        <v>#REF!</v>
      </c>
      <c r="CL16" s="136" t="e">
        <f>+#REF!</f>
        <v>#REF!</v>
      </c>
      <c r="CM16" s="136" t="e">
        <f>+#REF!</f>
        <v>#REF!</v>
      </c>
      <c r="CN16" s="136" t="e">
        <f>+#REF!</f>
        <v>#REF!</v>
      </c>
    </row>
    <row r="17" spans="1:92" s="80" customFormat="1" ht="12" customHeight="1">
      <c r="A17" s="417" t="s">
        <v>238</v>
      </c>
      <c r="B17" s="417"/>
      <c r="C17" s="134">
        <f>+C18</f>
        <v>1329332999.9699998</v>
      </c>
      <c r="D17" s="134">
        <f>+D18</f>
        <v>1171580390.8099997</v>
      </c>
      <c r="E17" s="134">
        <f>+E18</f>
        <v>1171580390.8099997</v>
      </c>
      <c r="F17" s="134">
        <f>+F18</f>
        <v>1091987814.6600001</v>
      </c>
      <c r="G17" s="134"/>
      <c r="H17" s="135">
        <f t="shared" si="0"/>
        <v>93.206392256619168</v>
      </c>
      <c r="I17" s="135">
        <f t="shared" si="1"/>
        <v>93.206392256619168</v>
      </c>
      <c r="J17" s="43"/>
      <c r="K17" s="41"/>
      <c r="L17" s="41"/>
      <c r="M17" s="41"/>
      <c r="N17" s="41"/>
      <c r="O17" s="41"/>
      <c r="P17" s="42"/>
      <c r="Q17" s="42"/>
      <c r="R17" s="43"/>
      <c r="S17" s="44"/>
      <c r="T17" s="44"/>
      <c r="AZ17" s="134" t="e">
        <f>+AZ18</f>
        <v>#REF!</v>
      </c>
      <c r="BF17" s="134" t="e">
        <f>+BF18</f>
        <v>#REF!</v>
      </c>
      <c r="BO17" s="134" t="e">
        <f>+BO18</f>
        <v>#REF!</v>
      </c>
      <c r="CL17" s="134" t="e">
        <f>+CL18</f>
        <v>#REF!</v>
      </c>
      <c r="CM17" s="134" t="e">
        <f>+CM18</f>
        <v>#REF!</v>
      </c>
      <c r="CN17" s="134" t="e">
        <f>+CN18</f>
        <v>#REF!</v>
      </c>
    </row>
    <row r="18" spans="1:92" s="80" customFormat="1" ht="12" customHeight="1">
      <c r="A18" s="133"/>
      <c r="B18" s="132" t="s">
        <v>237</v>
      </c>
      <c r="C18" s="136">
        <v>1329332999.9699998</v>
      </c>
      <c r="D18" s="136">
        <v>1171580390.8099997</v>
      </c>
      <c r="E18" s="136">
        <v>1171580390.8099997</v>
      </c>
      <c r="F18" s="136">
        <v>1091987814.6600001</v>
      </c>
      <c r="G18" s="136"/>
      <c r="H18" s="131">
        <f t="shared" si="0"/>
        <v>93.206392256619168</v>
      </c>
      <c r="I18" s="131">
        <f t="shared" si="1"/>
        <v>93.206392256619168</v>
      </c>
      <c r="J18" s="43"/>
      <c r="K18" s="41"/>
      <c r="L18" s="41"/>
      <c r="M18" s="41"/>
      <c r="N18" s="41"/>
      <c r="O18" s="41"/>
      <c r="P18" s="42"/>
      <c r="Q18" s="42"/>
      <c r="R18" s="43"/>
      <c r="S18" s="44"/>
      <c r="T18" s="44"/>
      <c r="AZ18" s="136" t="e">
        <f>+#REF!</f>
        <v>#REF!</v>
      </c>
      <c r="BF18" s="136" t="e">
        <f>+#REF!</f>
        <v>#REF!</v>
      </c>
      <c r="BO18" s="136" t="e">
        <f>+#REF!</f>
        <v>#REF!</v>
      </c>
      <c r="CL18" s="136" t="e">
        <f>+#REF!</f>
        <v>#REF!</v>
      </c>
      <c r="CM18" s="136" t="e">
        <f>+#REF!</f>
        <v>#REF!</v>
      </c>
      <c r="CN18" s="136" t="e">
        <f>+#REF!</f>
        <v>#REF!</v>
      </c>
    </row>
    <row r="19" spans="1:92" s="80" customFormat="1" ht="12" customHeight="1">
      <c r="A19" s="417" t="s">
        <v>236</v>
      </c>
      <c r="B19" s="417"/>
      <c r="C19" s="134">
        <f>SUM(C20:C20)</f>
        <v>10000000</v>
      </c>
      <c r="D19" s="134">
        <f>SUM(D20:D20)</f>
        <v>3207223.38</v>
      </c>
      <c r="E19" s="134">
        <f>SUM(E20:E20)</f>
        <v>3207223.38</v>
      </c>
      <c r="F19" s="134">
        <f>SUM(F20:F20)</f>
        <v>3207223.38</v>
      </c>
      <c r="G19" s="134"/>
      <c r="H19" s="135">
        <f t="shared" si="0"/>
        <v>100</v>
      </c>
      <c r="I19" s="135">
        <f t="shared" si="1"/>
        <v>100</v>
      </c>
      <c r="J19" s="43"/>
      <c r="K19" s="41"/>
      <c r="L19" s="41"/>
      <c r="M19" s="41"/>
      <c r="N19" s="41"/>
      <c r="O19" s="41"/>
      <c r="P19" s="42"/>
      <c r="Q19" s="42"/>
      <c r="R19" s="43"/>
      <c r="S19" s="44"/>
      <c r="T19" s="44"/>
      <c r="AZ19" s="134" t="e">
        <f>SUM(AZ20:AZ20)</f>
        <v>#REF!</v>
      </c>
      <c r="BF19" s="134" t="e">
        <f>SUM(BF20:BF20)</f>
        <v>#REF!</v>
      </c>
      <c r="BO19" s="134" t="e">
        <f>SUM(BO20:BO20)</f>
        <v>#REF!</v>
      </c>
      <c r="CL19" s="134" t="e">
        <f>SUM(CL20:CL20)</f>
        <v>#REF!</v>
      </c>
      <c r="CM19" s="134" t="e">
        <f>SUM(CM20:CM20)</f>
        <v>#REF!</v>
      </c>
      <c r="CN19" s="134" t="e">
        <f>SUM(CN20:CN20)</f>
        <v>#REF!</v>
      </c>
    </row>
    <row r="20" spans="1:92" s="80" customFormat="1" ht="12" customHeight="1">
      <c r="A20" s="133"/>
      <c r="B20" s="132" t="s">
        <v>235</v>
      </c>
      <c r="C20" s="136">
        <v>10000000</v>
      </c>
      <c r="D20" s="136">
        <v>3207223.38</v>
      </c>
      <c r="E20" s="136">
        <v>3207223.38</v>
      </c>
      <c r="F20" s="136">
        <v>3207223.38</v>
      </c>
      <c r="G20" s="136"/>
      <c r="H20" s="131">
        <f t="shared" si="0"/>
        <v>100</v>
      </c>
      <c r="I20" s="131">
        <f t="shared" si="1"/>
        <v>100</v>
      </c>
      <c r="J20" s="43"/>
      <c r="K20" s="41"/>
      <c r="L20" s="41"/>
      <c r="M20" s="41"/>
      <c r="N20" s="41"/>
      <c r="O20" s="41"/>
      <c r="P20" s="42"/>
      <c r="Q20" s="42"/>
      <c r="R20" s="43"/>
      <c r="S20" s="44"/>
      <c r="T20" s="44"/>
      <c r="AZ20" s="136" t="e">
        <f>+#REF!</f>
        <v>#REF!</v>
      </c>
      <c r="BF20" s="136" t="e">
        <f>+#REF!</f>
        <v>#REF!</v>
      </c>
      <c r="BO20" s="136" t="e">
        <f>+#REF!</f>
        <v>#REF!</v>
      </c>
      <c r="CL20" s="136" t="e">
        <f>+#REF!</f>
        <v>#REF!</v>
      </c>
      <c r="CM20" s="136" t="e">
        <f>+#REF!</f>
        <v>#REF!</v>
      </c>
      <c r="CN20" s="136" t="e">
        <f>+#REF!</f>
        <v>#REF!</v>
      </c>
    </row>
    <row r="21" spans="1:92" s="80" customFormat="1" ht="12" customHeight="1">
      <c r="A21" s="418" t="s">
        <v>234</v>
      </c>
      <c r="B21" s="418"/>
      <c r="C21" s="134">
        <f>SUM(C22:C23)</f>
        <v>443543736.25999999</v>
      </c>
      <c r="D21" s="134">
        <f>SUM(D22:D23)</f>
        <v>275692124.57459998</v>
      </c>
      <c r="E21" s="134">
        <f>SUM(E22:E23)</f>
        <v>275692124.57459998</v>
      </c>
      <c r="F21" s="134">
        <f>SUM(F22:F23)</f>
        <v>274913126.89420003</v>
      </c>
      <c r="G21" s="134"/>
      <c r="H21" s="135">
        <f t="shared" si="0"/>
        <v>99.717439269764427</v>
      </c>
      <c r="I21" s="135">
        <f t="shared" si="1"/>
        <v>99.717439269764427</v>
      </c>
      <c r="J21" s="43"/>
      <c r="K21" s="41"/>
      <c r="L21" s="41"/>
      <c r="M21" s="41"/>
      <c r="N21" s="41"/>
      <c r="O21" s="41"/>
      <c r="P21" s="42"/>
      <c r="Q21" s="42"/>
      <c r="R21" s="43"/>
      <c r="S21" s="44"/>
      <c r="T21" s="44"/>
      <c r="AZ21" s="134" t="e">
        <f>SUM(AZ22:AZ23)</f>
        <v>#REF!</v>
      </c>
      <c r="BF21" s="134" t="e">
        <f>SUM(BF22:BF23)</f>
        <v>#REF!</v>
      </c>
      <c r="BO21" s="134" t="e">
        <f>SUM(BO22:BO23)</f>
        <v>#REF!</v>
      </c>
      <c r="CL21" s="134" t="e">
        <f>SUM(CL22:CL23)</f>
        <v>#REF!</v>
      </c>
      <c r="CM21" s="134" t="e">
        <f>SUM(CM22:CM23)</f>
        <v>#REF!</v>
      </c>
      <c r="CN21" s="134" t="e">
        <f>SUM(CN22:CN23)</f>
        <v>#REF!</v>
      </c>
    </row>
    <row r="22" spans="1:92" s="80" customFormat="1" ht="12" customHeight="1">
      <c r="A22" s="133"/>
      <c r="B22" s="138" t="s">
        <v>233</v>
      </c>
      <c r="C22" s="136">
        <v>87250354.25999999</v>
      </c>
      <c r="D22" s="136">
        <v>113120097.57460001</v>
      </c>
      <c r="E22" s="136">
        <v>113120097.57460001</v>
      </c>
      <c r="F22" s="136">
        <v>112344699.89420001</v>
      </c>
      <c r="G22" s="136"/>
      <c r="H22" s="131">
        <f t="shared" si="0"/>
        <v>99.314535880868888</v>
      </c>
      <c r="I22" s="131">
        <f t="shared" si="1"/>
        <v>99.314535880868888</v>
      </c>
      <c r="J22" s="43"/>
      <c r="K22" s="41"/>
      <c r="L22" s="41"/>
      <c r="M22" s="41"/>
      <c r="N22" s="41"/>
      <c r="O22" s="41"/>
      <c r="P22" s="42"/>
      <c r="Q22" s="42"/>
      <c r="R22" s="43"/>
      <c r="S22" s="44"/>
      <c r="T22" s="44"/>
      <c r="AZ22" s="136" t="e">
        <f>+#REF!</f>
        <v>#REF!</v>
      </c>
      <c r="BF22" s="136" t="e">
        <f>+#REF!</f>
        <v>#REF!</v>
      </c>
      <c r="BO22" s="136" t="e">
        <f>+#REF!</f>
        <v>#REF!</v>
      </c>
      <c r="CL22" s="136" t="e">
        <f>+#REF!</f>
        <v>#REF!</v>
      </c>
      <c r="CM22" s="136" t="e">
        <f>+#REF!</f>
        <v>#REF!</v>
      </c>
      <c r="CN22" s="136" t="e">
        <f>+#REF!</f>
        <v>#REF!</v>
      </c>
    </row>
    <row r="23" spans="1:92" s="80" customFormat="1" ht="12" customHeight="1">
      <c r="A23" s="133"/>
      <c r="B23" s="132" t="s">
        <v>232</v>
      </c>
      <c r="C23" s="136">
        <v>356293382</v>
      </c>
      <c r="D23" s="136">
        <v>162572027</v>
      </c>
      <c r="E23" s="136">
        <v>162572027</v>
      </c>
      <c r="F23" s="136">
        <v>162568427</v>
      </c>
      <c r="G23" s="136"/>
      <c r="H23" s="131">
        <f t="shared" si="0"/>
        <v>99.997785596903455</v>
      </c>
      <c r="I23" s="131">
        <f t="shared" si="1"/>
        <v>99.997785596903455</v>
      </c>
      <c r="J23" s="43"/>
      <c r="K23" s="41"/>
      <c r="L23" s="41"/>
      <c r="M23" s="41"/>
      <c r="N23" s="41"/>
      <c r="O23" s="41"/>
      <c r="P23" s="42"/>
      <c r="Q23" s="42"/>
      <c r="R23" s="43"/>
      <c r="S23" s="44"/>
      <c r="T23" s="44"/>
      <c r="AZ23" s="136" t="e">
        <f>+#REF!</f>
        <v>#REF!</v>
      </c>
      <c r="BF23" s="136" t="e">
        <f>+#REF!</f>
        <v>#REF!</v>
      </c>
      <c r="BO23" s="136" t="e">
        <f>+#REF!</f>
        <v>#REF!</v>
      </c>
      <c r="CL23" s="136" t="e">
        <f>+#REF!</f>
        <v>#REF!</v>
      </c>
      <c r="CM23" s="136" t="e">
        <f>+#REF!</f>
        <v>#REF!</v>
      </c>
      <c r="CN23" s="136" t="e">
        <f>+#REF!</f>
        <v>#REF!</v>
      </c>
    </row>
    <row r="24" spans="1:92" s="80" customFormat="1" ht="12" customHeight="1">
      <c r="A24" s="418" t="s">
        <v>231</v>
      </c>
      <c r="B24" s="418"/>
      <c r="C24" s="134">
        <f>+C25</f>
        <v>180717854</v>
      </c>
      <c r="D24" s="134">
        <f>+D25</f>
        <v>217578103.01000011</v>
      </c>
      <c r="E24" s="134">
        <f>+E25</f>
        <v>217578103.01000011</v>
      </c>
      <c r="F24" s="134">
        <f>+F25</f>
        <v>217578103.01000011</v>
      </c>
      <c r="G24" s="134"/>
      <c r="H24" s="135">
        <f t="shared" si="0"/>
        <v>100</v>
      </c>
      <c r="I24" s="135">
        <f t="shared" si="1"/>
        <v>100</v>
      </c>
      <c r="J24" s="43"/>
      <c r="K24" s="41"/>
      <c r="L24" s="41"/>
      <c r="M24" s="41"/>
      <c r="N24" s="41"/>
      <c r="O24" s="41"/>
      <c r="P24" s="42"/>
      <c r="Q24" s="42"/>
      <c r="R24" s="43"/>
      <c r="S24" s="44"/>
      <c r="T24" s="44"/>
      <c r="AZ24" s="134" t="e">
        <f>+AZ25</f>
        <v>#REF!</v>
      </c>
      <c r="BF24" s="134" t="e">
        <f>+BF25</f>
        <v>#REF!</v>
      </c>
      <c r="BO24" s="134" t="e">
        <f>+BO25</f>
        <v>#REF!</v>
      </c>
      <c r="CL24" s="134" t="e">
        <f>+CL25</f>
        <v>#REF!</v>
      </c>
      <c r="CM24" s="134" t="e">
        <f>+CM25</f>
        <v>#REF!</v>
      </c>
      <c r="CN24" s="134" t="e">
        <f>+CN25</f>
        <v>#REF!</v>
      </c>
    </row>
    <row r="25" spans="1:92" s="80" customFormat="1" ht="17.25" customHeight="1">
      <c r="A25" s="133"/>
      <c r="B25" s="132" t="s">
        <v>152</v>
      </c>
      <c r="C25" s="136">
        <v>180717854</v>
      </c>
      <c r="D25" s="136">
        <v>217578103.01000011</v>
      </c>
      <c r="E25" s="136">
        <v>217578103.01000011</v>
      </c>
      <c r="F25" s="136">
        <v>217578103.01000011</v>
      </c>
      <c r="G25" s="136"/>
      <c r="H25" s="131">
        <f t="shared" si="0"/>
        <v>100</v>
      </c>
      <c r="I25" s="131">
        <f t="shared" si="1"/>
        <v>100</v>
      </c>
      <c r="J25" s="43"/>
      <c r="K25" s="41"/>
      <c r="L25" s="41"/>
      <c r="M25" s="41"/>
      <c r="N25" s="41"/>
      <c r="O25" s="41"/>
      <c r="P25" s="42"/>
      <c r="Q25" s="42"/>
      <c r="R25" s="43"/>
      <c r="S25" s="44"/>
      <c r="T25" s="44"/>
      <c r="AZ25" s="136" t="e">
        <f>+#REF!</f>
        <v>#REF!</v>
      </c>
      <c r="BF25" s="136" t="e">
        <f>+#REF!</f>
        <v>#REF!</v>
      </c>
      <c r="BO25" s="136" t="e">
        <f>+#REF!</f>
        <v>#REF!</v>
      </c>
      <c r="CL25" s="136" t="e">
        <f>+#REF!</f>
        <v>#REF!</v>
      </c>
      <c r="CM25" s="136" t="e">
        <f>+#REF!</f>
        <v>#REF!</v>
      </c>
      <c r="CN25" s="136" t="e">
        <f>+#REF!</f>
        <v>#REF!</v>
      </c>
    </row>
    <row r="26" spans="1:92" s="80" customFormat="1" ht="12" customHeight="1">
      <c r="A26" s="418" t="s">
        <v>230</v>
      </c>
      <c r="B26" s="418"/>
      <c r="C26" s="134">
        <f>SUM(C27:C28)</f>
        <v>2439306555</v>
      </c>
      <c r="D26" s="134">
        <f>SUM(D27:D28)</f>
        <v>1637571530.8499999</v>
      </c>
      <c r="E26" s="134">
        <f>SUM(E27:E28)</f>
        <v>1637571530.8499999</v>
      </c>
      <c r="F26" s="134">
        <f>SUM(F27:F28)</f>
        <v>1636001049.28</v>
      </c>
      <c r="G26" s="134"/>
      <c r="H26" s="135">
        <f t="shared" si="0"/>
        <v>99.90409691788031</v>
      </c>
      <c r="I26" s="135">
        <f t="shared" si="1"/>
        <v>99.90409691788031</v>
      </c>
      <c r="J26" s="43"/>
      <c r="K26" s="41"/>
      <c r="L26" s="41"/>
      <c r="M26" s="41"/>
      <c r="N26" s="41"/>
      <c r="O26" s="41"/>
      <c r="P26" s="42"/>
      <c r="Q26" s="42"/>
      <c r="R26" s="43"/>
      <c r="S26" s="44"/>
      <c r="T26" s="44"/>
      <c r="AZ26" s="134" t="e">
        <f>SUM(AZ27:AZ28)</f>
        <v>#REF!</v>
      </c>
      <c r="BF26" s="134" t="e">
        <f>SUM(BF27:BF28)</f>
        <v>#REF!</v>
      </c>
      <c r="BO26" s="134" t="e">
        <f>SUM(BO27:BO28)</f>
        <v>#REF!</v>
      </c>
      <c r="CL26" s="134" t="e">
        <f>SUM(CL27:CL28)</f>
        <v>#REF!</v>
      </c>
      <c r="CM26" s="134" t="e">
        <f>SUM(CM27:CM28)</f>
        <v>#REF!</v>
      </c>
      <c r="CN26" s="134" t="e">
        <f>SUM(CN27:CN28)</f>
        <v>#REF!</v>
      </c>
    </row>
    <row r="27" spans="1:92" s="80" customFormat="1" ht="12" customHeight="1">
      <c r="A27" s="133"/>
      <c r="B27" s="138" t="s">
        <v>113</v>
      </c>
      <c r="C27" s="136">
        <v>2417935953</v>
      </c>
      <c r="D27" s="136">
        <v>1626583020.54</v>
      </c>
      <c r="E27" s="136">
        <v>1626583020.53</v>
      </c>
      <c r="F27" s="136">
        <v>1625049720.8199999</v>
      </c>
      <c r="G27" s="136"/>
      <c r="H27" s="131">
        <f t="shared" si="0"/>
        <v>99.905734924031663</v>
      </c>
      <c r="I27" s="131">
        <f t="shared" si="1"/>
        <v>99.90573492464587</v>
      </c>
      <c r="J27" s="43"/>
      <c r="K27" s="41"/>
      <c r="L27" s="41"/>
      <c r="M27" s="41"/>
      <c r="N27" s="41"/>
      <c r="O27" s="41"/>
      <c r="P27" s="42"/>
      <c r="Q27" s="42"/>
      <c r="R27" s="43"/>
      <c r="S27" s="44"/>
      <c r="T27" s="44"/>
      <c r="AZ27" s="136" t="e">
        <f>+#REF!</f>
        <v>#REF!</v>
      </c>
      <c r="BF27" s="136" t="e">
        <f>+#REF!</f>
        <v>#REF!</v>
      </c>
      <c r="BO27" s="136" t="e">
        <f>+#REF!</f>
        <v>#REF!</v>
      </c>
      <c r="CL27" s="136" t="e">
        <f>+#REF!</f>
        <v>#REF!</v>
      </c>
      <c r="CM27" s="136" t="e">
        <f>+#REF!</f>
        <v>#REF!</v>
      </c>
      <c r="CN27" s="136" t="e">
        <f>+#REF!</f>
        <v>#REF!</v>
      </c>
    </row>
    <row r="28" spans="1:92" s="80" customFormat="1" ht="12" customHeight="1">
      <c r="A28" s="133"/>
      <c r="B28" s="138" t="s">
        <v>229</v>
      </c>
      <c r="C28" s="136">
        <v>21370602</v>
      </c>
      <c r="D28" s="136">
        <v>10988510.310000001</v>
      </c>
      <c r="E28" s="136">
        <v>10988510.32</v>
      </c>
      <c r="F28" s="136">
        <v>10951328.459999999</v>
      </c>
      <c r="G28" s="136"/>
      <c r="H28" s="131">
        <f t="shared" si="0"/>
        <v>99.661629748245645</v>
      </c>
      <c r="I28" s="131">
        <f t="shared" si="1"/>
        <v>99.661629657549426</v>
      </c>
      <c r="J28" s="43"/>
      <c r="K28" s="41"/>
      <c r="L28" s="41"/>
      <c r="M28" s="41"/>
      <c r="N28" s="41"/>
      <c r="O28" s="41"/>
      <c r="P28" s="42"/>
      <c r="Q28" s="42"/>
      <c r="R28" s="43"/>
      <c r="S28" s="44"/>
      <c r="T28" s="44"/>
      <c r="AZ28" s="136" t="e">
        <f>+#REF!</f>
        <v>#REF!</v>
      </c>
      <c r="BF28" s="136" t="e">
        <f>+#REF!</f>
        <v>#REF!</v>
      </c>
      <c r="BO28" s="136" t="e">
        <f>+#REF!</f>
        <v>#REF!</v>
      </c>
      <c r="CL28" s="136" t="e">
        <f>+#REF!</f>
        <v>#REF!</v>
      </c>
      <c r="CM28" s="136" t="e">
        <f>+#REF!</f>
        <v>#REF!</v>
      </c>
      <c r="CN28" s="136" t="e">
        <f>+#REF!</f>
        <v>#REF!</v>
      </c>
    </row>
    <row r="29" spans="1:92" s="80" customFormat="1" ht="12" customHeight="1">
      <c r="A29" s="417" t="s">
        <v>228</v>
      </c>
      <c r="B29" s="417"/>
      <c r="C29" s="134">
        <f>SUM(C30:C51)</f>
        <v>16331926765.25</v>
      </c>
      <c r="D29" s="134">
        <f>SUM(D30:D51)</f>
        <v>10746265290.137001</v>
      </c>
      <c r="E29" s="134">
        <f>SUM(E30:E51)</f>
        <v>10746265290.137001</v>
      </c>
      <c r="F29" s="134">
        <f>SUM(F30:F51)</f>
        <v>10474845871.7565</v>
      </c>
      <c r="G29" s="134"/>
      <c r="H29" s="135">
        <f t="shared" si="0"/>
        <v>97.474290732152198</v>
      </c>
      <c r="I29" s="135">
        <f t="shared" si="1"/>
        <v>97.474290732152198</v>
      </c>
      <c r="J29" s="43"/>
      <c r="K29" s="41"/>
      <c r="L29" s="41"/>
      <c r="M29" s="41"/>
      <c r="N29" s="41"/>
      <c r="O29" s="41"/>
      <c r="P29" s="42"/>
      <c r="Q29" s="42"/>
      <c r="R29" s="43"/>
      <c r="S29" s="44"/>
      <c r="T29" s="44"/>
      <c r="AZ29" s="134" t="e">
        <f>SUM(AZ30:AZ51)</f>
        <v>#REF!</v>
      </c>
      <c r="BF29" s="134" t="e">
        <f>SUM(BF30:BF51)</f>
        <v>#REF!</v>
      </c>
      <c r="BO29" s="134" t="e">
        <f>SUM(BO30:BO51)</f>
        <v>#REF!</v>
      </c>
      <c r="CL29" s="134" t="e">
        <f>SUM(CL30:CL51)</f>
        <v>#REF!</v>
      </c>
      <c r="CM29" s="134" t="e">
        <f>SUM(CM30:CM51)</f>
        <v>#REF!</v>
      </c>
      <c r="CN29" s="134" t="e">
        <f>SUM(CN30:CN51)</f>
        <v>#REF!</v>
      </c>
    </row>
    <row r="30" spans="1:92" s="80" customFormat="1" ht="12" customHeight="1">
      <c r="A30" s="132"/>
      <c r="B30" s="132" t="s">
        <v>83</v>
      </c>
      <c r="C30" s="136">
        <v>3628030.0500000003</v>
      </c>
      <c r="D30" s="136">
        <v>3852886.7340000002</v>
      </c>
      <c r="E30" s="136">
        <v>3852886.7340000002</v>
      </c>
      <c r="F30" s="136">
        <v>3832333.4895000001</v>
      </c>
      <c r="G30" s="136"/>
      <c r="H30" s="131">
        <f t="shared" si="0"/>
        <v>99.466549475264173</v>
      </c>
      <c r="I30" s="131">
        <f t="shared" si="1"/>
        <v>99.466549475264173</v>
      </c>
      <c r="J30" s="43"/>
      <c r="K30" s="41"/>
      <c r="L30" s="41"/>
      <c r="M30" s="41"/>
      <c r="N30" s="41"/>
      <c r="O30" s="41"/>
      <c r="P30" s="42"/>
      <c r="Q30" s="42"/>
      <c r="R30" s="43"/>
      <c r="S30" s="44"/>
      <c r="T30" s="44"/>
      <c r="AZ30" s="136" t="e">
        <f>+#REF!</f>
        <v>#REF!</v>
      </c>
      <c r="BF30" s="136" t="e">
        <f>+#REF!</f>
        <v>#REF!</v>
      </c>
      <c r="BO30" s="136" t="e">
        <f>+#REF!</f>
        <v>#REF!</v>
      </c>
      <c r="CL30" s="136" t="e">
        <f>+#REF!</f>
        <v>#REF!</v>
      </c>
      <c r="CM30" s="136" t="e">
        <f>+#REF!</f>
        <v>#REF!</v>
      </c>
      <c r="CN30" s="136" t="e">
        <f>+#REF!</f>
        <v>#REF!</v>
      </c>
    </row>
    <row r="31" spans="1:92" s="80" customFormat="1" ht="12" customHeight="1">
      <c r="A31" s="138"/>
      <c r="B31" s="138" t="s">
        <v>84</v>
      </c>
      <c r="C31" s="136">
        <v>10412416</v>
      </c>
      <c r="D31" s="136">
        <v>9630299.6499999985</v>
      </c>
      <c r="E31" s="136">
        <v>9630299.6499999985</v>
      </c>
      <c r="F31" s="136">
        <v>9385154.3000000007</v>
      </c>
      <c r="G31" s="136"/>
      <c r="H31" s="131">
        <f t="shared" si="0"/>
        <v>97.454436944752828</v>
      </c>
      <c r="I31" s="131">
        <f t="shared" si="1"/>
        <v>97.454436944752828</v>
      </c>
      <c r="J31" s="43"/>
      <c r="K31" s="41"/>
      <c r="L31" s="41"/>
      <c r="M31" s="41"/>
      <c r="N31" s="41"/>
      <c r="O31" s="41"/>
      <c r="P31" s="42"/>
      <c r="Q31" s="42"/>
      <c r="R31" s="43"/>
      <c r="S31" s="44"/>
      <c r="T31" s="44"/>
      <c r="AZ31" s="136" t="e">
        <f>+#REF!</f>
        <v>#REF!</v>
      </c>
      <c r="BF31" s="136" t="e">
        <f>+#REF!</f>
        <v>#REF!</v>
      </c>
      <c r="BO31" s="136" t="e">
        <f>+#REF!</f>
        <v>#REF!</v>
      </c>
      <c r="CL31" s="136" t="e">
        <f>+#REF!</f>
        <v>#REF!</v>
      </c>
      <c r="CM31" s="136" t="e">
        <f>+#REF!</f>
        <v>#REF!</v>
      </c>
      <c r="CN31" s="136" t="e">
        <f>+#REF!</f>
        <v>#REF!</v>
      </c>
    </row>
    <row r="32" spans="1:92" s="80" customFormat="1" ht="12" customHeight="1">
      <c r="A32" s="138"/>
      <c r="B32" s="138" t="s">
        <v>105</v>
      </c>
      <c r="C32" s="136">
        <v>5178037490</v>
      </c>
      <c r="D32" s="136">
        <v>4819471982.6000004</v>
      </c>
      <c r="E32" s="136">
        <v>4819471982.6000004</v>
      </c>
      <c r="F32" s="136">
        <v>4801644532.460001</v>
      </c>
      <c r="G32" s="136"/>
      <c r="H32" s="131">
        <f t="shared" si="0"/>
        <v>99.630095367202813</v>
      </c>
      <c r="I32" s="131">
        <f t="shared" si="1"/>
        <v>99.630095367202813</v>
      </c>
      <c r="J32" s="43"/>
      <c r="K32" s="41"/>
      <c r="L32" s="41"/>
      <c r="M32" s="41"/>
      <c r="N32" s="41"/>
      <c r="O32" s="41"/>
      <c r="P32" s="42"/>
      <c r="Q32" s="42"/>
      <c r="R32" s="43"/>
      <c r="S32" s="44"/>
      <c r="T32" s="44"/>
      <c r="AZ32" s="136" t="e">
        <f>+#REF!</f>
        <v>#REF!</v>
      </c>
      <c r="BF32" s="136" t="e">
        <f>+#REF!</f>
        <v>#REF!</v>
      </c>
      <c r="BO32" s="136" t="e">
        <f>+#REF!</f>
        <v>#REF!</v>
      </c>
      <c r="CL32" s="136" t="e">
        <f>+#REF!</f>
        <v>#REF!</v>
      </c>
      <c r="CM32" s="136" t="e">
        <f>+#REF!</f>
        <v>#REF!</v>
      </c>
      <c r="CN32" s="136" t="e">
        <f>+#REF!</f>
        <v>#REF!</v>
      </c>
    </row>
    <row r="33" spans="1:92" s="80" customFormat="1" ht="12" customHeight="1">
      <c r="A33" s="138"/>
      <c r="B33" s="138" t="s">
        <v>227</v>
      </c>
      <c r="C33" s="136">
        <v>5109910.6500000004</v>
      </c>
      <c r="D33" s="136">
        <v>4314546.9194999989</v>
      </c>
      <c r="E33" s="136">
        <v>4314546.9194999989</v>
      </c>
      <c r="F33" s="136">
        <v>3718413.1529999999</v>
      </c>
      <c r="G33" s="136"/>
      <c r="H33" s="131">
        <f t="shared" si="0"/>
        <v>86.183166445456493</v>
      </c>
      <c r="I33" s="131">
        <f t="shared" si="1"/>
        <v>86.183166445456493</v>
      </c>
      <c r="J33" s="43"/>
      <c r="K33" s="41"/>
      <c r="L33" s="41"/>
      <c r="M33" s="41"/>
      <c r="N33" s="41"/>
      <c r="O33" s="41"/>
      <c r="P33" s="42"/>
      <c r="Q33" s="42"/>
      <c r="R33" s="43"/>
      <c r="S33" s="44"/>
      <c r="T33" s="44"/>
      <c r="AZ33" s="136" t="e">
        <f>+#REF!</f>
        <v>#REF!</v>
      </c>
      <c r="BF33" s="136" t="e">
        <f>+#REF!</f>
        <v>#REF!</v>
      </c>
      <c r="BO33" s="136" t="e">
        <f>+#REF!</f>
        <v>#REF!</v>
      </c>
      <c r="CL33" s="136" t="e">
        <f>+#REF!</f>
        <v>#REF!</v>
      </c>
      <c r="CM33" s="136" t="e">
        <f>+#REF!</f>
        <v>#REF!</v>
      </c>
      <c r="CN33" s="136" t="e">
        <f>+#REF!</f>
        <v>#REF!</v>
      </c>
    </row>
    <row r="34" spans="1:92" s="80" customFormat="1" ht="12" customHeight="1">
      <c r="A34" s="138"/>
      <c r="B34" s="138" t="s">
        <v>226</v>
      </c>
      <c r="C34" s="136">
        <v>188570937</v>
      </c>
      <c r="D34" s="136">
        <v>53378631.439999983</v>
      </c>
      <c r="E34" s="136">
        <v>53378631.439999983</v>
      </c>
      <c r="F34" s="136">
        <v>53345174.480000004</v>
      </c>
      <c r="G34" s="136"/>
      <c r="H34" s="131">
        <f t="shared" si="0"/>
        <v>99.937321435380781</v>
      </c>
      <c r="I34" s="131">
        <f t="shared" si="1"/>
        <v>99.937321435380781</v>
      </c>
      <c r="J34" s="43"/>
      <c r="K34" s="41"/>
      <c r="L34" s="41"/>
      <c r="M34" s="41"/>
      <c r="N34" s="41"/>
      <c r="O34" s="41"/>
      <c r="P34" s="42"/>
      <c r="Q34" s="42"/>
      <c r="R34" s="43"/>
      <c r="S34" s="44"/>
      <c r="T34" s="44"/>
      <c r="AZ34" s="136" t="e">
        <f>+#REF!</f>
        <v>#REF!</v>
      </c>
      <c r="BF34" s="136" t="e">
        <f>+#REF!</f>
        <v>#REF!</v>
      </c>
      <c r="BO34" s="136" t="e">
        <f>+#REF!</f>
        <v>#REF!</v>
      </c>
      <c r="CL34" s="136" t="e">
        <f>+#REF!</f>
        <v>#REF!</v>
      </c>
      <c r="CM34" s="136" t="e">
        <f>+#REF!</f>
        <v>#REF!</v>
      </c>
      <c r="CN34" s="136" t="e">
        <f>+#REF!</f>
        <v>#REF!</v>
      </c>
    </row>
    <row r="35" spans="1:92" s="80" customFormat="1" ht="12" customHeight="1">
      <c r="A35" s="138"/>
      <c r="B35" s="138" t="s">
        <v>225</v>
      </c>
      <c r="C35" s="136">
        <v>3427679</v>
      </c>
      <c r="D35" s="136">
        <v>54733600</v>
      </c>
      <c r="E35" s="136">
        <v>54733600</v>
      </c>
      <c r="F35" s="136">
        <v>54733600</v>
      </c>
      <c r="G35" s="136"/>
      <c r="H35" s="131">
        <f t="shared" si="0"/>
        <v>100</v>
      </c>
      <c r="I35" s="131">
        <f t="shared" si="1"/>
        <v>100</v>
      </c>
      <c r="J35" s="43"/>
      <c r="K35" s="41"/>
      <c r="L35" s="41"/>
      <c r="M35" s="41"/>
      <c r="N35" s="41"/>
      <c r="O35" s="41"/>
      <c r="P35" s="42"/>
      <c r="Q35" s="42"/>
      <c r="R35" s="43"/>
      <c r="S35" s="44"/>
      <c r="T35" s="44"/>
      <c r="AZ35" s="136" t="e">
        <f>+#REF!</f>
        <v>#REF!</v>
      </c>
      <c r="BF35" s="136" t="e">
        <f>+#REF!</f>
        <v>#REF!</v>
      </c>
      <c r="BO35" s="136" t="e">
        <f>+#REF!</f>
        <v>#REF!</v>
      </c>
      <c r="CL35" s="136" t="e">
        <f>+#REF!</f>
        <v>#REF!</v>
      </c>
      <c r="CM35" s="136" t="e">
        <f>+#REF!</f>
        <v>#REF!</v>
      </c>
      <c r="CN35" s="136" t="e">
        <f>+#REF!</f>
        <v>#REF!</v>
      </c>
    </row>
    <row r="36" spans="1:92" s="80" customFormat="1" ht="12" customHeight="1">
      <c r="A36" s="138"/>
      <c r="B36" s="138" t="s">
        <v>224</v>
      </c>
      <c r="C36" s="136">
        <v>3992996186</v>
      </c>
      <c r="D36" s="136">
        <v>27741778.579999998</v>
      </c>
      <c r="E36" s="136">
        <v>27741778.579999998</v>
      </c>
      <c r="F36" s="136">
        <v>27741778.050000001</v>
      </c>
      <c r="G36" s="136"/>
      <c r="H36" s="131">
        <f t="shared" si="0"/>
        <v>99.999998089524084</v>
      </c>
      <c r="I36" s="131">
        <f t="shared" si="1"/>
        <v>99.999998089524084</v>
      </c>
      <c r="J36" s="43"/>
      <c r="K36" s="41"/>
      <c r="L36" s="41"/>
      <c r="M36" s="41"/>
      <c r="N36" s="41"/>
      <c r="O36" s="41"/>
      <c r="P36" s="42"/>
      <c r="Q36" s="42"/>
      <c r="R36" s="43"/>
      <c r="S36" s="44"/>
      <c r="T36" s="44"/>
      <c r="AZ36" s="136" t="e">
        <f>+#REF!</f>
        <v>#REF!</v>
      </c>
      <c r="BF36" s="136" t="e">
        <f>+#REF!</f>
        <v>#REF!</v>
      </c>
      <c r="BO36" s="136" t="e">
        <f>+#REF!</f>
        <v>#REF!</v>
      </c>
      <c r="CL36" s="136" t="e">
        <f>+#REF!</f>
        <v>#REF!</v>
      </c>
      <c r="CM36" s="136" t="e">
        <f>+#REF!</f>
        <v>#REF!</v>
      </c>
      <c r="CN36" s="136" t="e">
        <f>+#REF!</f>
        <v>#REF!</v>
      </c>
    </row>
    <row r="37" spans="1:92" s="80" customFormat="1" ht="12" customHeight="1">
      <c r="A37" s="138"/>
      <c r="B37" s="138" t="s">
        <v>223</v>
      </c>
      <c r="C37" s="136">
        <v>94443837.299999923</v>
      </c>
      <c r="D37" s="136">
        <v>94046602.424999952</v>
      </c>
      <c r="E37" s="136">
        <v>94046602.424999952</v>
      </c>
      <c r="F37" s="136">
        <v>91970573.432999924</v>
      </c>
      <c r="G37" s="136"/>
      <c r="H37" s="131">
        <f t="shared" si="0"/>
        <v>97.792552906251331</v>
      </c>
      <c r="I37" s="131">
        <f t="shared" si="1"/>
        <v>97.792552906251331</v>
      </c>
      <c r="J37" s="43"/>
      <c r="K37" s="41"/>
      <c r="L37" s="41"/>
      <c r="M37" s="41"/>
      <c r="N37" s="41"/>
      <c r="O37" s="41"/>
      <c r="P37" s="42"/>
      <c r="Q37" s="42"/>
      <c r="R37" s="43"/>
      <c r="S37" s="44"/>
      <c r="T37" s="44"/>
      <c r="AZ37" s="136" t="e">
        <f>+#REF!</f>
        <v>#REF!</v>
      </c>
      <c r="BF37" s="136" t="e">
        <f>+#REF!</f>
        <v>#REF!</v>
      </c>
      <c r="BO37" s="136" t="e">
        <f>+#REF!</f>
        <v>#REF!</v>
      </c>
      <c r="CL37" s="136" t="e">
        <f>+#REF!</f>
        <v>#REF!</v>
      </c>
      <c r="CM37" s="136" t="e">
        <f>+#REF!</f>
        <v>#REF!</v>
      </c>
      <c r="CN37" s="136" t="e">
        <f>+#REF!</f>
        <v>#REF!</v>
      </c>
    </row>
    <row r="38" spans="1:92" s="80" customFormat="1" ht="12" customHeight="1">
      <c r="A38" s="138"/>
      <c r="B38" s="138" t="s">
        <v>222</v>
      </c>
      <c r="C38" s="136">
        <v>213445065</v>
      </c>
      <c r="D38" s="136">
        <v>222074856.37000003</v>
      </c>
      <c r="E38" s="136">
        <v>222074856.37000003</v>
      </c>
      <c r="F38" s="136">
        <v>221245429.59000003</v>
      </c>
      <c r="G38" s="136"/>
      <c r="H38" s="131">
        <f t="shared" si="0"/>
        <v>99.626510270654819</v>
      </c>
      <c r="I38" s="131">
        <f t="shared" si="1"/>
        <v>99.626510270654819</v>
      </c>
      <c r="J38" s="43"/>
      <c r="K38" s="41"/>
      <c r="L38" s="41"/>
      <c r="M38" s="41"/>
      <c r="N38" s="41"/>
      <c r="O38" s="41"/>
      <c r="P38" s="42"/>
      <c r="Q38" s="42"/>
      <c r="R38" s="43"/>
      <c r="S38" s="44"/>
      <c r="T38" s="44"/>
      <c r="AZ38" s="136" t="e">
        <f>+#REF!</f>
        <v>#REF!</v>
      </c>
      <c r="BF38" s="136" t="e">
        <f>+#REF!</f>
        <v>#REF!</v>
      </c>
      <c r="BO38" s="136" t="e">
        <f>+#REF!</f>
        <v>#REF!</v>
      </c>
      <c r="CL38" s="136" t="e">
        <f>+#REF!</f>
        <v>#REF!</v>
      </c>
      <c r="CM38" s="136" t="e">
        <f>+#REF!</f>
        <v>#REF!</v>
      </c>
      <c r="CN38" s="136" t="e">
        <f>+#REF!</f>
        <v>#REF!</v>
      </c>
    </row>
    <row r="39" spans="1:92" s="80" customFormat="1" ht="12" customHeight="1">
      <c r="A39" s="138"/>
      <c r="B39" s="138" t="s">
        <v>221</v>
      </c>
      <c r="C39" s="136">
        <v>194965712</v>
      </c>
      <c r="D39" s="136">
        <v>185459170.14999998</v>
      </c>
      <c r="E39" s="136">
        <v>185459170.14999998</v>
      </c>
      <c r="F39" s="136">
        <v>178494915.85000002</v>
      </c>
      <c r="G39" s="136"/>
      <c r="H39" s="131">
        <f t="shared" si="0"/>
        <v>96.24485848051232</v>
      </c>
      <c r="I39" s="131">
        <f t="shared" si="1"/>
        <v>96.24485848051232</v>
      </c>
      <c r="J39" s="43"/>
      <c r="K39" s="41"/>
      <c r="L39" s="41"/>
      <c r="M39" s="41"/>
      <c r="N39" s="41"/>
      <c r="O39" s="41"/>
      <c r="P39" s="42"/>
      <c r="Q39" s="42"/>
      <c r="R39" s="43"/>
      <c r="S39" s="44"/>
      <c r="T39" s="44"/>
      <c r="AZ39" s="136" t="e">
        <f>+#REF!</f>
        <v>#REF!</v>
      </c>
      <c r="BF39" s="136" t="e">
        <f>+#REF!</f>
        <v>#REF!</v>
      </c>
      <c r="BO39" s="136" t="e">
        <f>+#REF!</f>
        <v>#REF!</v>
      </c>
      <c r="CL39" s="136" t="e">
        <f>+#REF!</f>
        <v>#REF!</v>
      </c>
      <c r="CM39" s="136" t="e">
        <f>+#REF!</f>
        <v>#REF!</v>
      </c>
      <c r="CN39" s="136" t="e">
        <f>+#REF!</f>
        <v>#REF!</v>
      </c>
    </row>
    <row r="40" spans="1:92" s="80" customFormat="1" ht="12" customHeight="1">
      <c r="A40" s="138"/>
      <c r="B40" s="138" t="s">
        <v>220</v>
      </c>
      <c r="C40" s="136">
        <v>29939649.149999999</v>
      </c>
      <c r="D40" s="136">
        <v>13215084.068000002</v>
      </c>
      <c r="E40" s="136">
        <v>13215084.068000002</v>
      </c>
      <c r="F40" s="136">
        <v>12079886.828000005</v>
      </c>
      <c r="G40" s="136"/>
      <c r="H40" s="131">
        <f t="shared" ref="H40:H76" si="2">IFERROR(F40/D40*100,"n.a.")</f>
        <v>91.409837166690082</v>
      </c>
      <c r="I40" s="131">
        <f t="shared" ref="I40:I76" si="3">IFERROR(F40/E40*100,"n.a.")</f>
        <v>91.409837166690082</v>
      </c>
      <c r="J40" s="43"/>
      <c r="K40" s="41"/>
      <c r="L40" s="41"/>
      <c r="M40" s="41"/>
      <c r="N40" s="41"/>
      <c r="O40" s="41"/>
      <c r="P40" s="42"/>
      <c r="Q40" s="42"/>
      <c r="R40" s="43"/>
      <c r="S40" s="44"/>
      <c r="T40" s="44"/>
      <c r="AZ40" s="136" t="e">
        <f>+#REF!</f>
        <v>#REF!</v>
      </c>
      <c r="BF40" s="136" t="e">
        <f>+#REF!</f>
        <v>#REF!</v>
      </c>
      <c r="BO40" s="136" t="e">
        <f>+#REF!</f>
        <v>#REF!</v>
      </c>
      <c r="CL40" s="136" t="e">
        <f>+#REF!</f>
        <v>#REF!</v>
      </c>
      <c r="CM40" s="136" t="e">
        <f>+#REF!</f>
        <v>#REF!</v>
      </c>
      <c r="CN40" s="136" t="e">
        <f>+#REF!</f>
        <v>#REF!</v>
      </c>
    </row>
    <row r="41" spans="1:92" s="80" customFormat="1" ht="12" customHeight="1">
      <c r="A41" s="138"/>
      <c r="B41" s="138" t="s">
        <v>18</v>
      </c>
      <c r="C41" s="136">
        <v>113856202.8</v>
      </c>
      <c r="D41" s="136">
        <v>128355173.873</v>
      </c>
      <c r="E41" s="136">
        <v>128355173.873</v>
      </c>
      <c r="F41" s="136">
        <v>116806444.029</v>
      </c>
      <c r="G41" s="136"/>
      <c r="H41" s="131">
        <f t="shared" si="2"/>
        <v>91.002520977123368</v>
      </c>
      <c r="I41" s="131">
        <f t="shared" si="3"/>
        <v>91.002520977123368</v>
      </c>
      <c r="J41" s="43"/>
      <c r="K41" s="41"/>
      <c r="L41" s="41"/>
      <c r="M41" s="41"/>
      <c r="N41" s="41"/>
      <c r="O41" s="41"/>
      <c r="P41" s="42"/>
      <c r="Q41" s="42"/>
      <c r="R41" s="43"/>
      <c r="S41" s="44"/>
      <c r="T41" s="44"/>
      <c r="AZ41" s="136" t="e">
        <f>+#REF!</f>
        <v>#REF!</v>
      </c>
      <c r="BF41" s="136" t="e">
        <f>+#REF!</f>
        <v>#REF!</v>
      </c>
      <c r="BO41" s="136" t="e">
        <f>+#REF!</f>
        <v>#REF!</v>
      </c>
      <c r="CL41" s="136" t="e">
        <f>+#REF!</f>
        <v>#REF!</v>
      </c>
      <c r="CM41" s="136" t="e">
        <f>+#REF!</f>
        <v>#REF!</v>
      </c>
      <c r="CN41" s="136" t="e">
        <f>+#REF!</f>
        <v>#REF!</v>
      </c>
    </row>
    <row r="42" spans="1:92" s="80" customFormat="1" ht="12" customHeight="1">
      <c r="A42" s="138"/>
      <c r="B42" s="138" t="s">
        <v>219</v>
      </c>
      <c r="C42" s="136">
        <v>707437223</v>
      </c>
      <c r="D42" s="136">
        <v>0</v>
      </c>
      <c r="E42" s="136">
        <v>0</v>
      </c>
      <c r="F42" s="136">
        <v>0</v>
      </c>
      <c r="G42" s="136"/>
      <c r="H42" s="131" t="str">
        <f t="shared" si="2"/>
        <v>n.a.</v>
      </c>
      <c r="I42" s="131" t="str">
        <f t="shared" si="3"/>
        <v>n.a.</v>
      </c>
      <c r="J42" s="43"/>
      <c r="K42" s="41"/>
      <c r="L42" s="41"/>
      <c r="M42" s="41"/>
      <c r="N42" s="41"/>
      <c r="O42" s="41"/>
      <c r="P42" s="42"/>
      <c r="Q42" s="42"/>
      <c r="R42" s="43"/>
      <c r="S42" s="44"/>
      <c r="T42" s="44"/>
      <c r="AZ42" s="136" t="e">
        <f>+#REF!</f>
        <v>#REF!</v>
      </c>
      <c r="BF42" s="136" t="e">
        <f>+#REF!</f>
        <v>#REF!</v>
      </c>
      <c r="BO42" s="136" t="e">
        <f>+#REF!</f>
        <v>#REF!</v>
      </c>
      <c r="CL42" s="136" t="e">
        <f>+#REF!</f>
        <v>#REF!</v>
      </c>
      <c r="CM42" s="136" t="e">
        <f>+#REF!</f>
        <v>#REF!</v>
      </c>
      <c r="CN42" s="136" t="e">
        <f>+#REF!</f>
        <v>#REF!</v>
      </c>
    </row>
    <row r="43" spans="1:92" s="80" customFormat="1" ht="12" customHeight="1">
      <c r="A43" s="138"/>
      <c r="B43" s="138" t="s">
        <v>218</v>
      </c>
      <c r="C43" s="136">
        <v>234894914</v>
      </c>
      <c r="D43" s="136">
        <v>264894914</v>
      </c>
      <c r="E43" s="136">
        <v>264894914</v>
      </c>
      <c r="F43" s="136">
        <v>260320621.40000001</v>
      </c>
      <c r="G43" s="136"/>
      <c r="H43" s="131">
        <f t="shared" si="2"/>
        <v>98.273167071829846</v>
      </c>
      <c r="I43" s="131">
        <f t="shared" si="3"/>
        <v>98.273167071829846</v>
      </c>
      <c r="J43" s="43"/>
      <c r="K43" s="41"/>
      <c r="L43" s="41"/>
      <c r="M43" s="41"/>
      <c r="N43" s="41"/>
      <c r="O43" s="41"/>
      <c r="P43" s="42"/>
      <c r="Q43" s="42"/>
      <c r="R43" s="43"/>
      <c r="S43" s="44"/>
      <c r="T43" s="44"/>
      <c r="AZ43" s="136" t="e">
        <f>+#REF!</f>
        <v>#REF!</v>
      </c>
      <c r="BF43" s="136" t="e">
        <f>+#REF!</f>
        <v>#REF!</v>
      </c>
      <c r="BO43" s="136" t="e">
        <f>+#REF!</f>
        <v>#REF!</v>
      </c>
      <c r="CL43" s="136" t="e">
        <f>+#REF!</f>
        <v>#REF!</v>
      </c>
      <c r="CM43" s="136" t="e">
        <f>+#REF!</f>
        <v>#REF!</v>
      </c>
      <c r="CN43" s="136" t="e">
        <f>+#REF!</f>
        <v>#REF!</v>
      </c>
    </row>
    <row r="44" spans="1:92" s="80" customFormat="1" ht="12" customHeight="1">
      <c r="A44" s="138"/>
      <c r="B44" s="138" t="s">
        <v>97</v>
      </c>
      <c r="C44" s="136">
        <v>607422510</v>
      </c>
      <c r="D44" s="136">
        <v>608116136.25999999</v>
      </c>
      <c r="E44" s="136">
        <v>608116136.25999999</v>
      </c>
      <c r="F44" s="136">
        <v>606166693.24000001</v>
      </c>
      <c r="G44" s="136"/>
      <c r="H44" s="131">
        <f t="shared" si="2"/>
        <v>99.679429157728109</v>
      </c>
      <c r="I44" s="131">
        <f t="shared" si="3"/>
        <v>99.679429157728109</v>
      </c>
      <c r="J44" s="43"/>
      <c r="K44" s="41"/>
      <c r="L44" s="41"/>
      <c r="M44" s="41"/>
      <c r="N44" s="41"/>
      <c r="O44" s="41"/>
      <c r="P44" s="42"/>
      <c r="Q44" s="42"/>
      <c r="R44" s="43"/>
      <c r="S44" s="44"/>
      <c r="T44" s="44"/>
      <c r="AZ44" s="136" t="e">
        <f>+#REF!</f>
        <v>#REF!</v>
      </c>
      <c r="BF44" s="136" t="e">
        <f>+#REF!</f>
        <v>#REF!</v>
      </c>
      <c r="BO44" s="136" t="e">
        <f>+#REF!</f>
        <v>#REF!</v>
      </c>
      <c r="CL44" s="136" t="e">
        <f>+#REF!</f>
        <v>#REF!</v>
      </c>
      <c r="CM44" s="136" t="e">
        <f>+#REF!</f>
        <v>#REF!</v>
      </c>
      <c r="CN44" s="136" t="e">
        <f>+#REF!</f>
        <v>#REF!</v>
      </c>
    </row>
    <row r="45" spans="1:92" s="80" customFormat="1" ht="12" customHeight="1">
      <c r="A45" s="138"/>
      <c r="B45" s="138" t="s">
        <v>217</v>
      </c>
      <c r="C45" s="136">
        <v>44397912</v>
      </c>
      <c r="D45" s="136">
        <v>31807716</v>
      </c>
      <c r="E45" s="136">
        <v>31807716</v>
      </c>
      <c r="F45" s="136">
        <v>31039958.399999999</v>
      </c>
      <c r="G45" s="136"/>
      <c r="H45" s="131">
        <f t="shared" si="2"/>
        <v>97.58625359959828</v>
      </c>
      <c r="I45" s="131">
        <f t="shared" si="3"/>
        <v>97.58625359959828</v>
      </c>
      <c r="J45" s="43"/>
      <c r="K45" s="41"/>
      <c r="L45" s="41"/>
      <c r="M45" s="41"/>
      <c r="N45" s="41"/>
      <c r="O45" s="41"/>
      <c r="P45" s="42"/>
      <c r="Q45" s="42"/>
      <c r="R45" s="43"/>
      <c r="S45" s="44"/>
      <c r="T45" s="44"/>
      <c r="AZ45" s="136" t="e">
        <f>+#REF!</f>
        <v>#REF!</v>
      </c>
      <c r="BF45" s="136" t="e">
        <f>+#REF!</f>
        <v>#REF!</v>
      </c>
      <c r="BO45" s="136" t="e">
        <f>+#REF!</f>
        <v>#REF!</v>
      </c>
      <c r="CL45" s="136" t="e">
        <f>+#REF!</f>
        <v>#REF!</v>
      </c>
      <c r="CM45" s="136" t="e">
        <f>+#REF!</f>
        <v>#REF!</v>
      </c>
      <c r="CN45" s="136" t="e">
        <f>+#REF!</f>
        <v>#REF!</v>
      </c>
    </row>
    <row r="46" spans="1:92" s="80" customFormat="1" ht="12" customHeight="1">
      <c r="A46" s="138"/>
      <c r="B46" s="138" t="s">
        <v>67</v>
      </c>
      <c r="C46" s="136">
        <v>5272615.6500000004</v>
      </c>
      <c r="D46" s="136">
        <v>4260790.3459999999</v>
      </c>
      <c r="E46" s="136">
        <v>4260790.3459999999</v>
      </c>
      <c r="F46" s="136">
        <v>4071391.4499999997</v>
      </c>
      <c r="G46" s="136"/>
      <c r="H46" s="131">
        <f t="shared" si="2"/>
        <v>95.554841223816453</v>
      </c>
      <c r="I46" s="131">
        <f t="shared" si="3"/>
        <v>95.554841223816453</v>
      </c>
      <c r="J46" s="43"/>
      <c r="K46" s="41"/>
      <c r="L46" s="41"/>
      <c r="M46" s="41"/>
      <c r="N46" s="41"/>
      <c r="O46" s="41"/>
      <c r="P46" s="42"/>
      <c r="Q46" s="42"/>
      <c r="R46" s="43"/>
      <c r="S46" s="44"/>
      <c r="T46" s="44"/>
      <c r="AZ46" s="136" t="e">
        <f>+#REF!</f>
        <v>#REF!</v>
      </c>
      <c r="BF46" s="136" t="e">
        <f>+#REF!</f>
        <v>#REF!</v>
      </c>
      <c r="BO46" s="136" t="e">
        <f>+#REF!</f>
        <v>#REF!</v>
      </c>
      <c r="CL46" s="136" t="e">
        <f>+#REF!</f>
        <v>#REF!</v>
      </c>
      <c r="CM46" s="136" t="e">
        <f>+#REF!</f>
        <v>#REF!</v>
      </c>
      <c r="CN46" s="136" t="e">
        <f>+#REF!</f>
        <v>#REF!</v>
      </c>
    </row>
    <row r="47" spans="1:92" s="80" customFormat="1" ht="12" customHeight="1">
      <c r="A47" s="138"/>
      <c r="B47" s="138" t="s">
        <v>216</v>
      </c>
      <c r="C47" s="136">
        <v>931090.95</v>
      </c>
      <c r="D47" s="136">
        <v>1533625.7250000003</v>
      </c>
      <c r="E47" s="136">
        <v>1533625.7250000003</v>
      </c>
      <c r="F47" s="136">
        <v>1514481.8610000003</v>
      </c>
      <c r="G47" s="136"/>
      <c r="H47" s="131">
        <f t="shared" si="2"/>
        <v>98.751725164234571</v>
      </c>
      <c r="I47" s="131">
        <f t="shared" si="3"/>
        <v>98.751725164234571</v>
      </c>
      <c r="J47" s="43"/>
      <c r="K47" s="41"/>
      <c r="L47" s="41"/>
      <c r="M47" s="41"/>
      <c r="N47" s="41"/>
      <c r="O47" s="41"/>
      <c r="P47" s="42"/>
      <c r="Q47" s="42"/>
      <c r="R47" s="43"/>
      <c r="S47" s="44"/>
      <c r="T47" s="44"/>
      <c r="AZ47" s="136" t="e">
        <f>+#REF!</f>
        <v>#REF!</v>
      </c>
      <c r="BF47" s="136" t="e">
        <f>+#REF!</f>
        <v>#REF!</v>
      </c>
      <c r="BO47" s="136" t="e">
        <f>+#REF!</f>
        <v>#REF!</v>
      </c>
      <c r="CL47" s="136" t="e">
        <f>+#REF!</f>
        <v>#REF!</v>
      </c>
      <c r="CM47" s="136" t="e">
        <f>+#REF!</f>
        <v>#REF!</v>
      </c>
      <c r="CN47" s="136" t="e">
        <f>+#REF!</f>
        <v>#REF!</v>
      </c>
    </row>
    <row r="48" spans="1:92" s="80" customFormat="1" ht="12" customHeight="1">
      <c r="A48" s="132"/>
      <c r="B48" s="132" t="s">
        <v>215</v>
      </c>
      <c r="C48" s="141">
        <v>1982157204</v>
      </c>
      <c r="D48" s="141">
        <v>1960105723.6900022</v>
      </c>
      <c r="E48" s="141">
        <v>1960105723.6900022</v>
      </c>
      <c r="F48" s="141">
        <v>1927841228.3000014</v>
      </c>
      <c r="G48" s="141"/>
      <c r="H48" s="131">
        <f t="shared" si="2"/>
        <v>98.353941065522662</v>
      </c>
      <c r="I48" s="131">
        <f t="shared" si="3"/>
        <v>98.353941065522662</v>
      </c>
      <c r="J48" s="43"/>
      <c r="K48" s="41"/>
      <c r="L48" s="41"/>
      <c r="M48" s="41"/>
      <c r="N48" s="41"/>
      <c r="O48" s="41"/>
      <c r="P48" s="42"/>
      <c r="Q48" s="42"/>
      <c r="R48" s="43"/>
      <c r="S48" s="44"/>
      <c r="T48" s="44"/>
      <c r="AZ48" s="141" t="e">
        <f>+#REF!</f>
        <v>#REF!</v>
      </c>
      <c r="BF48" s="141" t="e">
        <f>+#REF!</f>
        <v>#REF!</v>
      </c>
      <c r="BO48" s="141" t="e">
        <f>+#REF!</f>
        <v>#REF!</v>
      </c>
      <c r="CL48" s="141" t="e">
        <f>+#REF!</f>
        <v>#REF!</v>
      </c>
      <c r="CM48" s="141" t="e">
        <f>+#REF!</f>
        <v>#REF!</v>
      </c>
      <c r="CN48" s="141" t="e">
        <f>+#REF!</f>
        <v>#REF!</v>
      </c>
    </row>
    <row r="49" spans="1:92" s="80" customFormat="1" ht="12" customHeight="1">
      <c r="A49" s="132"/>
      <c r="B49" s="132" t="s">
        <v>214</v>
      </c>
      <c r="C49" s="136">
        <v>64405919.700000018</v>
      </c>
      <c r="D49" s="136">
        <v>55653944.576500006</v>
      </c>
      <c r="E49" s="136">
        <v>55653944.576500006</v>
      </c>
      <c r="F49" s="136">
        <v>49017748.273000002</v>
      </c>
      <c r="G49" s="136"/>
      <c r="H49" s="131">
        <f t="shared" si="2"/>
        <v>88.075964149534599</v>
      </c>
      <c r="I49" s="131">
        <f t="shared" si="3"/>
        <v>88.075964149534599</v>
      </c>
      <c r="J49" s="43"/>
      <c r="K49" s="41"/>
      <c r="L49" s="41"/>
      <c r="M49" s="41"/>
      <c r="N49" s="41"/>
      <c r="O49" s="41"/>
      <c r="P49" s="42"/>
      <c r="Q49" s="42"/>
      <c r="R49" s="43"/>
      <c r="S49" s="44"/>
      <c r="T49" s="44"/>
      <c r="AZ49" s="136" t="e">
        <f>+#REF!</f>
        <v>#REF!</v>
      </c>
      <c r="BF49" s="136" t="e">
        <f>+#REF!</f>
        <v>#REF!</v>
      </c>
      <c r="BO49" s="136" t="e">
        <f>+#REF!</f>
        <v>#REF!</v>
      </c>
      <c r="CL49" s="136" t="e">
        <f>+#REF!</f>
        <v>#REF!</v>
      </c>
      <c r="CM49" s="136" t="e">
        <f>+#REF!</f>
        <v>#REF!</v>
      </c>
      <c r="CN49" s="136" t="e">
        <f>+#REF!</f>
        <v>#REF!</v>
      </c>
    </row>
    <row r="50" spans="1:92" s="80" customFormat="1" ht="12" customHeight="1">
      <c r="A50" s="138"/>
      <c r="B50" s="138" t="s">
        <v>213</v>
      </c>
      <c r="C50" s="136">
        <v>193425305</v>
      </c>
      <c r="D50" s="136">
        <v>141545818.27000013</v>
      </c>
      <c r="E50" s="136">
        <v>141545818.27000013</v>
      </c>
      <c r="F50" s="136">
        <v>134357449.15000007</v>
      </c>
      <c r="G50" s="136"/>
      <c r="H50" s="131">
        <f t="shared" si="2"/>
        <v>94.921524911256526</v>
      </c>
      <c r="I50" s="131">
        <f t="shared" si="3"/>
        <v>94.921524911256526</v>
      </c>
      <c r="J50" s="43"/>
      <c r="K50" s="41"/>
      <c r="L50" s="41"/>
      <c r="M50" s="41"/>
      <c r="N50" s="41"/>
      <c r="O50" s="41"/>
      <c r="P50" s="42"/>
      <c r="Q50" s="42"/>
      <c r="R50" s="43"/>
      <c r="S50" s="44"/>
      <c r="T50" s="44"/>
      <c r="AZ50" s="136" t="e">
        <f>+#REF!</f>
        <v>#REF!</v>
      </c>
      <c r="BF50" s="136" t="e">
        <f>+#REF!</f>
        <v>#REF!</v>
      </c>
      <c r="BO50" s="136" t="e">
        <f>+#REF!</f>
        <v>#REF!</v>
      </c>
      <c r="CL50" s="136" t="e">
        <f>+#REF!</f>
        <v>#REF!</v>
      </c>
      <c r="CM50" s="136" t="e">
        <f>+#REF!</f>
        <v>#REF!</v>
      </c>
      <c r="CN50" s="136" t="e">
        <f>+#REF!</f>
        <v>#REF!</v>
      </c>
    </row>
    <row r="51" spans="1:92" s="80" customFormat="1" ht="12" customHeight="1">
      <c r="A51" s="138"/>
      <c r="B51" s="138" t="s">
        <v>212</v>
      </c>
      <c r="C51" s="136">
        <v>2462748956</v>
      </c>
      <c r="D51" s="136">
        <v>2062072008.4599998</v>
      </c>
      <c r="E51" s="136">
        <v>2062072008.4599998</v>
      </c>
      <c r="F51" s="136">
        <v>1885518064.0200002</v>
      </c>
      <c r="G51" s="136"/>
      <c r="H51" s="131">
        <f t="shared" si="2"/>
        <v>91.438032051467786</v>
      </c>
      <c r="I51" s="131">
        <f t="shared" si="3"/>
        <v>91.438032051467786</v>
      </c>
      <c r="J51" s="43"/>
      <c r="K51" s="41"/>
      <c r="L51" s="41"/>
      <c r="M51" s="41"/>
      <c r="N51" s="41"/>
      <c r="O51" s="41"/>
      <c r="P51" s="42"/>
      <c r="Q51" s="42"/>
      <c r="R51" s="43"/>
      <c r="S51" s="44"/>
      <c r="T51" s="44"/>
      <c r="AZ51" s="136" t="e">
        <f>+#REF!</f>
        <v>#REF!</v>
      </c>
      <c r="BF51" s="136" t="e">
        <f>+#REF!</f>
        <v>#REF!</v>
      </c>
      <c r="BO51" s="136" t="e">
        <f>+#REF!</f>
        <v>#REF!</v>
      </c>
      <c r="CL51" s="136" t="e">
        <f>+#REF!</f>
        <v>#REF!</v>
      </c>
      <c r="CM51" s="136" t="e">
        <f>+#REF!</f>
        <v>#REF!</v>
      </c>
      <c r="CN51" s="136" t="e">
        <f>+#REF!</f>
        <v>#REF!</v>
      </c>
    </row>
    <row r="52" spans="1:92" s="80" customFormat="1" ht="12" customHeight="1">
      <c r="A52" s="417" t="s">
        <v>211</v>
      </c>
      <c r="B52" s="417"/>
      <c r="C52" s="134">
        <f>SUM(C53:C58)</f>
        <v>987621300.94740009</v>
      </c>
      <c r="D52" s="134">
        <f>SUM(D53:D58)</f>
        <v>854292368.44152987</v>
      </c>
      <c r="E52" s="134">
        <f>SUM(E53:E58)</f>
        <v>854292368.44152987</v>
      </c>
      <c r="F52" s="134">
        <f>SUM(F53:F58)</f>
        <v>842440793.24993098</v>
      </c>
      <c r="G52" s="134"/>
      <c r="H52" s="135">
        <f t="shared" si="2"/>
        <v>98.612702673065016</v>
      </c>
      <c r="I52" s="135">
        <f t="shared" si="3"/>
        <v>98.612702673065016</v>
      </c>
      <c r="J52" s="43"/>
      <c r="K52" s="41"/>
      <c r="L52" s="41"/>
      <c r="M52" s="41"/>
      <c r="N52" s="41"/>
      <c r="O52" s="41"/>
      <c r="P52" s="42"/>
      <c r="Q52" s="42"/>
      <c r="R52" s="43"/>
      <c r="S52" s="44"/>
      <c r="T52" s="44"/>
      <c r="AZ52" s="134" t="e">
        <f>SUM(AZ53:AZ58)</f>
        <v>#REF!</v>
      </c>
      <c r="BF52" s="134" t="e">
        <f>SUM(BF53:BF58)</f>
        <v>#REF!</v>
      </c>
      <c r="BO52" s="134" t="e">
        <f>SUM(BO53:BO58)</f>
        <v>#REF!</v>
      </c>
      <c r="CL52" s="134" t="e">
        <f>SUM(CL53:CL58)</f>
        <v>#REF!</v>
      </c>
      <c r="CM52" s="134" t="e">
        <f>SUM(CM53:CM58)</f>
        <v>#REF!</v>
      </c>
      <c r="CN52" s="134" t="e">
        <f>SUM(CN53:CN58)</f>
        <v>#REF!</v>
      </c>
    </row>
    <row r="53" spans="1:92" s="80" customFormat="1" ht="12" customHeight="1">
      <c r="A53" s="138"/>
      <c r="B53" s="138" t="s">
        <v>84</v>
      </c>
      <c r="C53" s="136">
        <v>4852726.4973999998</v>
      </c>
      <c r="D53" s="136">
        <v>3491686.6170299998</v>
      </c>
      <c r="E53" s="136">
        <v>3491686.6170299998</v>
      </c>
      <c r="F53" s="136">
        <v>3400146.2454309994</v>
      </c>
      <c r="G53" s="136"/>
      <c r="H53" s="131">
        <f t="shared" si="2"/>
        <v>97.378333692590545</v>
      </c>
      <c r="I53" s="131">
        <f t="shared" si="3"/>
        <v>97.378333692590545</v>
      </c>
      <c r="J53" s="43"/>
      <c r="K53" s="41"/>
      <c r="L53" s="41"/>
      <c r="M53" s="41"/>
      <c r="N53" s="41"/>
      <c r="O53" s="41"/>
      <c r="P53" s="42"/>
      <c r="Q53" s="42"/>
      <c r="R53" s="43"/>
      <c r="S53" s="44"/>
      <c r="T53" s="44"/>
      <c r="AZ53" s="136" t="e">
        <f>+#REF!</f>
        <v>#REF!</v>
      </c>
      <c r="BF53" s="136" t="e">
        <f>+#REF!</f>
        <v>#REF!</v>
      </c>
      <c r="BO53" s="136" t="e">
        <f>+#REF!</f>
        <v>#REF!</v>
      </c>
      <c r="CL53" s="136" t="e">
        <f>+#REF!</f>
        <v>#REF!</v>
      </c>
      <c r="CM53" s="136" t="e">
        <f>+#REF!</f>
        <v>#REF!</v>
      </c>
      <c r="CN53" s="136" t="e">
        <f>+#REF!</f>
        <v>#REF!</v>
      </c>
    </row>
    <row r="54" spans="1:92" s="80" customFormat="1" ht="12" customHeight="1">
      <c r="A54" s="138"/>
      <c r="B54" s="138" t="s">
        <v>210</v>
      </c>
      <c r="C54" s="136">
        <v>240114835</v>
      </c>
      <c r="D54" s="136">
        <v>250350148.73499995</v>
      </c>
      <c r="E54" s="136">
        <v>250350148.73499995</v>
      </c>
      <c r="F54" s="136">
        <v>245279546.06499991</v>
      </c>
      <c r="G54" s="136"/>
      <c r="H54" s="131">
        <f t="shared" si="2"/>
        <v>97.974595703009797</v>
      </c>
      <c r="I54" s="131">
        <f t="shared" si="3"/>
        <v>97.974595703009797</v>
      </c>
      <c r="J54" s="43"/>
      <c r="K54" s="41"/>
      <c r="L54" s="41"/>
      <c r="M54" s="41"/>
      <c r="N54" s="41"/>
      <c r="O54" s="41"/>
      <c r="P54" s="42"/>
      <c r="Q54" s="42"/>
      <c r="R54" s="43"/>
      <c r="S54" s="44"/>
      <c r="T54" s="44"/>
      <c r="AZ54" s="136" t="e">
        <f>+#REF!</f>
        <v>#REF!</v>
      </c>
      <c r="BF54" s="136" t="e">
        <f>+#REF!</f>
        <v>#REF!</v>
      </c>
      <c r="BO54" s="136" t="e">
        <f>+#REF!</f>
        <v>#REF!</v>
      </c>
      <c r="CL54" s="136" t="e">
        <f>+#REF!</f>
        <v>#REF!</v>
      </c>
      <c r="CM54" s="136" t="e">
        <f>+#REF!</f>
        <v>#REF!</v>
      </c>
      <c r="CN54" s="136" t="e">
        <f>+#REF!</f>
        <v>#REF!</v>
      </c>
    </row>
    <row r="55" spans="1:92" s="80" customFormat="1" ht="12" customHeight="1">
      <c r="A55" s="138"/>
      <c r="B55" s="138" t="s">
        <v>209</v>
      </c>
      <c r="C55" s="136">
        <v>102992131.5</v>
      </c>
      <c r="D55" s="136">
        <v>95182264.775000021</v>
      </c>
      <c r="E55" s="136">
        <v>95182264.775000021</v>
      </c>
      <c r="F55" s="136">
        <v>90692633.085000008</v>
      </c>
      <c r="G55" s="136"/>
      <c r="H55" s="131">
        <f t="shared" si="2"/>
        <v>95.283121597691562</v>
      </c>
      <c r="I55" s="131">
        <f t="shared" si="3"/>
        <v>95.283121597691562</v>
      </c>
      <c r="J55" s="43"/>
      <c r="K55" s="41"/>
      <c r="L55" s="41"/>
      <c r="M55" s="41"/>
      <c r="N55" s="41"/>
      <c r="O55" s="41"/>
      <c r="P55" s="42"/>
      <c r="Q55" s="42"/>
      <c r="R55" s="43"/>
      <c r="S55" s="44"/>
      <c r="T55" s="44"/>
      <c r="AZ55" s="136" t="e">
        <f>+#REF!</f>
        <v>#REF!</v>
      </c>
      <c r="BF55" s="136" t="e">
        <f>+#REF!</f>
        <v>#REF!</v>
      </c>
      <c r="BO55" s="136" t="e">
        <f>+#REF!</f>
        <v>#REF!</v>
      </c>
      <c r="CL55" s="136" t="e">
        <f>+#REF!</f>
        <v>#REF!</v>
      </c>
      <c r="CM55" s="136" t="e">
        <f>+#REF!</f>
        <v>#REF!</v>
      </c>
      <c r="CN55" s="136" t="e">
        <f>+#REF!</f>
        <v>#REF!</v>
      </c>
    </row>
    <row r="56" spans="1:92" s="80" customFormat="1" ht="12" customHeight="1">
      <c r="A56" s="138"/>
      <c r="B56" s="138" t="s">
        <v>208</v>
      </c>
      <c r="C56" s="136">
        <v>127423104</v>
      </c>
      <c r="D56" s="136">
        <v>94866215.135000005</v>
      </c>
      <c r="E56" s="136">
        <v>94866215.135000005</v>
      </c>
      <c r="F56" s="136">
        <v>92666414.674999997</v>
      </c>
      <c r="G56" s="136"/>
      <c r="H56" s="131">
        <f t="shared" si="2"/>
        <v>97.681155027772988</v>
      </c>
      <c r="I56" s="131">
        <f t="shared" si="3"/>
        <v>97.681155027772988</v>
      </c>
      <c r="J56" s="43"/>
      <c r="K56" s="41"/>
      <c r="L56" s="41"/>
      <c r="M56" s="41"/>
      <c r="N56" s="41"/>
      <c r="O56" s="41"/>
      <c r="P56" s="42"/>
      <c r="Q56" s="42"/>
      <c r="R56" s="43"/>
      <c r="S56" s="44"/>
      <c r="T56" s="44"/>
      <c r="AZ56" s="136" t="e">
        <f>+#REF!</f>
        <v>#REF!</v>
      </c>
      <c r="BF56" s="136" t="e">
        <f>+#REF!</f>
        <v>#REF!</v>
      </c>
      <c r="BO56" s="136" t="e">
        <f>+#REF!</f>
        <v>#REF!</v>
      </c>
      <c r="CL56" s="136" t="e">
        <f>+#REF!</f>
        <v>#REF!</v>
      </c>
      <c r="CM56" s="136" t="e">
        <f>+#REF!</f>
        <v>#REF!</v>
      </c>
      <c r="CN56" s="136" t="e">
        <f>+#REF!</f>
        <v>#REF!</v>
      </c>
    </row>
    <row r="57" spans="1:92" s="80" customFormat="1" ht="12" customHeight="1">
      <c r="A57" s="132"/>
      <c r="B57" s="132" t="s">
        <v>207</v>
      </c>
      <c r="C57" s="136">
        <v>441573000</v>
      </c>
      <c r="D57" s="136">
        <v>342770880</v>
      </c>
      <c r="E57" s="136">
        <v>342770880</v>
      </c>
      <c r="F57" s="136">
        <v>342770880</v>
      </c>
      <c r="G57" s="136"/>
      <c r="H57" s="131">
        <f t="shared" si="2"/>
        <v>100</v>
      </c>
      <c r="I57" s="131">
        <f t="shared" si="3"/>
        <v>100</v>
      </c>
      <c r="J57" s="43"/>
      <c r="K57" s="41"/>
      <c r="L57" s="41"/>
      <c r="M57" s="41"/>
      <c r="N57" s="41"/>
      <c r="O57" s="41"/>
      <c r="P57" s="42"/>
      <c r="Q57" s="42"/>
      <c r="R57" s="43"/>
      <c r="S57" s="44"/>
      <c r="T57" s="44"/>
      <c r="AZ57" s="136" t="e">
        <f>+#REF!</f>
        <v>#REF!</v>
      </c>
      <c r="BF57" s="136" t="e">
        <f>+#REF!</f>
        <v>#REF!</v>
      </c>
      <c r="BO57" s="136" t="e">
        <f>+#REF!</f>
        <v>#REF!</v>
      </c>
      <c r="CL57" s="136" t="e">
        <f>+#REF!</f>
        <v>#REF!</v>
      </c>
      <c r="CM57" s="136" t="e">
        <f>+#REF!</f>
        <v>#REF!</v>
      </c>
      <c r="CN57" s="136" t="e">
        <f>+#REF!</f>
        <v>#REF!</v>
      </c>
    </row>
    <row r="58" spans="1:92" s="80" customFormat="1" ht="17.25" customHeight="1">
      <c r="A58" s="132"/>
      <c r="B58" s="132" t="s">
        <v>206</v>
      </c>
      <c r="C58" s="136">
        <v>70665503.949999988</v>
      </c>
      <c r="D58" s="136">
        <v>67631173.179499984</v>
      </c>
      <c r="E58" s="136">
        <v>67631173.179499984</v>
      </c>
      <c r="F58" s="136">
        <v>67631173.179499984</v>
      </c>
      <c r="G58" s="136"/>
      <c r="H58" s="131">
        <f t="shared" si="2"/>
        <v>100</v>
      </c>
      <c r="I58" s="131">
        <f t="shared" si="3"/>
        <v>100</v>
      </c>
      <c r="J58" s="43"/>
      <c r="K58" s="41"/>
      <c r="L58" s="41"/>
      <c r="M58" s="41"/>
      <c r="N58" s="41"/>
      <c r="O58" s="41"/>
      <c r="P58" s="42"/>
      <c r="Q58" s="42"/>
      <c r="R58" s="43"/>
      <c r="S58" s="44"/>
      <c r="T58" s="44"/>
      <c r="AZ58" s="136" t="e">
        <f>+#REF!</f>
        <v>#REF!</v>
      </c>
      <c r="BF58" s="136" t="e">
        <f>+#REF!</f>
        <v>#REF!</v>
      </c>
      <c r="BO58" s="136" t="e">
        <f>+#REF!</f>
        <v>#REF!</v>
      </c>
      <c r="CL58" s="136" t="e">
        <f>+#REF!</f>
        <v>#REF!</v>
      </c>
      <c r="CM58" s="136" t="e">
        <f>+#REF!</f>
        <v>#REF!</v>
      </c>
      <c r="CN58" s="136" t="e">
        <f>+#REF!</f>
        <v>#REF!</v>
      </c>
    </row>
    <row r="59" spans="1:92" s="80" customFormat="1" ht="12" customHeight="1">
      <c r="A59" s="417" t="s">
        <v>205</v>
      </c>
      <c r="B59" s="417"/>
      <c r="C59" s="134">
        <f>SUM(C60:C60)</f>
        <v>655000</v>
      </c>
      <c r="D59" s="134">
        <f>SUM(D60:D60)</f>
        <v>647539.84</v>
      </c>
      <c r="E59" s="134">
        <f>SUM(E60:E60)</f>
        <v>647539.84</v>
      </c>
      <c r="F59" s="134">
        <f>SUM(F60:F60)</f>
        <v>0</v>
      </c>
      <c r="G59" s="134"/>
      <c r="H59" s="135">
        <f t="shared" si="2"/>
        <v>0</v>
      </c>
      <c r="I59" s="135">
        <f t="shared" si="3"/>
        <v>0</v>
      </c>
      <c r="J59" s="43"/>
      <c r="K59" s="41"/>
      <c r="L59" s="41"/>
      <c r="M59" s="41"/>
      <c r="N59" s="41"/>
      <c r="O59" s="41"/>
      <c r="P59" s="42"/>
      <c r="Q59" s="42"/>
      <c r="R59" s="43"/>
      <c r="S59" s="44"/>
      <c r="T59" s="44"/>
      <c r="AZ59" s="134" t="e">
        <f>SUM(AZ60:AZ60)</f>
        <v>#REF!</v>
      </c>
      <c r="BF59" s="134" t="e">
        <f>SUM(BF60:BF60)</f>
        <v>#REF!</v>
      </c>
      <c r="BO59" s="134" t="e">
        <f>SUM(BO60:BO60)</f>
        <v>#REF!</v>
      </c>
      <c r="CL59" s="134" t="e">
        <f>SUM(CL60:CL60)</f>
        <v>#REF!</v>
      </c>
      <c r="CM59" s="134" t="e">
        <f>SUM(CM60:CM60)</f>
        <v>#REF!</v>
      </c>
      <c r="CN59" s="134" t="e">
        <f>SUM(CN60:CN60)</f>
        <v>#REF!</v>
      </c>
    </row>
    <row r="60" spans="1:92" s="80" customFormat="1" ht="12" customHeight="1">
      <c r="A60" s="133"/>
      <c r="B60" s="132" t="s">
        <v>204</v>
      </c>
      <c r="C60" s="136">
        <v>655000</v>
      </c>
      <c r="D60" s="136">
        <v>647539.84</v>
      </c>
      <c r="E60" s="136">
        <v>647539.84</v>
      </c>
      <c r="F60" s="136">
        <v>0</v>
      </c>
      <c r="G60" s="136"/>
      <c r="H60" s="131">
        <f t="shared" si="2"/>
        <v>0</v>
      </c>
      <c r="I60" s="131">
        <f t="shared" si="3"/>
        <v>0</v>
      </c>
      <c r="J60" s="43"/>
      <c r="K60" s="41"/>
      <c r="L60" s="41"/>
      <c r="M60" s="41"/>
      <c r="N60" s="41"/>
      <c r="O60" s="41"/>
      <c r="P60" s="42"/>
      <c r="Q60" s="42"/>
      <c r="R60" s="43"/>
      <c r="S60" s="44"/>
      <c r="T60" s="44"/>
      <c r="AZ60" s="136" t="e">
        <f>+#REF!</f>
        <v>#REF!</v>
      </c>
      <c r="BF60" s="136" t="e">
        <f>+#REF!</f>
        <v>#REF!</v>
      </c>
      <c r="BO60" s="136" t="e">
        <f>+#REF!</f>
        <v>#REF!</v>
      </c>
      <c r="CL60" s="136" t="e">
        <f>+#REF!</f>
        <v>#REF!</v>
      </c>
      <c r="CM60" s="136" t="e">
        <f>+#REF!</f>
        <v>#REF!</v>
      </c>
      <c r="CN60" s="136" t="e">
        <f>+#REF!</f>
        <v>#REF!</v>
      </c>
    </row>
    <row r="61" spans="1:92" s="80" customFormat="1" ht="12" customHeight="1">
      <c r="A61" s="417" t="s">
        <v>203</v>
      </c>
      <c r="B61" s="417"/>
      <c r="C61" s="134">
        <f>SUM(C62:C63)</f>
        <v>8394705270</v>
      </c>
      <c r="D61" s="134">
        <f>SUM(D62:D63)</f>
        <v>15406705270</v>
      </c>
      <c r="E61" s="134">
        <f>SUM(E62:E63)</f>
        <v>15406705270</v>
      </c>
      <c r="F61" s="134">
        <f>SUM(F62:F63)</f>
        <v>15406705270</v>
      </c>
      <c r="G61" s="134"/>
      <c r="H61" s="140">
        <f t="shared" si="2"/>
        <v>100</v>
      </c>
      <c r="I61" s="140">
        <f t="shared" si="3"/>
        <v>100</v>
      </c>
      <c r="J61" s="43"/>
      <c r="K61" s="41"/>
      <c r="L61" s="41"/>
      <c r="M61" s="41"/>
      <c r="N61" s="41"/>
      <c r="O61" s="41"/>
      <c r="P61" s="42"/>
      <c r="Q61" s="42"/>
      <c r="R61" s="43"/>
      <c r="S61" s="44"/>
      <c r="T61" s="44"/>
      <c r="AZ61" s="134" t="e">
        <f>SUM(AZ62:AZ63)</f>
        <v>#REF!</v>
      </c>
      <c r="BF61" s="134" t="e">
        <f>SUM(BF62:BF63)</f>
        <v>#REF!</v>
      </c>
      <c r="BO61" s="134" t="e">
        <f>SUM(BO62:BO63)</f>
        <v>#REF!</v>
      </c>
      <c r="CL61" s="134" t="e">
        <f>SUM(CL62:CL63)</f>
        <v>#REF!</v>
      </c>
      <c r="CM61" s="134" t="e">
        <f>SUM(CM62:CM63)</f>
        <v>#REF!</v>
      </c>
      <c r="CN61" s="134" t="e">
        <f>SUM(CN62:CN63)</f>
        <v>#REF!</v>
      </c>
    </row>
    <row r="62" spans="1:92" s="80" customFormat="1" ht="11.25" customHeight="1">
      <c r="A62" s="133"/>
      <c r="B62" s="138" t="s">
        <v>202</v>
      </c>
      <c r="C62" s="136">
        <v>8035987256</v>
      </c>
      <c r="D62" s="136">
        <v>15201396073.41</v>
      </c>
      <c r="E62" s="136">
        <v>15201396073.41</v>
      </c>
      <c r="F62" s="136">
        <v>15201396073.41</v>
      </c>
      <c r="G62" s="136"/>
      <c r="H62" s="139">
        <f t="shared" si="2"/>
        <v>100</v>
      </c>
      <c r="I62" s="139">
        <f t="shared" si="3"/>
        <v>100</v>
      </c>
      <c r="J62" s="43"/>
      <c r="K62" s="41"/>
      <c r="L62" s="41"/>
      <c r="M62" s="41"/>
      <c r="N62" s="41"/>
      <c r="O62" s="41"/>
      <c r="P62" s="42"/>
      <c r="Q62" s="42"/>
      <c r="R62" s="43"/>
      <c r="S62" s="44"/>
      <c r="T62" s="44"/>
      <c r="AZ62" s="136" t="e">
        <f>+#REF!</f>
        <v>#REF!</v>
      </c>
      <c r="BF62" s="136" t="e">
        <f>+#REF!</f>
        <v>#REF!</v>
      </c>
      <c r="BO62" s="136" t="e">
        <f>+#REF!</f>
        <v>#REF!</v>
      </c>
      <c r="CL62" s="136" t="e">
        <f>+#REF!</f>
        <v>#REF!</v>
      </c>
      <c r="CM62" s="136" t="e">
        <f>+#REF!</f>
        <v>#REF!</v>
      </c>
      <c r="CN62" s="136" t="e">
        <f>+#REF!</f>
        <v>#REF!</v>
      </c>
    </row>
    <row r="63" spans="1:92" s="80" customFormat="1" ht="11.25" customHeight="1">
      <c r="A63" s="133"/>
      <c r="B63" s="138" t="s">
        <v>201</v>
      </c>
      <c r="C63" s="136">
        <v>358718014</v>
      </c>
      <c r="D63" s="136">
        <v>205309196.59</v>
      </c>
      <c r="E63" s="136">
        <v>205309196.59</v>
      </c>
      <c r="F63" s="136">
        <v>205309196.59</v>
      </c>
      <c r="G63" s="136"/>
      <c r="H63" s="131">
        <f t="shared" si="2"/>
        <v>100</v>
      </c>
      <c r="I63" s="131">
        <f t="shared" si="3"/>
        <v>100</v>
      </c>
      <c r="J63" s="43"/>
      <c r="K63" s="41"/>
      <c r="L63" s="41"/>
      <c r="M63" s="41"/>
      <c r="N63" s="41"/>
      <c r="O63" s="41"/>
      <c r="P63" s="42"/>
      <c r="Q63" s="42"/>
      <c r="R63" s="43"/>
      <c r="S63" s="44"/>
      <c r="T63" s="44"/>
      <c r="AZ63" s="136" t="e">
        <f>+#REF!</f>
        <v>#REF!</v>
      </c>
      <c r="BF63" s="136" t="e">
        <f>+#REF!</f>
        <v>#REF!</v>
      </c>
      <c r="BO63" s="136" t="e">
        <f>+#REF!</f>
        <v>#REF!</v>
      </c>
      <c r="CL63" s="136" t="e">
        <f>+#REF!</f>
        <v>#REF!</v>
      </c>
      <c r="CM63" s="136" t="e">
        <f>+#REF!</f>
        <v>#REF!</v>
      </c>
      <c r="CN63" s="136" t="e">
        <f>+#REF!</f>
        <v>#REF!</v>
      </c>
    </row>
    <row r="64" spans="1:92" s="80" customFormat="1" ht="12" customHeight="1">
      <c r="A64" s="417" t="s">
        <v>200</v>
      </c>
      <c r="B64" s="417"/>
      <c r="C64" s="134">
        <f>SUM(C65:C67)</f>
        <v>250512710</v>
      </c>
      <c r="D64" s="134">
        <f>SUM(D65:D67)</f>
        <v>232337502.63</v>
      </c>
      <c r="E64" s="134">
        <f>SUM(E65:E67)</f>
        <v>232337502.63</v>
      </c>
      <c r="F64" s="134">
        <f>SUM(F65:F67)</f>
        <v>232337502.63</v>
      </c>
      <c r="G64" s="134"/>
      <c r="H64" s="135">
        <f t="shared" si="2"/>
        <v>100</v>
      </c>
      <c r="I64" s="135">
        <f t="shared" si="3"/>
        <v>100</v>
      </c>
      <c r="J64" s="43"/>
      <c r="K64" s="41"/>
      <c r="L64" s="41"/>
      <c r="M64" s="41"/>
      <c r="N64" s="41"/>
      <c r="O64" s="41"/>
      <c r="P64" s="42"/>
      <c r="Q64" s="42"/>
      <c r="R64" s="43"/>
      <c r="S64" s="44"/>
      <c r="T64" s="44"/>
      <c r="AZ64" s="134" t="e">
        <f>SUM(AZ65:AZ67)</f>
        <v>#REF!</v>
      </c>
      <c r="BF64" s="134" t="e">
        <f>SUM(BF65:BF67)</f>
        <v>#REF!</v>
      </c>
      <c r="BO64" s="134" t="e">
        <f>SUM(BO65:BO67)</f>
        <v>#REF!</v>
      </c>
      <c r="CL64" s="134" t="e">
        <f>SUM(CL65:CL67)</f>
        <v>#REF!</v>
      </c>
      <c r="CM64" s="134" t="e">
        <f>SUM(CM65:CM67)</f>
        <v>#REF!</v>
      </c>
      <c r="CN64" s="134" t="e">
        <f>SUM(CN65:CN67)</f>
        <v>#REF!</v>
      </c>
    </row>
    <row r="65" spans="1:92" s="80" customFormat="1" ht="12" customHeight="1">
      <c r="A65" s="137"/>
      <c r="B65" s="132" t="s">
        <v>199</v>
      </c>
      <c r="C65" s="130">
        <v>5000000</v>
      </c>
      <c r="D65" s="136">
        <v>4900000</v>
      </c>
      <c r="E65" s="136">
        <v>4900000</v>
      </c>
      <c r="F65" s="136">
        <v>4900000</v>
      </c>
      <c r="G65" s="130"/>
      <c r="H65" s="131">
        <f t="shared" si="2"/>
        <v>100</v>
      </c>
      <c r="I65" s="131">
        <f t="shared" si="3"/>
        <v>100</v>
      </c>
      <c r="J65" s="43"/>
      <c r="K65" s="41"/>
      <c r="L65" s="41"/>
      <c r="M65" s="41"/>
      <c r="N65" s="41"/>
      <c r="O65" s="41"/>
      <c r="P65" s="42"/>
      <c r="Q65" s="42"/>
      <c r="R65" s="43"/>
      <c r="S65" s="44"/>
      <c r="T65" s="44"/>
      <c r="AZ65" s="130" t="e">
        <f>+#REF!</f>
        <v>#REF!</v>
      </c>
      <c r="BF65" s="130" t="e">
        <f>+#REF!</f>
        <v>#REF!</v>
      </c>
      <c r="BO65" s="130" t="e">
        <f>+#REF!</f>
        <v>#REF!</v>
      </c>
      <c r="CL65" s="130" t="e">
        <f>+#REF!</f>
        <v>#REF!</v>
      </c>
      <c r="CM65" s="130" t="e">
        <f>+#REF!</f>
        <v>#REF!</v>
      </c>
      <c r="CN65" s="130" t="e">
        <f>+#REF!</f>
        <v>#REF!</v>
      </c>
    </row>
    <row r="66" spans="1:92" s="80" customFormat="1" ht="12" customHeight="1">
      <c r="A66" s="137"/>
      <c r="B66" s="132" t="s">
        <v>198</v>
      </c>
      <c r="C66" s="130">
        <v>105462000</v>
      </c>
      <c r="D66" s="136">
        <v>105462000</v>
      </c>
      <c r="E66" s="136">
        <v>105462000</v>
      </c>
      <c r="F66" s="136">
        <v>105462000</v>
      </c>
      <c r="G66" s="130"/>
      <c r="H66" s="131">
        <f t="shared" si="2"/>
        <v>100</v>
      </c>
      <c r="I66" s="131">
        <f t="shared" si="3"/>
        <v>100</v>
      </c>
      <c r="J66" s="43"/>
      <c r="K66" s="41"/>
      <c r="L66" s="41"/>
      <c r="M66" s="41"/>
      <c r="N66" s="41"/>
      <c r="O66" s="41"/>
      <c r="P66" s="42"/>
      <c r="Q66" s="42"/>
      <c r="R66" s="43"/>
      <c r="S66" s="44"/>
      <c r="T66" s="44"/>
      <c r="AZ66" s="130" t="e">
        <f>+#REF!</f>
        <v>#REF!</v>
      </c>
      <c r="BF66" s="130" t="e">
        <f>+#REF!</f>
        <v>#REF!</v>
      </c>
      <c r="BO66" s="130" t="e">
        <f>+#REF!</f>
        <v>#REF!</v>
      </c>
      <c r="CL66" s="130" t="e">
        <f>+#REF!</f>
        <v>#REF!</v>
      </c>
      <c r="CM66" s="130" t="e">
        <f>+#REF!</f>
        <v>#REF!</v>
      </c>
      <c r="CN66" s="130" t="e">
        <f>+#REF!</f>
        <v>#REF!</v>
      </c>
    </row>
    <row r="67" spans="1:92" s="129" customFormat="1" ht="12" customHeight="1">
      <c r="A67" s="133"/>
      <c r="B67" s="132" t="s">
        <v>197</v>
      </c>
      <c r="C67" s="130">
        <v>140050710</v>
      </c>
      <c r="D67" s="136">
        <v>121975502.63</v>
      </c>
      <c r="E67" s="136">
        <v>121975502.63</v>
      </c>
      <c r="F67" s="136">
        <v>121975502.63</v>
      </c>
      <c r="G67" s="130"/>
      <c r="H67" s="131">
        <f t="shared" si="2"/>
        <v>100</v>
      </c>
      <c r="I67" s="131">
        <f t="shared" si="3"/>
        <v>100</v>
      </c>
      <c r="J67" s="61"/>
      <c r="K67" s="41"/>
      <c r="L67" s="41"/>
      <c r="M67" s="41"/>
      <c r="N67" s="41"/>
      <c r="O67" s="41"/>
      <c r="P67" s="42"/>
      <c r="Q67" s="42"/>
      <c r="R67" s="43"/>
      <c r="S67" s="44"/>
      <c r="T67" s="44"/>
      <c r="AZ67" s="130" t="e">
        <f>+#REF!</f>
        <v>#REF!</v>
      </c>
      <c r="BF67" s="130" t="e">
        <f>+#REF!</f>
        <v>#REF!</v>
      </c>
      <c r="BO67" s="130" t="e">
        <f>+#REF!</f>
        <v>#REF!</v>
      </c>
      <c r="CL67" s="130" t="e">
        <f>+#REF!</f>
        <v>#REF!</v>
      </c>
      <c r="CM67" s="130" t="e">
        <f>+#REF!</f>
        <v>#REF!</v>
      </c>
      <c r="CN67" s="130" t="e">
        <f>+#REF!</f>
        <v>#REF!</v>
      </c>
    </row>
    <row r="68" spans="1:92" s="80" customFormat="1" ht="12" customHeight="1">
      <c r="A68" s="417" t="s">
        <v>196</v>
      </c>
      <c r="B68" s="417"/>
      <c r="C68" s="134">
        <f>+C69</f>
        <v>115000000</v>
      </c>
      <c r="D68" s="134">
        <f>+D69</f>
        <v>116781129</v>
      </c>
      <c r="E68" s="134">
        <f>+E69</f>
        <v>116781129</v>
      </c>
      <c r="F68" s="134">
        <f>+F69</f>
        <v>116781129</v>
      </c>
      <c r="G68" s="134"/>
      <c r="H68" s="135">
        <f t="shared" si="2"/>
        <v>100</v>
      </c>
      <c r="I68" s="135">
        <f t="shared" si="3"/>
        <v>100</v>
      </c>
      <c r="J68" s="43"/>
      <c r="K68" s="41"/>
      <c r="L68" s="41"/>
      <c r="M68" s="41"/>
      <c r="N68" s="41"/>
      <c r="O68" s="41"/>
      <c r="P68" s="42"/>
      <c r="Q68" s="42"/>
      <c r="R68" s="43"/>
      <c r="S68" s="44"/>
      <c r="T68" s="44"/>
      <c r="AZ68" s="134" t="e">
        <f>+AZ69</f>
        <v>#REF!</v>
      </c>
      <c r="BF68" s="134" t="e">
        <f>+BF69</f>
        <v>#REF!</v>
      </c>
      <c r="BO68" s="134" t="e">
        <f>+BO69</f>
        <v>#REF!</v>
      </c>
      <c r="CL68" s="134" t="e">
        <f>+CL69</f>
        <v>#REF!</v>
      </c>
      <c r="CM68" s="134" t="e">
        <f>+CM69</f>
        <v>#REF!</v>
      </c>
      <c r="CN68" s="134" t="e">
        <f>+CN69</f>
        <v>#REF!</v>
      </c>
    </row>
    <row r="69" spans="1:92" s="129" customFormat="1" ht="12" customHeight="1">
      <c r="A69" s="133"/>
      <c r="B69" s="132" t="s">
        <v>80</v>
      </c>
      <c r="C69" s="130">
        <v>115000000</v>
      </c>
      <c r="D69" s="136">
        <v>116781129</v>
      </c>
      <c r="E69" s="136">
        <v>116781129</v>
      </c>
      <c r="F69" s="136">
        <v>116781129</v>
      </c>
      <c r="G69" s="130"/>
      <c r="H69" s="131">
        <f t="shared" si="2"/>
        <v>100</v>
      </c>
      <c r="I69" s="131">
        <f t="shared" si="3"/>
        <v>100</v>
      </c>
      <c r="J69" s="61"/>
      <c r="K69" s="41"/>
      <c r="L69" s="41"/>
      <c r="M69" s="41"/>
      <c r="N69" s="41"/>
      <c r="O69" s="41"/>
      <c r="P69" s="42"/>
      <c r="Q69" s="42"/>
      <c r="R69" s="43"/>
      <c r="S69" s="44"/>
      <c r="T69" s="44"/>
      <c r="AZ69" s="130" t="e">
        <f>+#REF!</f>
        <v>#REF!</v>
      </c>
      <c r="BF69" s="130" t="e">
        <f>+#REF!</f>
        <v>#REF!</v>
      </c>
      <c r="BO69" s="130" t="e">
        <f>+#REF!</f>
        <v>#REF!</v>
      </c>
      <c r="CL69" s="130" t="e">
        <f>+#REF!</f>
        <v>#REF!</v>
      </c>
      <c r="CM69" s="130" t="e">
        <f>+#REF!</f>
        <v>#REF!</v>
      </c>
      <c r="CN69" s="130" t="e">
        <f>+#REF!</f>
        <v>#REF!</v>
      </c>
    </row>
    <row r="70" spans="1:92" s="80" customFormat="1" ht="12" customHeight="1">
      <c r="A70" s="417" t="s">
        <v>677</v>
      </c>
      <c r="B70" s="417"/>
      <c r="C70" s="134">
        <f>+C72+C71</f>
        <v>478021649</v>
      </c>
      <c r="D70" s="134">
        <f>+D72+D71</f>
        <v>367379218</v>
      </c>
      <c r="E70" s="134">
        <f>+E72+E71</f>
        <v>367379218</v>
      </c>
      <c r="F70" s="134">
        <f>+F72+F71</f>
        <v>367379218</v>
      </c>
      <c r="G70" s="134"/>
      <c r="H70" s="135">
        <f t="shared" si="2"/>
        <v>100</v>
      </c>
      <c r="I70" s="135">
        <f t="shared" si="3"/>
        <v>100</v>
      </c>
      <c r="J70" s="43"/>
      <c r="K70" s="41"/>
      <c r="L70" s="41"/>
      <c r="M70" s="41"/>
      <c r="N70" s="41"/>
      <c r="O70" s="41"/>
      <c r="P70" s="42"/>
      <c r="Q70" s="42"/>
      <c r="R70" s="43"/>
      <c r="S70" s="44"/>
      <c r="T70" s="44"/>
      <c r="AZ70" s="134" t="e">
        <f>+AZ72+AZ71</f>
        <v>#REF!</v>
      </c>
      <c r="BF70" s="134" t="e">
        <f>+BF72+BF71</f>
        <v>#REF!</v>
      </c>
      <c r="BO70" s="134" t="e">
        <f>+BO72+BO71</f>
        <v>#REF!</v>
      </c>
      <c r="CL70" s="134" t="e">
        <f>+CL72+CL71</f>
        <v>#REF!</v>
      </c>
      <c r="CM70" s="134" t="e">
        <f>+CM72+CM71</f>
        <v>#REF!</v>
      </c>
      <c r="CN70" s="134" t="e">
        <f>+CN72+CN71</f>
        <v>#REF!</v>
      </c>
    </row>
    <row r="71" spans="1:92" s="129" customFormat="1" ht="12" customHeight="1">
      <c r="A71" s="133"/>
      <c r="B71" s="132" t="s">
        <v>31</v>
      </c>
      <c r="C71" s="130">
        <v>37000000</v>
      </c>
      <c r="D71" s="136">
        <v>0</v>
      </c>
      <c r="E71" s="136">
        <v>0</v>
      </c>
      <c r="F71" s="136">
        <v>0</v>
      </c>
      <c r="G71" s="130"/>
      <c r="H71" s="131" t="str">
        <f t="shared" si="2"/>
        <v>n.a.</v>
      </c>
      <c r="I71" s="131" t="str">
        <f t="shared" si="3"/>
        <v>n.a.</v>
      </c>
      <c r="J71" s="61"/>
      <c r="K71" s="41"/>
      <c r="L71" s="41"/>
      <c r="M71" s="41"/>
      <c r="N71" s="41"/>
      <c r="O71" s="41"/>
      <c r="P71" s="42"/>
      <c r="Q71" s="42"/>
      <c r="R71" s="43"/>
      <c r="S71" s="44"/>
      <c r="T71" s="44"/>
      <c r="AZ71" s="130" t="e">
        <f>+#REF!</f>
        <v>#REF!</v>
      </c>
      <c r="BF71" s="130" t="e">
        <f>+#REF!</f>
        <v>#REF!</v>
      </c>
      <c r="BO71" s="130" t="e">
        <f>+#REF!</f>
        <v>#REF!</v>
      </c>
      <c r="CL71" s="130" t="e">
        <f>+#REF!</f>
        <v>#REF!</v>
      </c>
      <c r="CM71" s="130" t="e">
        <f>+#REF!</f>
        <v>#REF!</v>
      </c>
      <c r="CN71" s="130" t="e">
        <f>+#REF!</f>
        <v>#REF!</v>
      </c>
    </row>
    <row r="72" spans="1:92" ht="12" customHeight="1">
      <c r="A72" s="133"/>
      <c r="B72" s="132" t="s">
        <v>195</v>
      </c>
      <c r="C72" s="130">
        <v>441021649</v>
      </c>
      <c r="D72" s="130">
        <v>367379218</v>
      </c>
      <c r="E72" s="130">
        <v>367379218</v>
      </c>
      <c r="F72" s="130">
        <v>367379218</v>
      </c>
      <c r="G72" s="130"/>
      <c r="H72" s="131">
        <f t="shared" si="2"/>
        <v>100</v>
      </c>
      <c r="I72" s="131">
        <f t="shared" si="3"/>
        <v>100</v>
      </c>
      <c r="K72" s="41"/>
      <c r="L72" s="41"/>
      <c r="M72" s="41"/>
      <c r="N72" s="41"/>
      <c r="O72" s="41"/>
      <c r="P72" s="42"/>
      <c r="Q72" s="42"/>
      <c r="R72" s="43"/>
      <c r="S72" s="44"/>
      <c r="T72" s="44"/>
      <c r="AZ72" s="130" t="e">
        <f>+#REF!</f>
        <v>#REF!</v>
      </c>
      <c r="BF72" s="130" t="e">
        <f>+#REF!</f>
        <v>#REF!</v>
      </c>
      <c r="BO72" s="130" t="e">
        <f>+#REF!</f>
        <v>#REF!</v>
      </c>
      <c r="CL72" s="130" t="e">
        <f>+#REF!</f>
        <v>#REF!</v>
      </c>
      <c r="CM72" s="130" t="e">
        <f>+#REF!</f>
        <v>#REF!</v>
      </c>
      <c r="CN72" s="130" t="e">
        <f>+#REF!</f>
        <v>#REF!</v>
      </c>
    </row>
    <row r="73" spans="1:92" s="80" customFormat="1" ht="12" customHeight="1">
      <c r="A73" s="417" t="s">
        <v>678</v>
      </c>
      <c r="B73" s="417"/>
      <c r="C73" s="134">
        <f>SUM(C74:C76)</f>
        <v>608722424</v>
      </c>
      <c r="D73" s="134">
        <f>SUM(D74:D76)</f>
        <v>563582203</v>
      </c>
      <c r="E73" s="134">
        <f>SUM(E74:E76)</f>
        <v>563582203</v>
      </c>
      <c r="F73" s="134">
        <f>SUM(F74:F76)</f>
        <v>190048118</v>
      </c>
      <c r="G73" s="134"/>
      <c r="H73" s="135">
        <f t="shared" si="2"/>
        <v>33.721454827415833</v>
      </c>
      <c r="I73" s="135">
        <f t="shared" si="3"/>
        <v>33.721454827415833</v>
      </c>
      <c r="J73" s="43"/>
      <c r="K73" s="41"/>
      <c r="L73" s="41"/>
      <c r="M73" s="41"/>
      <c r="N73" s="41"/>
      <c r="O73" s="41"/>
      <c r="P73" s="42"/>
      <c r="Q73" s="42"/>
      <c r="R73" s="43"/>
      <c r="S73" s="44"/>
      <c r="T73" s="44"/>
      <c r="AZ73" s="134" t="e">
        <f>SUM(AZ74:AZ76)</f>
        <v>#REF!</v>
      </c>
      <c r="BF73" s="134" t="e">
        <f>SUM(BF74:BF76)</f>
        <v>#REF!</v>
      </c>
      <c r="BO73" s="134" t="e">
        <f>SUM(BO74:BO76)</f>
        <v>#REF!</v>
      </c>
      <c r="CL73" s="134" t="e">
        <f>SUM(CL74:CL76)</f>
        <v>#REF!</v>
      </c>
      <c r="CM73" s="134" t="e">
        <f>SUM(CM74:CM76)</f>
        <v>#REF!</v>
      </c>
      <c r="CN73" s="134" t="e">
        <f>SUM(CN74:CN76)</f>
        <v>#REF!</v>
      </c>
    </row>
    <row r="74" spans="1:92" s="129" customFormat="1" ht="12" customHeight="1">
      <c r="A74" s="133"/>
      <c r="B74" s="132" t="s">
        <v>194</v>
      </c>
      <c r="C74" s="130">
        <v>2067605</v>
      </c>
      <c r="D74" s="130">
        <v>4952725</v>
      </c>
      <c r="E74" s="130">
        <v>4952725</v>
      </c>
      <c r="F74" s="130">
        <v>4952725</v>
      </c>
      <c r="G74" s="130"/>
      <c r="H74" s="131">
        <f t="shared" si="2"/>
        <v>100</v>
      </c>
      <c r="I74" s="131">
        <f t="shared" si="3"/>
        <v>100</v>
      </c>
      <c r="J74" s="61"/>
      <c r="K74" s="41"/>
      <c r="L74" s="41"/>
      <c r="M74" s="41"/>
      <c r="N74" s="41"/>
      <c r="O74" s="41"/>
      <c r="P74" s="42"/>
      <c r="Q74" s="42"/>
      <c r="R74" s="43"/>
      <c r="S74" s="44"/>
      <c r="T74" s="44"/>
      <c r="AZ74" s="130" t="e">
        <f>+#REF!</f>
        <v>#REF!</v>
      </c>
      <c r="BF74" s="130" t="e">
        <f>+#REF!</f>
        <v>#REF!</v>
      </c>
      <c r="BO74" s="130" t="e">
        <f>+#REF!</f>
        <v>#REF!</v>
      </c>
      <c r="CL74" s="130" t="e">
        <f>+#REF!</f>
        <v>#REF!</v>
      </c>
      <c r="CM74" s="130" t="e">
        <f>+#REF!</f>
        <v>#REF!</v>
      </c>
      <c r="CN74" s="130" t="e">
        <f>+#REF!</f>
        <v>#REF!</v>
      </c>
    </row>
    <row r="75" spans="1:92" s="129" customFormat="1" ht="12" customHeight="1">
      <c r="A75" s="133"/>
      <c r="B75" s="132" t="s">
        <v>193</v>
      </c>
      <c r="C75" s="130">
        <v>15364594</v>
      </c>
      <c r="D75" s="130">
        <v>23767884</v>
      </c>
      <c r="E75" s="130">
        <v>23767884</v>
      </c>
      <c r="F75" s="130">
        <v>23767884</v>
      </c>
      <c r="G75" s="130" t="e">
        <f>+#REF!</f>
        <v>#REF!</v>
      </c>
      <c r="H75" s="131">
        <f t="shared" si="2"/>
        <v>100</v>
      </c>
      <c r="I75" s="131">
        <f t="shared" si="3"/>
        <v>100</v>
      </c>
      <c r="J75" s="61"/>
      <c r="K75" s="41"/>
      <c r="L75" s="41"/>
      <c r="M75" s="41"/>
      <c r="N75" s="41"/>
      <c r="O75" s="41"/>
      <c r="P75" s="42"/>
      <c r="Q75" s="42"/>
      <c r="R75" s="43"/>
      <c r="S75" s="44"/>
      <c r="T75" s="44"/>
      <c r="AZ75" s="130" t="e">
        <f>+#REF!</f>
        <v>#REF!</v>
      </c>
      <c r="BF75" s="130" t="e">
        <f>+#REF!</f>
        <v>#REF!</v>
      </c>
      <c r="BO75" s="130" t="e">
        <f>+#REF!</f>
        <v>#REF!</v>
      </c>
      <c r="CL75" s="130" t="e">
        <f>+#REF!</f>
        <v>#REF!</v>
      </c>
      <c r="CM75" s="130" t="e">
        <f>+#REF!</f>
        <v>#REF!</v>
      </c>
      <c r="CN75" s="130" t="e">
        <f>+#REF!</f>
        <v>#REF!</v>
      </c>
    </row>
    <row r="76" spans="1:92" s="129" customFormat="1" ht="12" customHeight="1" thickBot="1">
      <c r="A76" s="133"/>
      <c r="B76" s="132" t="s">
        <v>192</v>
      </c>
      <c r="C76" s="130">
        <v>591290225</v>
      </c>
      <c r="D76" s="130">
        <v>534861594</v>
      </c>
      <c r="E76" s="130">
        <v>534861594</v>
      </c>
      <c r="F76" s="130">
        <v>161327509</v>
      </c>
      <c r="G76" s="130"/>
      <c r="H76" s="131">
        <f t="shared" si="2"/>
        <v>30.162477696987157</v>
      </c>
      <c r="I76" s="131">
        <f t="shared" si="3"/>
        <v>30.162477696987157</v>
      </c>
      <c r="J76" s="61"/>
      <c r="K76" s="41"/>
      <c r="L76" s="41"/>
      <c r="M76" s="41"/>
      <c r="N76" s="41"/>
      <c r="O76" s="41"/>
      <c r="P76" s="42"/>
      <c r="Q76" s="42"/>
      <c r="R76" s="43"/>
      <c r="S76" s="44"/>
      <c r="T76" s="44"/>
      <c r="AZ76" s="130" t="e">
        <f>+#REF!</f>
        <v>#REF!</v>
      </c>
      <c r="BF76" s="130" t="e">
        <f>+#REF!</f>
        <v>#REF!</v>
      </c>
      <c r="BO76" s="130" t="e">
        <f>+#REF!</f>
        <v>#REF!</v>
      </c>
      <c r="CL76" s="130" t="e">
        <f>+#REF!</f>
        <v>#REF!</v>
      </c>
      <c r="CM76" s="130" t="e">
        <f>+#REF!</f>
        <v>#REF!</v>
      </c>
      <c r="CN76" s="130" t="e">
        <f>+#REF!</f>
        <v>#REF!</v>
      </c>
    </row>
    <row r="77" spans="1:92" s="80" customFormat="1" ht="8.25" customHeight="1">
      <c r="A77" s="419" t="s">
        <v>191</v>
      </c>
      <c r="B77" s="419"/>
      <c r="C77" s="419"/>
      <c r="D77" s="419"/>
      <c r="E77" s="419"/>
      <c r="F77" s="419"/>
      <c r="G77" s="419"/>
      <c r="H77" s="419"/>
      <c r="I77" s="419"/>
    </row>
    <row r="78" spans="1:92" s="80" customFormat="1" ht="8.25" customHeight="1">
      <c r="A78" s="420" t="s">
        <v>190</v>
      </c>
      <c r="B78" s="421"/>
      <c r="C78" s="421"/>
      <c r="D78" s="421"/>
      <c r="E78" s="421"/>
      <c r="F78" s="421"/>
      <c r="G78" s="421"/>
      <c r="H78" s="421"/>
      <c r="I78" s="421"/>
    </row>
    <row r="79" spans="1:92" s="80" customFormat="1" ht="8.25" customHeight="1">
      <c r="A79" s="422" t="s">
        <v>672</v>
      </c>
      <c r="B79" s="422"/>
      <c r="C79" s="422"/>
      <c r="D79" s="422"/>
      <c r="E79" s="422"/>
      <c r="F79" s="422"/>
      <c r="G79" s="422"/>
      <c r="H79" s="422"/>
      <c r="I79" s="422"/>
    </row>
    <row r="80" spans="1:92" s="80" customFormat="1" ht="8.25" customHeight="1">
      <c r="A80" s="420" t="s">
        <v>51</v>
      </c>
      <c r="B80" s="421"/>
      <c r="C80" s="421"/>
      <c r="D80" s="421"/>
      <c r="E80" s="421"/>
      <c r="F80" s="421"/>
      <c r="G80" s="421"/>
      <c r="H80" s="421"/>
      <c r="I80" s="421"/>
    </row>
    <row r="81" spans="1:9" s="80" customFormat="1" ht="11.25" customHeight="1">
      <c r="A81" s="85"/>
      <c r="B81" s="128"/>
      <c r="C81" s="128"/>
      <c r="D81" s="127"/>
      <c r="E81" s="127"/>
      <c r="F81" s="127"/>
      <c r="G81" s="83"/>
      <c r="H81" s="82"/>
      <c r="I81" s="82"/>
    </row>
    <row r="82" spans="1:9" s="80" customFormat="1" ht="11.25" customHeight="1">
      <c r="A82" s="85"/>
      <c r="B82" s="152"/>
      <c r="C82" s="152"/>
      <c r="D82" s="153"/>
      <c r="E82" s="153"/>
      <c r="F82" s="153"/>
      <c r="G82" s="83"/>
      <c r="H82" s="82"/>
      <c r="I82" s="82"/>
    </row>
    <row r="83" spans="1:9" s="158" customFormat="1" ht="11.25" customHeight="1">
      <c r="A83" s="154"/>
      <c r="B83" s="155"/>
      <c r="C83" s="155"/>
      <c r="D83" s="156"/>
      <c r="E83" s="156"/>
      <c r="F83" s="156"/>
      <c r="G83" s="157"/>
      <c r="H83" s="82"/>
      <c r="I83" s="82"/>
    </row>
    <row r="84" spans="1:9" s="158" customFormat="1" ht="11.25" customHeight="1">
      <c r="A84" s="154"/>
      <c r="B84" s="155"/>
      <c r="C84" s="155"/>
      <c r="D84" s="156"/>
      <c r="E84" s="156"/>
      <c r="F84" s="156"/>
      <c r="G84" s="157"/>
      <c r="H84" s="82"/>
      <c r="I84" s="82"/>
    </row>
    <row r="85" spans="1:9" s="158" customFormat="1" ht="11.25" customHeight="1">
      <c r="A85" s="154"/>
      <c r="B85" s="155"/>
      <c r="C85" s="155"/>
      <c r="D85" s="156"/>
      <c r="E85" s="156"/>
      <c r="F85" s="156"/>
      <c r="G85" s="157"/>
      <c r="H85" s="82"/>
      <c r="I85" s="82"/>
    </row>
    <row r="86" spans="1:9" s="158" customFormat="1" ht="11.25" customHeight="1">
      <c r="A86" s="154"/>
      <c r="B86" s="155"/>
      <c r="C86" s="155"/>
      <c r="D86" s="156"/>
      <c r="E86" s="156"/>
      <c r="F86" s="156"/>
      <c r="G86" s="157"/>
      <c r="H86" s="82"/>
      <c r="I86" s="82"/>
    </row>
    <row r="87" spans="1:9" s="158" customFormat="1" ht="11.25" customHeight="1">
      <c r="A87" s="154"/>
      <c r="B87" s="155"/>
      <c r="C87" s="155"/>
      <c r="D87" s="156"/>
      <c r="E87" s="156"/>
      <c r="F87" s="156"/>
      <c r="G87" s="157"/>
      <c r="H87" s="82"/>
      <c r="I87" s="82"/>
    </row>
    <row r="88" spans="1:9" s="158" customFormat="1" ht="11.25" customHeight="1">
      <c r="A88" s="154"/>
      <c r="B88" s="155"/>
      <c r="C88" s="155"/>
      <c r="D88" s="156"/>
      <c r="E88" s="156"/>
      <c r="F88" s="156"/>
      <c r="G88" s="157"/>
      <c r="H88" s="82"/>
      <c r="I88" s="82"/>
    </row>
    <row r="89" spans="1:9" s="158" customFormat="1" ht="11.25" customHeight="1">
      <c r="A89" s="154"/>
      <c r="B89" s="155"/>
      <c r="C89" s="155"/>
      <c r="D89" s="156"/>
      <c r="E89" s="156"/>
      <c r="F89" s="156"/>
      <c r="G89" s="157"/>
      <c r="H89" s="82"/>
      <c r="I89" s="82"/>
    </row>
    <row r="90" spans="1:9" s="158" customFormat="1" ht="11.25" customHeight="1">
      <c r="A90" s="154"/>
      <c r="B90" s="155"/>
      <c r="C90" s="155"/>
      <c r="D90" s="156"/>
      <c r="E90" s="156"/>
      <c r="F90" s="156"/>
      <c r="G90" s="157"/>
      <c r="H90" s="82"/>
      <c r="I90" s="82"/>
    </row>
    <row r="91" spans="1:9" s="158" customFormat="1" ht="11.25" customHeight="1">
      <c r="A91" s="154"/>
      <c r="B91" s="155"/>
      <c r="C91" s="155"/>
      <c r="D91" s="156"/>
      <c r="E91" s="156"/>
      <c r="F91" s="156"/>
      <c r="G91" s="157"/>
      <c r="H91" s="82"/>
      <c r="I91" s="82"/>
    </row>
    <row r="92" spans="1:9" s="158" customFormat="1" ht="11.25" customHeight="1">
      <c r="A92" s="154"/>
      <c r="B92" s="155"/>
      <c r="C92" s="155"/>
      <c r="D92" s="156"/>
      <c r="E92" s="156"/>
      <c r="F92" s="156"/>
      <c r="G92" s="157"/>
      <c r="H92" s="82"/>
      <c r="I92" s="82"/>
    </row>
    <row r="93" spans="1:9" s="158" customFormat="1" ht="11.25" customHeight="1">
      <c r="A93" s="154"/>
      <c r="B93" s="155"/>
      <c r="C93" s="155"/>
      <c r="D93" s="156"/>
      <c r="E93" s="156"/>
      <c r="F93" s="156"/>
      <c r="G93" s="157"/>
      <c r="H93" s="82"/>
      <c r="I93" s="82"/>
    </row>
    <row r="94" spans="1:9" s="158" customFormat="1" ht="11.25" customHeight="1">
      <c r="A94" s="154"/>
      <c r="B94" s="155"/>
      <c r="C94" s="155"/>
      <c r="D94" s="156"/>
      <c r="E94" s="156"/>
      <c r="F94" s="156"/>
      <c r="G94" s="157"/>
      <c r="H94" s="82"/>
      <c r="I94" s="82"/>
    </row>
    <row r="95" spans="1:9" s="158" customFormat="1" ht="11.25" customHeight="1">
      <c r="A95" s="154"/>
      <c r="B95" s="155"/>
      <c r="C95" s="155"/>
      <c r="D95" s="156"/>
      <c r="E95" s="156"/>
      <c r="F95" s="156"/>
      <c r="G95" s="157"/>
      <c r="H95" s="82"/>
      <c r="I95" s="82"/>
    </row>
    <row r="96" spans="1:9" s="158" customFormat="1" ht="11.25" customHeight="1">
      <c r="A96" s="154"/>
      <c r="B96" s="155"/>
      <c r="C96" s="155"/>
      <c r="D96" s="156"/>
      <c r="E96" s="156"/>
      <c r="F96" s="156"/>
      <c r="G96" s="157"/>
      <c r="H96" s="82"/>
      <c r="I96" s="82"/>
    </row>
    <row r="97" spans="1:9" s="158" customFormat="1" ht="11.25" customHeight="1">
      <c r="A97" s="154"/>
      <c r="B97" s="155"/>
      <c r="C97" s="155"/>
      <c r="D97" s="156"/>
      <c r="E97" s="156"/>
      <c r="F97" s="156"/>
      <c r="G97" s="157"/>
      <c r="H97" s="82"/>
      <c r="I97" s="82"/>
    </row>
    <row r="98" spans="1:9" s="158" customFormat="1" ht="11.25" customHeight="1">
      <c r="A98" s="154"/>
      <c r="B98" s="155"/>
      <c r="C98" s="155"/>
      <c r="D98" s="156"/>
      <c r="E98" s="156"/>
      <c r="F98" s="156"/>
      <c r="G98" s="157"/>
      <c r="H98" s="82"/>
      <c r="I98" s="82"/>
    </row>
    <row r="99" spans="1:9" s="80" customFormat="1" ht="11.25" customHeight="1">
      <c r="A99" s="85"/>
      <c r="B99" s="85"/>
      <c r="C99" s="85"/>
      <c r="D99" s="83"/>
      <c r="E99" s="83"/>
      <c r="F99" s="83"/>
      <c r="G99" s="83"/>
      <c r="H99" s="82"/>
      <c r="I99" s="82"/>
    </row>
    <row r="100" spans="1:9" s="80" customFormat="1" ht="11.25" customHeight="1">
      <c r="A100" s="85"/>
      <c r="B100" s="85"/>
      <c r="C100" s="159"/>
      <c r="D100" s="159"/>
      <c r="E100" s="159"/>
      <c r="F100" s="159"/>
      <c r="G100" s="83"/>
      <c r="H100" s="82"/>
      <c r="I100" s="82"/>
    </row>
    <row r="101" spans="1:9" s="80" customFormat="1" ht="11.25" customHeight="1">
      <c r="A101" s="85"/>
      <c r="B101" s="85"/>
      <c r="C101" s="159"/>
      <c r="D101" s="159"/>
      <c r="E101" s="159"/>
      <c r="F101" s="159"/>
      <c r="G101" s="83"/>
      <c r="H101" s="82"/>
      <c r="I101" s="82"/>
    </row>
    <row r="102" spans="1:9" s="80" customFormat="1" ht="11.25" customHeight="1">
      <c r="A102" s="85"/>
      <c r="B102" s="85"/>
      <c r="C102" s="159"/>
      <c r="D102" s="159"/>
      <c r="E102" s="159"/>
      <c r="F102" s="159"/>
      <c r="G102" s="83"/>
      <c r="H102" s="82"/>
      <c r="I102" s="82"/>
    </row>
    <row r="103" spans="1:9" s="80" customFormat="1" ht="11.25" customHeight="1">
      <c r="A103" s="85"/>
      <c r="B103" s="85"/>
      <c r="C103" s="159"/>
      <c r="D103" s="159"/>
      <c r="E103" s="159"/>
      <c r="F103" s="159"/>
      <c r="G103" s="83"/>
      <c r="H103" s="82"/>
      <c r="I103" s="82"/>
    </row>
    <row r="104" spans="1:9" s="80" customFormat="1" ht="11.25" customHeight="1">
      <c r="A104" s="85"/>
      <c r="B104" s="85"/>
      <c r="C104" s="159"/>
      <c r="D104" s="159"/>
      <c r="E104" s="159"/>
      <c r="F104" s="159"/>
      <c r="G104" s="83"/>
      <c r="H104" s="82"/>
      <c r="I104" s="82"/>
    </row>
    <row r="105" spans="1:9" s="80" customFormat="1" ht="11.25" customHeight="1">
      <c r="A105" s="85"/>
      <c r="B105" s="85"/>
      <c r="C105" s="159"/>
      <c r="D105" s="159"/>
      <c r="E105" s="159"/>
      <c r="F105" s="159"/>
      <c r="G105" s="83"/>
      <c r="H105" s="82"/>
      <c r="I105" s="82"/>
    </row>
    <row r="106" spans="1:9" s="80" customFormat="1" ht="11.25" customHeight="1">
      <c r="A106" s="85"/>
      <c r="B106" s="85"/>
      <c r="C106" s="159"/>
      <c r="D106" s="159"/>
      <c r="E106" s="159"/>
      <c r="F106" s="159"/>
      <c r="G106" s="83"/>
      <c r="H106" s="82"/>
      <c r="I106" s="82"/>
    </row>
    <row r="107" spans="1:9" s="80" customFormat="1" ht="11.25" customHeight="1">
      <c r="A107" s="85"/>
      <c r="B107" s="85"/>
      <c r="C107" s="159"/>
      <c r="D107" s="159"/>
      <c r="E107" s="159"/>
      <c r="F107" s="159"/>
      <c r="G107" s="83"/>
      <c r="H107" s="82"/>
      <c r="I107" s="82"/>
    </row>
    <row r="108" spans="1:9" s="80" customFormat="1" ht="11.25" customHeight="1">
      <c r="A108" s="85"/>
      <c r="B108" s="85"/>
      <c r="C108" s="159"/>
      <c r="D108" s="159"/>
      <c r="E108" s="159"/>
      <c r="F108" s="159"/>
      <c r="G108" s="83"/>
      <c r="H108" s="82"/>
      <c r="I108" s="82"/>
    </row>
    <row r="109" spans="1:9" s="80" customFormat="1" ht="11.25" customHeight="1">
      <c r="A109" s="85"/>
      <c r="B109" s="85"/>
      <c r="C109" s="159"/>
      <c r="D109" s="159"/>
      <c r="E109" s="159"/>
      <c r="F109" s="159"/>
      <c r="G109" s="83"/>
      <c r="H109" s="82"/>
      <c r="I109" s="82"/>
    </row>
    <row r="110" spans="1:9" s="80" customFormat="1" ht="11.25" customHeight="1">
      <c r="A110" s="85"/>
      <c r="B110" s="85"/>
      <c r="C110" s="159"/>
      <c r="D110" s="159"/>
      <c r="E110" s="159"/>
      <c r="F110" s="159"/>
      <c r="G110" s="83"/>
      <c r="H110" s="82"/>
      <c r="I110" s="82"/>
    </row>
    <row r="111" spans="1:9" s="80" customFormat="1" ht="11.25" customHeight="1">
      <c r="A111" s="85"/>
      <c r="B111" s="85"/>
      <c r="C111" s="159"/>
      <c r="D111" s="159"/>
      <c r="E111" s="159"/>
      <c r="F111" s="159"/>
      <c r="G111" s="83"/>
      <c r="H111" s="82"/>
      <c r="I111" s="82"/>
    </row>
    <row r="112" spans="1:9" s="80" customFormat="1" ht="11.25" customHeight="1">
      <c r="A112" s="85"/>
      <c r="B112" s="85"/>
      <c r="C112" s="159"/>
      <c r="D112" s="159"/>
      <c r="E112" s="159"/>
      <c r="F112" s="159"/>
      <c r="G112" s="83"/>
      <c r="H112" s="82"/>
      <c r="I112" s="82"/>
    </row>
    <row r="113" spans="1:9" s="80" customFormat="1" ht="11.25" customHeight="1">
      <c r="A113" s="85"/>
      <c r="B113" s="85"/>
      <c r="C113" s="159"/>
      <c r="D113" s="159"/>
      <c r="E113" s="159"/>
      <c r="F113" s="159"/>
      <c r="G113" s="83"/>
      <c r="H113" s="82"/>
      <c r="I113" s="82"/>
    </row>
    <row r="114" spans="1:9" s="80" customFormat="1" ht="11.25" customHeight="1">
      <c r="A114" s="85"/>
      <c r="B114" s="85"/>
      <c r="C114" s="159"/>
      <c r="D114" s="159"/>
      <c r="E114" s="159"/>
      <c r="F114" s="159"/>
      <c r="G114" s="83"/>
      <c r="H114" s="82"/>
      <c r="I114" s="82"/>
    </row>
    <row r="115" spans="1:9" s="80" customFormat="1" ht="11.25" customHeight="1">
      <c r="A115" s="85"/>
      <c r="B115" s="85"/>
      <c r="C115" s="159"/>
      <c r="D115" s="159"/>
      <c r="E115" s="159"/>
      <c r="F115" s="159"/>
      <c r="G115" s="83"/>
      <c r="H115" s="82"/>
      <c r="I115" s="82"/>
    </row>
    <row r="116" spans="1:9" s="80" customFormat="1" ht="11.25" customHeight="1">
      <c r="A116" s="85"/>
      <c r="B116" s="85"/>
      <c r="C116" s="85"/>
      <c r="D116" s="83"/>
      <c r="E116" s="83"/>
      <c r="F116" s="83"/>
      <c r="G116" s="83"/>
      <c r="H116" s="82"/>
      <c r="I116" s="82"/>
    </row>
    <row r="117" spans="1:9" s="80" customFormat="1" ht="11.25" customHeight="1">
      <c r="A117" s="85"/>
      <c r="B117" s="85"/>
      <c r="C117" s="85"/>
      <c r="D117" s="83"/>
      <c r="E117" s="83"/>
      <c r="F117" s="83"/>
      <c r="G117" s="83"/>
      <c r="H117" s="82"/>
      <c r="I117" s="82"/>
    </row>
    <row r="118" spans="1:9" s="80" customFormat="1" ht="11.25" customHeight="1">
      <c r="A118" s="85"/>
      <c r="B118" s="85"/>
      <c r="C118" s="85"/>
      <c r="D118" s="83"/>
      <c r="E118" s="83"/>
      <c r="F118" s="83"/>
      <c r="G118" s="83"/>
      <c r="H118" s="82"/>
      <c r="I118" s="82"/>
    </row>
    <row r="119" spans="1:9" s="80" customFormat="1" ht="11.25" customHeight="1">
      <c r="A119" s="85"/>
      <c r="B119" s="85"/>
      <c r="C119" s="85"/>
      <c r="D119" s="83"/>
      <c r="E119" s="83"/>
      <c r="F119" s="83"/>
      <c r="G119" s="83"/>
      <c r="H119" s="82"/>
      <c r="I119" s="82"/>
    </row>
    <row r="120" spans="1:9" s="80" customFormat="1" ht="11.25" customHeight="1">
      <c r="A120" s="85"/>
      <c r="B120" s="85"/>
      <c r="C120" s="85"/>
      <c r="D120" s="83"/>
      <c r="E120" s="83"/>
      <c r="F120" s="83"/>
      <c r="G120" s="83"/>
      <c r="H120" s="82"/>
      <c r="I120" s="82"/>
    </row>
    <row r="121" spans="1:9" s="80" customFormat="1" ht="11.25" customHeight="1">
      <c r="A121" s="85"/>
      <c r="B121" s="85"/>
      <c r="C121" s="85"/>
      <c r="D121" s="83"/>
      <c r="E121" s="83"/>
      <c r="F121" s="83"/>
      <c r="G121" s="83"/>
      <c r="H121" s="82"/>
      <c r="I121" s="82"/>
    </row>
    <row r="122" spans="1:9" s="80" customFormat="1" ht="11.25" customHeight="1">
      <c r="A122" s="85"/>
      <c r="B122" s="85"/>
      <c r="C122" s="85"/>
      <c r="D122" s="83"/>
      <c r="E122" s="83"/>
      <c r="F122" s="83"/>
      <c r="G122" s="83"/>
      <c r="H122" s="82"/>
      <c r="I122" s="82"/>
    </row>
    <row r="123" spans="1:9" s="80" customFormat="1" ht="11.25" customHeight="1">
      <c r="A123" s="85"/>
      <c r="B123" s="85"/>
      <c r="C123" s="85"/>
      <c r="D123" s="83"/>
      <c r="E123" s="83"/>
      <c r="F123" s="83"/>
      <c r="G123" s="83"/>
      <c r="H123" s="82"/>
      <c r="I123" s="82"/>
    </row>
    <row r="124" spans="1:9" s="80" customFormat="1" ht="11.25" customHeight="1">
      <c r="A124" s="85"/>
      <c r="B124" s="85"/>
      <c r="C124" s="85"/>
      <c r="D124" s="83"/>
      <c r="E124" s="83"/>
      <c r="F124" s="83"/>
      <c r="G124" s="83"/>
      <c r="H124" s="82"/>
      <c r="I124" s="82"/>
    </row>
    <row r="125" spans="1:9" s="80" customFormat="1" ht="11.25" customHeight="1">
      <c r="A125" s="85"/>
      <c r="B125" s="85"/>
      <c r="C125" s="85"/>
      <c r="D125" s="83"/>
      <c r="E125" s="83"/>
      <c r="F125" s="83"/>
      <c r="G125" s="83"/>
      <c r="H125" s="82"/>
      <c r="I125" s="82"/>
    </row>
    <row r="126" spans="1:9" s="80" customFormat="1" ht="11.25" customHeight="1">
      <c r="A126" s="85"/>
      <c r="B126" s="85"/>
      <c r="C126" s="85"/>
      <c r="D126" s="83"/>
      <c r="E126" s="83"/>
      <c r="F126" s="83"/>
      <c r="G126" s="83"/>
      <c r="H126" s="82"/>
      <c r="I126" s="82"/>
    </row>
    <row r="127" spans="1:9" s="80" customFormat="1" ht="11.25" customHeight="1">
      <c r="A127" s="85"/>
      <c r="B127" s="85"/>
      <c r="C127" s="85"/>
      <c r="D127" s="83"/>
      <c r="E127" s="83"/>
      <c r="F127" s="83"/>
      <c r="G127" s="83"/>
      <c r="H127" s="82"/>
      <c r="I127" s="82"/>
    </row>
    <row r="128" spans="1:9" s="80" customFormat="1" ht="11.25" customHeight="1">
      <c r="A128" s="85"/>
      <c r="B128" s="85"/>
      <c r="C128" s="85"/>
      <c r="D128" s="83"/>
      <c r="E128" s="83"/>
      <c r="F128" s="83"/>
      <c r="G128" s="83"/>
      <c r="H128" s="82"/>
      <c r="I128" s="82"/>
    </row>
    <row r="129" spans="1:9" s="80" customFormat="1" ht="11.25" customHeight="1">
      <c r="A129" s="85"/>
      <c r="B129" s="85"/>
      <c r="C129" s="85"/>
      <c r="D129" s="83"/>
      <c r="E129" s="83"/>
      <c r="F129" s="83"/>
      <c r="G129" s="83"/>
      <c r="H129" s="82"/>
      <c r="I129" s="82"/>
    </row>
    <row r="130" spans="1:9" s="80" customFormat="1" ht="11.25" customHeight="1">
      <c r="A130" s="85"/>
      <c r="B130" s="85"/>
      <c r="C130" s="85"/>
      <c r="D130" s="83"/>
      <c r="E130" s="83"/>
      <c r="F130" s="83"/>
      <c r="G130" s="83"/>
      <c r="H130" s="82"/>
      <c r="I130" s="82"/>
    </row>
    <row r="131" spans="1:9" s="80" customFormat="1" ht="11.25" customHeight="1">
      <c r="A131" s="85"/>
      <c r="B131" s="85"/>
      <c r="C131" s="85"/>
      <c r="D131" s="83"/>
      <c r="E131" s="83"/>
      <c r="F131" s="83"/>
      <c r="G131" s="83"/>
      <c r="H131" s="82"/>
      <c r="I131" s="82"/>
    </row>
    <row r="132" spans="1:9" s="80" customFormat="1" ht="11.25" customHeight="1">
      <c r="A132" s="85"/>
      <c r="B132" s="85"/>
      <c r="C132" s="85"/>
      <c r="D132" s="83"/>
      <c r="E132" s="83"/>
      <c r="F132" s="83"/>
      <c r="G132" s="83"/>
      <c r="H132" s="82"/>
      <c r="I132" s="82"/>
    </row>
    <row r="133" spans="1:9" s="80" customFormat="1" ht="11.25" customHeight="1">
      <c r="A133" s="85"/>
      <c r="B133" s="85"/>
      <c r="C133" s="85"/>
      <c r="D133" s="83"/>
      <c r="E133" s="83"/>
      <c r="F133" s="83"/>
      <c r="G133" s="83"/>
      <c r="H133" s="82"/>
      <c r="I133" s="82"/>
    </row>
    <row r="134" spans="1:9" s="80" customFormat="1" ht="11.25" customHeight="1">
      <c r="A134" s="85"/>
      <c r="B134" s="85"/>
      <c r="C134" s="85"/>
      <c r="D134" s="83"/>
      <c r="E134" s="83"/>
      <c r="F134" s="83"/>
      <c r="G134" s="83"/>
      <c r="H134" s="82"/>
      <c r="I134" s="82"/>
    </row>
    <row r="135" spans="1:9" s="80" customFormat="1" ht="11.25" customHeight="1">
      <c r="A135" s="85"/>
      <c r="B135" s="85"/>
      <c r="C135" s="85"/>
      <c r="D135" s="83"/>
      <c r="E135" s="83"/>
      <c r="F135" s="83"/>
      <c r="G135" s="83"/>
      <c r="H135" s="82"/>
      <c r="I135" s="82"/>
    </row>
    <row r="136" spans="1:9" s="80" customFormat="1" ht="11.25" customHeight="1">
      <c r="A136" s="85"/>
      <c r="B136" s="85"/>
      <c r="C136" s="85"/>
      <c r="D136" s="83"/>
      <c r="E136" s="83"/>
      <c r="F136" s="83"/>
      <c r="G136" s="83"/>
      <c r="H136" s="82"/>
      <c r="I136" s="82"/>
    </row>
    <row r="137" spans="1:9" s="80" customFormat="1" ht="11.25" customHeight="1">
      <c r="A137" s="85"/>
      <c r="B137" s="85"/>
      <c r="C137" s="85"/>
      <c r="D137" s="83"/>
      <c r="E137" s="83"/>
      <c r="F137" s="83"/>
      <c r="G137" s="83"/>
      <c r="H137" s="82"/>
      <c r="I137" s="82"/>
    </row>
    <row r="138" spans="1:9" s="80" customFormat="1" ht="11.25" customHeight="1">
      <c r="A138" s="85"/>
      <c r="B138" s="85"/>
      <c r="C138" s="85"/>
      <c r="D138" s="83"/>
      <c r="E138" s="83"/>
      <c r="F138" s="83"/>
      <c r="G138" s="83"/>
      <c r="H138" s="82"/>
      <c r="I138" s="82"/>
    </row>
    <row r="139" spans="1:9" s="80" customFormat="1" ht="11.25" customHeight="1">
      <c r="A139" s="85"/>
      <c r="B139" s="85"/>
      <c r="C139" s="85"/>
      <c r="D139" s="83"/>
      <c r="E139" s="83"/>
      <c r="F139" s="83"/>
      <c r="G139" s="83"/>
      <c r="H139" s="82"/>
      <c r="I139" s="82"/>
    </row>
    <row r="140" spans="1:9" s="80" customFormat="1" ht="11.25" customHeight="1">
      <c r="A140" s="85"/>
      <c r="B140" s="85"/>
      <c r="C140" s="85"/>
      <c r="D140" s="83"/>
      <c r="E140" s="83"/>
      <c r="F140" s="83"/>
      <c r="G140" s="83"/>
      <c r="H140" s="82"/>
      <c r="I140" s="82"/>
    </row>
    <row r="141" spans="1:9" s="80" customFormat="1" ht="11.25" customHeight="1">
      <c r="A141" s="85"/>
      <c r="B141" s="85"/>
      <c r="C141" s="85"/>
      <c r="D141" s="83"/>
      <c r="E141" s="83"/>
      <c r="F141" s="83"/>
      <c r="G141" s="83"/>
      <c r="H141" s="82"/>
      <c r="I141" s="82"/>
    </row>
    <row r="142" spans="1:9" s="80" customFormat="1" ht="11.25" customHeight="1">
      <c r="A142" s="85"/>
      <c r="B142" s="85"/>
      <c r="C142" s="85"/>
      <c r="D142" s="83"/>
      <c r="E142" s="83"/>
      <c r="F142" s="83"/>
      <c r="G142" s="83"/>
      <c r="H142" s="82"/>
      <c r="I142" s="82"/>
    </row>
    <row r="143" spans="1:9" s="80" customFormat="1" ht="11.25" customHeight="1">
      <c r="A143" s="85"/>
      <c r="B143" s="85"/>
      <c r="C143" s="85"/>
      <c r="D143" s="83"/>
      <c r="E143" s="83"/>
      <c r="F143" s="83"/>
      <c r="G143" s="83"/>
      <c r="H143" s="82"/>
      <c r="I143" s="82"/>
    </row>
    <row r="144" spans="1:9" s="80" customFormat="1" ht="11.25" customHeight="1">
      <c r="A144" s="85"/>
      <c r="B144" s="85"/>
      <c r="C144" s="85"/>
      <c r="D144" s="83"/>
      <c r="E144" s="83"/>
      <c r="F144" s="83"/>
      <c r="G144" s="83"/>
      <c r="H144" s="82"/>
      <c r="I144" s="82"/>
    </row>
    <row r="145" spans="1:9" s="80" customFormat="1" ht="11.25" customHeight="1">
      <c r="A145" s="85"/>
      <c r="B145" s="85"/>
      <c r="C145" s="85"/>
      <c r="D145" s="83"/>
      <c r="E145" s="83"/>
      <c r="F145" s="83"/>
      <c r="G145" s="83"/>
      <c r="H145" s="82"/>
      <c r="I145" s="82"/>
    </row>
    <row r="146" spans="1:9" s="80" customFormat="1" ht="11.25" customHeight="1">
      <c r="A146" s="85"/>
      <c r="B146" s="85"/>
      <c r="C146" s="85"/>
      <c r="D146" s="83"/>
      <c r="E146" s="83"/>
      <c r="F146" s="83"/>
      <c r="G146" s="83"/>
      <c r="H146" s="82"/>
      <c r="I146" s="82"/>
    </row>
    <row r="147" spans="1:9" s="80" customFormat="1" ht="11.25" customHeight="1">
      <c r="A147" s="85"/>
      <c r="B147" s="85"/>
      <c r="C147" s="85"/>
      <c r="D147" s="83"/>
      <c r="E147" s="83"/>
      <c r="F147" s="83"/>
      <c r="G147" s="83"/>
      <c r="H147" s="82"/>
      <c r="I147" s="82"/>
    </row>
    <row r="148" spans="1:9" s="80" customFormat="1" ht="11.25" customHeight="1">
      <c r="A148" s="85"/>
      <c r="B148" s="85"/>
      <c r="C148" s="85"/>
      <c r="D148" s="83"/>
      <c r="E148" s="83"/>
      <c r="F148" s="83"/>
      <c r="G148" s="83"/>
      <c r="H148" s="82"/>
      <c r="I148" s="82"/>
    </row>
    <row r="149" spans="1:9" s="80" customFormat="1" ht="11.25" customHeight="1">
      <c r="A149" s="85"/>
      <c r="B149" s="85"/>
      <c r="C149" s="85"/>
      <c r="D149" s="83"/>
      <c r="E149" s="83"/>
      <c r="F149" s="83"/>
      <c r="G149" s="83"/>
      <c r="H149" s="82"/>
      <c r="I149" s="82"/>
    </row>
    <row r="150" spans="1:9" s="80" customFormat="1" ht="11.25" customHeight="1">
      <c r="A150" s="85"/>
      <c r="B150" s="85"/>
      <c r="C150" s="85"/>
      <c r="D150" s="83"/>
      <c r="E150" s="83"/>
      <c r="F150" s="83"/>
      <c r="G150" s="83"/>
      <c r="H150" s="82"/>
      <c r="I150" s="82"/>
    </row>
    <row r="151" spans="1:9" s="80" customFormat="1" ht="11.25" customHeight="1">
      <c r="A151" s="85"/>
      <c r="B151" s="85"/>
      <c r="C151" s="85"/>
      <c r="D151" s="83"/>
      <c r="E151" s="83"/>
      <c r="F151" s="83"/>
      <c r="G151" s="83"/>
      <c r="H151" s="82"/>
      <c r="I151" s="82"/>
    </row>
    <row r="152" spans="1:9" s="80" customFormat="1" ht="11.25" customHeight="1">
      <c r="A152" s="85"/>
      <c r="B152" s="85"/>
      <c r="C152" s="85"/>
      <c r="D152" s="83"/>
      <c r="E152" s="83"/>
      <c r="F152" s="83"/>
      <c r="G152" s="83"/>
      <c r="H152" s="82"/>
      <c r="I152" s="82"/>
    </row>
    <row r="153" spans="1:9" s="80" customFormat="1" ht="11.25" customHeight="1">
      <c r="A153" s="85"/>
      <c r="B153" s="85"/>
      <c r="C153" s="85"/>
      <c r="D153" s="83"/>
      <c r="E153" s="83"/>
      <c r="F153" s="83"/>
      <c r="G153" s="83"/>
      <c r="H153" s="82"/>
      <c r="I153" s="82"/>
    </row>
    <row r="154" spans="1:9" s="80" customFormat="1" ht="11.25" customHeight="1">
      <c r="A154" s="85"/>
      <c r="B154" s="85"/>
      <c r="C154" s="85"/>
      <c r="D154" s="83"/>
      <c r="E154" s="83"/>
      <c r="F154" s="83"/>
      <c r="G154" s="83"/>
      <c r="H154" s="82"/>
      <c r="I154" s="82"/>
    </row>
    <row r="155" spans="1:9" s="80" customFormat="1" ht="11.25" customHeight="1">
      <c r="A155" s="85"/>
      <c r="B155" s="85"/>
      <c r="C155" s="85"/>
      <c r="D155" s="83"/>
      <c r="E155" s="83"/>
      <c r="F155" s="83"/>
      <c r="G155" s="83"/>
      <c r="H155" s="82"/>
      <c r="I155" s="82"/>
    </row>
    <row r="156" spans="1:9" s="80" customFormat="1" ht="11.25" customHeight="1">
      <c r="A156" s="85"/>
      <c r="B156" s="85"/>
      <c r="C156" s="85"/>
      <c r="D156" s="83"/>
      <c r="E156" s="83"/>
      <c r="F156" s="83"/>
      <c r="G156" s="83"/>
      <c r="H156" s="82"/>
      <c r="I156" s="82"/>
    </row>
    <row r="157" spans="1:9" s="80" customFormat="1" ht="11.25" customHeight="1">
      <c r="A157" s="85"/>
      <c r="B157" s="85"/>
      <c r="C157" s="85"/>
      <c r="D157" s="83"/>
      <c r="E157" s="83"/>
      <c r="F157" s="83"/>
      <c r="G157" s="83"/>
      <c r="H157" s="82"/>
      <c r="I157" s="82"/>
    </row>
    <row r="158" spans="1:9" s="80" customFormat="1" ht="11.25" customHeight="1">
      <c r="A158" s="85"/>
      <c r="B158" s="85"/>
      <c r="C158" s="85"/>
      <c r="D158" s="83"/>
      <c r="E158" s="83"/>
      <c r="F158" s="83"/>
      <c r="G158" s="83"/>
      <c r="H158" s="82"/>
      <c r="I158" s="82"/>
    </row>
    <row r="159" spans="1:9" s="80" customFormat="1" ht="11.25" customHeight="1">
      <c r="A159" s="85"/>
      <c r="B159" s="85"/>
      <c r="C159" s="85"/>
      <c r="D159" s="83"/>
      <c r="E159" s="83"/>
      <c r="F159" s="83"/>
      <c r="G159" s="83"/>
      <c r="H159" s="82"/>
      <c r="I159" s="82"/>
    </row>
    <row r="160" spans="1:9" s="80" customFormat="1" ht="11.25" customHeight="1">
      <c r="A160" s="85"/>
      <c r="B160" s="85"/>
      <c r="C160" s="85"/>
      <c r="D160" s="83"/>
      <c r="E160" s="83"/>
      <c r="F160" s="83"/>
      <c r="G160" s="83"/>
      <c r="H160" s="82"/>
      <c r="I160" s="82"/>
    </row>
    <row r="161" spans="1:9" s="80" customFormat="1" ht="11.25" customHeight="1">
      <c r="A161" s="85"/>
      <c r="B161" s="85"/>
      <c r="C161" s="85"/>
      <c r="D161" s="83"/>
      <c r="E161" s="83"/>
      <c r="F161" s="83"/>
      <c r="G161" s="83"/>
      <c r="H161" s="82"/>
      <c r="I161" s="82"/>
    </row>
    <row r="162" spans="1:9" s="80" customFormat="1" ht="11.25" customHeight="1">
      <c r="A162" s="85"/>
      <c r="B162" s="85"/>
      <c r="C162" s="85"/>
      <c r="D162" s="83"/>
      <c r="E162" s="83"/>
      <c r="F162" s="83"/>
      <c r="G162" s="83"/>
      <c r="H162" s="82"/>
      <c r="I162" s="82"/>
    </row>
    <row r="163" spans="1:9" s="80" customFormat="1" ht="11.25" customHeight="1">
      <c r="A163" s="85"/>
      <c r="B163" s="85"/>
      <c r="C163" s="85"/>
      <c r="D163" s="83"/>
      <c r="E163" s="83"/>
      <c r="F163" s="83"/>
      <c r="G163" s="83"/>
      <c r="H163" s="82"/>
      <c r="I163" s="82"/>
    </row>
    <row r="164" spans="1:9" s="80" customFormat="1" ht="11.25" customHeight="1">
      <c r="A164" s="85"/>
      <c r="B164" s="85"/>
      <c r="C164" s="85"/>
      <c r="D164" s="83"/>
      <c r="E164" s="83"/>
      <c r="F164" s="83"/>
      <c r="G164" s="83"/>
      <c r="H164" s="82"/>
      <c r="I164" s="82"/>
    </row>
    <row r="165" spans="1:9" s="80" customFormat="1" ht="11.25" customHeight="1">
      <c r="A165" s="85"/>
      <c r="B165" s="85"/>
      <c r="C165" s="85"/>
      <c r="D165" s="83"/>
      <c r="E165" s="83"/>
      <c r="F165" s="83"/>
      <c r="G165" s="83"/>
      <c r="H165" s="82"/>
      <c r="I165" s="82"/>
    </row>
    <row r="166" spans="1:9" s="80" customFormat="1" ht="11.25" customHeight="1">
      <c r="A166" s="85"/>
      <c r="B166" s="85"/>
      <c r="C166" s="85"/>
      <c r="D166" s="83"/>
      <c r="E166" s="83"/>
      <c r="F166" s="83"/>
      <c r="G166" s="83"/>
      <c r="H166" s="82"/>
      <c r="I166" s="82"/>
    </row>
    <row r="167" spans="1:9" s="80" customFormat="1" ht="11.25" customHeight="1">
      <c r="A167" s="85"/>
      <c r="B167" s="85"/>
      <c r="C167" s="85"/>
      <c r="D167" s="83"/>
      <c r="E167" s="83"/>
      <c r="F167" s="83"/>
      <c r="G167" s="83"/>
      <c r="H167" s="82"/>
      <c r="I167" s="82"/>
    </row>
    <row r="168" spans="1:9" s="80" customFormat="1" ht="11.25" customHeight="1">
      <c r="A168" s="85"/>
      <c r="B168" s="85"/>
      <c r="C168" s="85"/>
      <c r="D168" s="83"/>
      <c r="E168" s="83"/>
      <c r="F168" s="83"/>
      <c r="G168" s="83"/>
      <c r="H168" s="82"/>
      <c r="I168" s="82"/>
    </row>
    <row r="169" spans="1:9" s="80" customFormat="1" ht="11.25" customHeight="1">
      <c r="A169" s="85"/>
      <c r="B169" s="85"/>
      <c r="C169" s="85"/>
      <c r="D169" s="83"/>
      <c r="E169" s="83"/>
      <c r="F169" s="83"/>
      <c r="G169" s="83"/>
      <c r="H169" s="82"/>
      <c r="I169" s="82"/>
    </row>
    <row r="170" spans="1:9" s="80" customFormat="1" ht="11.25" customHeight="1">
      <c r="A170" s="85"/>
      <c r="B170" s="85"/>
      <c r="C170" s="85"/>
      <c r="D170" s="83"/>
      <c r="E170" s="83"/>
      <c r="F170" s="83"/>
      <c r="G170" s="83"/>
      <c r="H170" s="82"/>
      <c r="I170" s="82"/>
    </row>
    <row r="171" spans="1:9" s="80" customFormat="1" ht="11.25" customHeight="1">
      <c r="A171" s="85"/>
      <c r="B171" s="85"/>
      <c r="C171" s="85"/>
      <c r="D171" s="83"/>
      <c r="E171" s="83"/>
      <c r="F171" s="83"/>
      <c r="G171" s="83"/>
      <c r="H171" s="82"/>
      <c r="I171" s="82"/>
    </row>
    <row r="172" spans="1:9" s="80" customFormat="1" ht="11.25" customHeight="1">
      <c r="A172" s="85"/>
      <c r="B172" s="85"/>
      <c r="C172" s="85"/>
      <c r="D172" s="83"/>
      <c r="E172" s="83"/>
      <c r="F172" s="83"/>
      <c r="G172" s="83"/>
      <c r="H172" s="82"/>
      <c r="I172" s="82"/>
    </row>
    <row r="173" spans="1:9" s="80" customFormat="1" ht="11.25" customHeight="1">
      <c r="A173" s="85"/>
      <c r="B173" s="85"/>
      <c r="C173" s="85"/>
      <c r="D173" s="83"/>
      <c r="E173" s="83"/>
      <c r="F173" s="83"/>
      <c r="G173" s="83"/>
      <c r="H173" s="82"/>
      <c r="I173" s="82"/>
    </row>
    <row r="174" spans="1:9" s="80" customFormat="1" ht="11.25" customHeight="1">
      <c r="A174" s="85"/>
      <c r="B174" s="85"/>
      <c r="C174" s="85"/>
      <c r="D174" s="83"/>
      <c r="E174" s="83"/>
      <c r="F174" s="83"/>
      <c r="G174" s="83"/>
      <c r="H174" s="82"/>
      <c r="I174" s="82"/>
    </row>
    <row r="175" spans="1:9" s="80" customFormat="1" ht="11.25" customHeight="1">
      <c r="A175" s="85"/>
      <c r="B175" s="85"/>
      <c r="C175" s="85"/>
      <c r="D175" s="83"/>
      <c r="E175" s="83"/>
      <c r="F175" s="83"/>
      <c r="G175" s="83"/>
      <c r="H175" s="82"/>
      <c r="I175" s="82"/>
    </row>
    <row r="176" spans="1:9" s="80" customFormat="1" ht="11.25" customHeight="1">
      <c r="A176" s="85"/>
      <c r="B176" s="85"/>
      <c r="C176" s="85"/>
      <c r="D176" s="83"/>
      <c r="E176" s="83"/>
      <c r="F176" s="83"/>
      <c r="G176" s="83"/>
      <c r="H176" s="82"/>
      <c r="I176" s="82"/>
    </row>
    <row r="177" spans="1:9" s="80" customFormat="1" ht="11.25" customHeight="1">
      <c r="A177" s="85"/>
      <c r="B177" s="85"/>
      <c r="C177" s="85"/>
      <c r="D177" s="83"/>
      <c r="E177" s="83"/>
      <c r="F177" s="83"/>
      <c r="G177" s="83"/>
      <c r="H177" s="82"/>
      <c r="I177" s="82"/>
    </row>
    <row r="178" spans="1:9" s="80" customFormat="1" ht="11.25" customHeight="1">
      <c r="A178" s="85"/>
      <c r="B178" s="85"/>
      <c r="C178" s="85"/>
      <c r="D178" s="83"/>
      <c r="E178" s="83"/>
      <c r="F178" s="83"/>
      <c r="G178" s="83"/>
      <c r="H178" s="82"/>
      <c r="I178" s="82"/>
    </row>
    <row r="179" spans="1:9" s="80" customFormat="1" ht="11.25" customHeight="1">
      <c r="A179" s="85"/>
      <c r="B179" s="85"/>
      <c r="C179" s="85"/>
      <c r="D179" s="83"/>
      <c r="E179" s="83"/>
      <c r="F179" s="83"/>
      <c r="G179" s="83"/>
      <c r="H179" s="82"/>
      <c r="I179" s="82"/>
    </row>
    <row r="180" spans="1:9" s="80" customFormat="1" ht="11.25" customHeight="1">
      <c r="A180" s="85"/>
      <c r="B180" s="85"/>
      <c r="C180" s="85"/>
      <c r="D180" s="83"/>
      <c r="E180" s="83"/>
      <c r="F180" s="83"/>
      <c r="G180" s="83"/>
      <c r="H180" s="82"/>
      <c r="I180" s="82"/>
    </row>
    <row r="181" spans="1:9" s="80" customFormat="1" ht="11.25" customHeight="1">
      <c r="A181" s="85"/>
      <c r="B181" s="85"/>
      <c r="C181" s="85"/>
      <c r="D181" s="83"/>
      <c r="E181" s="83"/>
      <c r="F181" s="83"/>
      <c r="G181" s="83"/>
      <c r="H181" s="82"/>
      <c r="I181" s="82"/>
    </row>
    <row r="182" spans="1:9" s="80" customFormat="1" ht="11.25" customHeight="1">
      <c r="A182" s="85"/>
      <c r="B182" s="85"/>
      <c r="C182" s="85"/>
      <c r="D182" s="83"/>
      <c r="E182" s="83"/>
      <c r="F182" s="83"/>
      <c r="G182" s="83"/>
      <c r="H182" s="82"/>
      <c r="I182" s="82"/>
    </row>
    <row r="183" spans="1:9" s="80" customFormat="1" ht="11.25" customHeight="1">
      <c r="A183" s="85"/>
      <c r="B183" s="85"/>
      <c r="C183" s="85"/>
      <c r="D183" s="83"/>
      <c r="E183" s="83"/>
      <c r="F183" s="83"/>
      <c r="G183" s="83"/>
      <c r="H183" s="82"/>
      <c r="I183" s="82"/>
    </row>
    <row r="184" spans="1:9" s="80" customFormat="1" ht="11.25" customHeight="1">
      <c r="A184" s="85"/>
      <c r="B184" s="85"/>
      <c r="C184" s="85"/>
      <c r="D184" s="83"/>
      <c r="E184" s="83"/>
      <c r="F184" s="83"/>
      <c r="G184" s="83"/>
      <c r="H184" s="82"/>
      <c r="I184" s="82"/>
    </row>
    <row r="185" spans="1:9" s="80" customFormat="1" ht="11.25" customHeight="1">
      <c r="A185" s="85"/>
      <c r="B185" s="85"/>
      <c r="C185" s="85"/>
      <c r="D185" s="83"/>
      <c r="E185" s="83"/>
      <c r="F185" s="83"/>
      <c r="G185" s="83"/>
      <c r="H185" s="82"/>
      <c r="I185" s="82"/>
    </row>
    <row r="186" spans="1:9" s="80" customFormat="1" ht="11.25" customHeight="1">
      <c r="A186" s="85"/>
      <c r="B186" s="85"/>
      <c r="C186" s="85"/>
      <c r="D186" s="83"/>
      <c r="E186" s="83"/>
      <c r="F186" s="83"/>
      <c r="G186" s="83"/>
      <c r="H186" s="82"/>
      <c r="I186" s="82"/>
    </row>
    <row r="187" spans="1:9" s="80" customFormat="1" ht="11.25" customHeight="1">
      <c r="A187" s="85"/>
      <c r="B187" s="85"/>
      <c r="C187" s="85"/>
      <c r="D187" s="83"/>
      <c r="E187" s="83"/>
      <c r="F187" s="83"/>
      <c r="G187" s="83"/>
      <c r="H187" s="82"/>
      <c r="I187" s="82"/>
    </row>
    <row r="188" spans="1:9" s="80" customFormat="1" ht="11.25" customHeight="1">
      <c r="A188" s="85"/>
      <c r="B188" s="85"/>
      <c r="C188" s="85"/>
      <c r="D188" s="83"/>
      <c r="E188" s="83"/>
      <c r="F188" s="83"/>
      <c r="G188" s="83"/>
      <c r="H188" s="82"/>
      <c r="I188" s="82"/>
    </row>
    <row r="189" spans="1:9" s="80" customFormat="1" ht="11.25" customHeight="1">
      <c r="A189" s="85"/>
      <c r="B189" s="85"/>
      <c r="C189" s="85"/>
      <c r="D189" s="83"/>
      <c r="E189" s="83"/>
      <c r="F189" s="83"/>
      <c r="G189" s="83"/>
      <c r="H189" s="82"/>
      <c r="I189" s="82"/>
    </row>
    <row r="190" spans="1:9" s="80" customFormat="1" ht="11.25" customHeight="1">
      <c r="A190" s="85"/>
      <c r="B190" s="85"/>
      <c r="C190" s="85"/>
      <c r="D190" s="83"/>
      <c r="E190" s="83"/>
      <c r="F190" s="83"/>
      <c r="G190" s="83"/>
      <c r="H190" s="82"/>
      <c r="I190" s="82"/>
    </row>
    <row r="191" spans="1:9" s="80" customFormat="1" ht="11.25" customHeight="1">
      <c r="A191" s="85"/>
      <c r="B191" s="85"/>
      <c r="C191" s="85"/>
      <c r="D191" s="83"/>
      <c r="E191" s="83"/>
      <c r="F191" s="83"/>
      <c r="G191" s="83"/>
      <c r="H191" s="82"/>
      <c r="I191" s="82"/>
    </row>
    <row r="192" spans="1:9" s="80" customFormat="1" ht="11.25" customHeight="1">
      <c r="A192" s="85"/>
      <c r="B192" s="85"/>
      <c r="C192" s="85"/>
      <c r="D192" s="83"/>
      <c r="E192" s="83"/>
      <c r="F192" s="83"/>
      <c r="G192" s="83"/>
      <c r="H192" s="82"/>
      <c r="I192" s="82"/>
    </row>
    <row r="193" spans="1:9" s="80" customFormat="1" ht="11.25" customHeight="1">
      <c r="A193" s="85"/>
      <c r="B193" s="85"/>
      <c r="C193" s="85"/>
      <c r="D193" s="83"/>
      <c r="E193" s="83"/>
      <c r="F193" s="83"/>
      <c r="G193" s="83"/>
      <c r="H193" s="82"/>
      <c r="I193" s="82"/>
    </row>
    <row r="194" spans="1:9" s="80" customFormat="1" ht="11.25" customHeight="1">
      <c r="A194" s="85"/>
      <c r="B194" s="85"/>
      <c r="C194" s="85"/>
      <c r="D194" s="83"/>
      <c r="E194" s="83"/>
      <c r="F194" s="83"/>
      <c r="G194" s="83"/>
      <c r="H194" s="82"/>
      <c r="I194" s="82"/>
    </row>
    <row r="195" spans="1:9" s="80" customFormat="1" ht="11.25" customHeight="1">
      <c r="A195" s="85"/>
      <c r="B195" s="85"/>
      <c r="C195" s="85"/>
      <c r="D195" s="83"/>
      <c r="E195" s="83"/>
      <c r="F195" s="83"/>
      <c r="G195" s="83"/>
      <c r="H195" s="82"/>
      <c r="I195" s="82"/>
    </row>
    <row r="196" spans="1:9" s="80" customFormat="1" ht="11.25" customHeight="1">
      <c r="A196" s="85"/>
      <c r="B196" s="85"/>
      <c r="C196" s="85"/>
      <c r="D196" s="83"/>
      <c r="E196" s="83"/>
      <c r="F196" s="83"/>
      <c r="G196" s="83"/>
      <c r="H196" s="82"/>
      <c r="I196" s="82"/>
    </row>
    <row r="197" spans="1:9" s="80" customFormat="1" ht="11.25" customHeight="1">
      <c r="A197" s="85"/>
      <c r="B197" s="85"/>
      <c r="C197" s="85"/>
      <c r="D197" s="83"/>
      <c r="E197" s="83"/>
      <c r="F197" s="83"/>
      <c r="G197" s="83"/>
      <c r="H197" s="82"/>
      <c r="I197" s="82"/>
    </row>
    <row r="198" spans="1:9" s="80" customFormat="1" ht="11.25" customHeight="1">
      <c r="A198" s="85"/>
      <c r="B198" s="85"/>
      <c r="C198" s="85"/>
      <c r="D198" s="83"/>
      <c r="E198" s="83"/>
      <c r="F198" s="83"/>
      <c r="G198" s="83"/>
      <c r="H198" s="82"/>
      <c r="I198" s="82"/>
    </row>
    <row r="199" spans="1:9" s="80" customFormat="1" ht="11.25" customHeight="1">
      <c r="A199" s="85"/>
      <c r="B199" s="85"/>
      <c r="C199" s="85"/>
      <c r="D199" s="83"/>
      <c r="E199" s="83"/>
      <c r="F199" s="83"/>
      <c r="G199" s="83"/>
      <c r="H199" s="82"/>
      <c r="I199" s="82"/>
    </row>
    <row r="200" spans="1:9" s="80" customFormat="1" ht="11.25" customHeight="1">
      <c r="A200" s="85"/>
      <c r="B200" s="85"/>
      <c r="C200" s="85"/>
      <c r="D200" s="83"/>
      <c r="E200" s="83"/>
      <c r="F200" s="83"/>
      <c r="G200" s="83"/>
      <c r="H200" s="82"/>
      <c r="I200" s="82"/>
    </row>
    <row r="201" spans="1:9" s="80" customFormat="1" ht="11.25" customHeight="1">
      <c r="A201" s="85"/>
      <c r="B201" s="85"/>
      <c r="C201" s="85"/>
      <c r="D201" s="83"/>
      <c r="E201" s="83"/>
      <c r="F201" s="83"/>
      <c r="G201" s="83"/>
      <c r="H201" s="82"/>
      <c r="I201" s="82"/>
    </row>
    <row r="202" spans="1:9" s="80" customFormat="1" ht="11.25" customHeight="1">
      <c r="A202" s="85"/>
      <c r="B202" s="85"/>
      <c r="C202" s="85"/>
      <c r="D202" s="83"/>
      <c r="E202" s="83"/>
      <c r="F202" s="83"/>
      <c r="G202" s="83"/>
      <c r="H202" s="82"/>
      <c r="I202" s="82"/>
    </row>
    <row r="203" spans="1:9" s="80" customFormat="1" ht="11.25" customHeight="1">
      <c r="A203" s="85"/>
      <c r="B203" s="85"/>
      <c r="C203" s="85"/>
      <c r="D203" s="83"/>
      <c r="E203" s="83"/>
      <c r="F203" s="83"/>
      <c r="G203" s="83"/>
      <c r="H203" s="82"/>
      <c r="I203" s="82"/>
    </row>
    <row r="204" spans="1:9" s="80" customFormat="1" ht="11.25" customHeight="1">
      <c r="A204" s="85"/>
      <c r="B204" s="85"/>
      <c r="C204" s="85"/>
      <c r="D204" s="83"/>
      <c r="E204" s="83"/>
      <c r="F204" s="83"/>
      <c r="G204" s="83"/>
      <c r="H204" s="82"/>
      <c r="I204" s="82"/>
    </row>
    <row r="205" spans="1:9" s="80" customFormat="1" ht="11.25" customHeight="1">
      <c r="A205" s="85"/>
      <c r="B205" s="85"/>
      <c r="C205" s="85"/>
      <c r="D205" s="83"/>
      <c r="E205" s="83"/>
      <c r="F205" s="83"/>
      <c r="G205" s="83"/>
      <c r="H205" s="82"/>
      <c r="I205" s="82"/>
    </row>
    <row r="206" spans="1:9" s="80" customFormat="1" ht="11.25" customHeight="1">
      <c r="A206" s="85"/>
      <c r="B206" s="85"/>
      <c r="C206" s="85"/>
      <c r="D206" s="83"/>
      <c r="E206" s="83"/>
      <c r="F206" s="83"/>
      <c r="G206" s="83"/>
      <c r="H206" s="82"/>
      <c r="I206" s="82"/>
    </row>
    <row r="207" spans="1:9" s="80" customFormat="1" ht="11.25" customHeight="1">
      <c r="A207" s="85"/>
      <c r="B207" s="85"/>
      <c r="C207" s="85"/>
      <c r="D207" s="83"/>
      <c r="E207" s="83"/>
      <c r="F207" s="83"/>
      <c r="G207" s="83"/>
      <c r="H207" s="82"/>
      <c r="I207" s="82"/>
    </row>
    <row r="208" spans="1:9" s="80" customFormat="1" ht="11.25" customHeight="1">
      <c r="A208" s="85"/>
      <c r="B208" s="85"/>
      <c r="C208" s="85"/>
      <c r="D208" s="83"/>
      <c r="E208" s="83"/>
      <c r="F208" s="83"/>
      <c r="G208" s="83"/>
      <c r="H208" s="82"/>
      <c r="I208" s="82"/>
    </row>
    <row r="209" spans="1:9" s="80" customFormat="1" ht="11.25" customHeight="1">
      <c r="A209" s="85"/>
      <c r="B209" s="85"/>
      <c r="C209" s="85"/>
      <c r="D209" s="83"/>
      <c r="E209" s="83"/>
      <c r="F209" s="83"/>
      <c r="G209" s="83"/>
      <c r="H209" s="82"/>
      <c r="I209" s="82"/>
    </row>
    <row r="210" spans="1:9" s="80" customFormat="1" ht="11.25" customHeight="1">
      <c r="A210" s="85"/>
      <c r="B210" s="85"/>
      <c r="C210" s="85"/>
      <c r="D210" s="83"/>
      <c r="E210" s="83"/>
      <c r="F210" s="83"/>
      <c r="G210" s="83"/>
      <c r="H210" s="82"/>
      <c r="I210" s="82"/>
    </row>
    <row r="211" spans="1:9" s="80" customFormat="1" ht="11.25" customHeight="1">
      <c r="A211" s="85"/>
      <c r="B211" s="85"/>
      <c r="C211" s="85"/>
      <c r="D211" s="83"/>
      <c r="E211" s="83"/>
      <c r="F211" s="83"/>
      <c r="G211" s="83"/>
      <c r="H211" s="82"/>
      <c r="I211" s="82"/>
    </row>
    <row r="212" spans="1:9" s="80" customFormat="1" ht="11.25" customHeight="1">
      <c r="A212" s="85"/>
      <c r="B212" s="85"/>
      <c r="C212" s="85"/>
      <c r="D212" s="83"/>
      <c r="E212" s="83"/>
      <c r="F212" s="83"/>
      <c r="G212" s="83"/>
      <c r="H212" s="82"/>
      <c r="I212" s="82"/>
    </row>
    <row r="213" spans="1:9" s="80" customFormat="1" ht="11.25" customHeight="1">
      <c r="A213" s="85"/>
      <c r="B213" s="85"/>
      <c r="C213" s="85"/>
      <c r="D213" s="83"/>
      <c r="E213" s="83"/>
      <c r="F213" s="83"/>
      <c r="G213" s="83"/>
      <c r="H213" s="82"/>
      <c r="I213" s="82"/>
    </row>
    <row r="214" spans="1:9" s="80" customFormat="1" ht="11.25" customHeight="1">
      <c r="A214" s="85"/>
      <c r="B214" s="85"/>
      <c r="C214" s="85"/>
      <c r="D214" s="83"/>
      <c r="E214" s="83"/>
      <c r="F214" s="83"/>
      <c r="G214" s="83"/>
      <c r="H214" s="82"/>
      <c r="I214" s="82"/>
    </row>
    <row r="215" spans="1:9" s="80" customFormat="1" ht="11.25" customHeight="1">
      <c r="A215" s="85"/>
      <c r="B215" s="85"/>
      <c r="C215" s="85"/>
      <c r="D215" s="83"/>
      <c r="E215" s="83"/>
      <c r="F215" s="83"/>
      <c r="G215" s="83"/>
      <c r="H215" s="82"/>
      <c r="I215" s="82"/>
    </row>
    <row r="216" spans="1:9" s="80" customFormat="1" ht="11.25" customHeight="1">
      <c r="A216" s="85"/>
      <c r="B216" s="85"/>
      <c r="C216" s="85"/>
      <c r="D216" s="83"/>
      <c r="E216" s="83"/>
      <c r="F216" s="83"/>
      <c r="G216" s="83"/>
      <c r="H216" s="82"/>
      <c r="I216" s="82"/>
    </row>
    <row r="217" spans="1:9" s="80" customFormat="1" ht="11.25" customHeight="1">
      <c r="A217" s="85"/>
      <c r="B217" s="85"/>
      <c r="C217" s="85"/>
      <c r="D217" s="83"/>
      <c r="E217" s="83"/>
      <c r="F217" s="83"/>
      <c r="G217" s="83"/>
      <c r="H217" s="82"/>
      <c r="I217" s="82"/>
    </row>
    <row r="218" spans="1:9" s="80" customFormat="1" ht="11.25" customHeight="1">
      <c r="A218" s="85"/>
      <c r="B218" s="85"/>
      <c r="C218" s="85"/>
      <c r="D218" s="83"/>
      <c r="E218" s="83"/>
      <c r="F218" s="83"/>
      <c r="G218" s="83"/>
      <c r="H218" s="82"/>
      <c r="I218" s="82"/>
    </row>
    <row r="219" spans="1:9" s="80" customFormat="1" ht="11.25" customHeight="1">
      <c r="A219" s="85"/>
      <c r="B219" s="85"/>
      <c r="C219" s="85"/>
      <c r="D219" s="83"/>
      <c r="E219" s="83"/>
      <c r="F219" s="83"/>
      <c r="G219" s="83"/>
      <c r="H219" s="82"/>
      <c r="I219" s="82"/>
    </row>
    <row r="220" spans="1:9" s="80" customFormat="1" ht="11.25" customHeight="1">
      <c r="A220" s="85"/>
      <c r="B220" s="85"/>
      <c r="C220" s="85"/>
      <c r="D220" s="83"/>
      <c r="E220" s="83"/>
      <c r="F220" s="83"/>
      <c r="G220" s="83"/>
      <c r="H220" s="82"/>
      <c r="I220" s="82"/>
    </row>
    <row r="221" spans="1:9" s="80" customFormat="1" ht="11.25" customHeight="1">
      <c r="A221" s="85"/>
      <c r="B221" s="85"/>
      <c r="C221" s="85"/>
      <c r="D221" s="83"/>
      <c r="E221" s="83"/>
      <c r="F221" s="83"/>
      <c r="G221" s="83"/>
      <c r="H221" s="82"/>
      <c r="I221" s="82"/>
    </row>
    <row r="222" spans="1:9" s="80" customFormat="1" ht="11.25" customHeight="1">
      <c r="A222" s="85"/>
      <c r="B222" s="85"/>
      <c r="C222" s="85"/>
      <c r="D222" s="83"/>
      <c r="E222" s="83"/>
      <c r="F222" s="83"/>
      <c r="G222" s="83"/>
      <c r="H222" s="82"/>
      <c r="I222" s="82"/>
    </row>
    <row r="223" spans="1:9" s="80" customFormat="1" ht="11.25" customHeight="1">
      <c r="A223" s="85"/>
      <c r="B223" s="85"/>
      <c r="C223" s="85"/>
      <c r="D223" s="83"/>
      <c r="E223" s="83"/>
      <c r="F223" s="83"/>
      <c r="G223" s="83"/>
      <c r="H223" s="82"/>
      <c r="I223" s="82"/>
    </row>
    <row r="224" spans="1:9" s="80" customFormat="1" ht="11.25" customHeight="1">
      <c r="A224" s="85"/>
      <c r="B224" s="85"/>
      <c r="C224" s="85"/>
      <c r="D224" s="83"/>
      <c r="E224" s="83"/>
      <c r="F224" s="83"/>
      <c r="G224" s="83"/>
      <c r="H224" s="82"/>
      <c r="I224" s="82"/>
    </row>
    <row r="225" spans="1:9" s="80" customFormat="1" ht="11.25" customHeight="1">
      <c r="A225" s="85"/>
      <c r="B225" s="85"/>
      <c r="C225" s="85"/>
      <c r="D225" s="83"/>
      <c r="E225" s="83"/>
      <c r="F225" s="83"/>
      <c r="G225" s="83"/>
      <c r="H225" s="82"/>
      <c r="I225" s="82"/>
    </row>
    <row r="226" spans="1:9" s="80" customFormat="1" ht="11.25" customHeight="1">
      <c r="A226" s="85"/>
      <c r="B226" s="85"/>
      <c r="C226" s="85"/>
      <c r="D226" s="83"/>
      <c r="E226" s="83"/>
      <c r="F226" s="83"/>
      <c r="G226" s="83"/>
      <c r="H226" s="82"/>
      <c r="I226" s="82"/>
    </row>
    <row r="227" spans="1:9" s="80" customFormat="1" ht="11.25" customHeight="1">
      <c r="A227" s="85"/>
      <c r="B227" s="85"/>
      <c r="C227" s="85"/>
      <c r="D227" s="83"/>
      <c r="E227" s="83"/>
      <c r="F227" s="83"/>
      <c r="G227" s="83"/>
      <c r="H227" s="82"/>
      <c r="I227" s="82"/>
    </row>
    <row r="228" spans="1:9" s="80" customFormat="1" ht="11.25" customHeight="1">
      <c r="A228" s="85"/>
      <c r="B228" s="85"/>
      <c r="C228" s="85"/>
      <c r="D228" s="83"/>
      <c r="E228" s="83"/>
      <c r="F228" s="83"/>
      <c r="G228" s="83"/>
      <c r="H228" s="82"/>
      <c r="I228" s="82"/>
    </row>
    <row r="229" spans="1:9" s="80" customFormat="1" ht="11.25" customHeight="1">
      <c r="A229" s="85"/>
      <c r="B229" s="85"/>
      <c r="C229" s="85"/>
      <c r="D229" s="83"/>
      <c r="E229" s="83"/>
      <c r="F229" s="83"/>
      <c r="G229" s="83"/>
      <c r="H229" s="82"/>
      <c r="I229" s="82"/>
    </row>
    <row r="230" spans="1:9" s="80" customFormat="1" ht="11.25" customHeight="1">
      <c r="A230" s="85"/>
      <c r="B230" s="85"/>
      <c r="C230" s="85"/>
      <c r="D230" s="83"/>
      <c r="E230" s="83"/>
      <c r="F230" s="83"/>
      <c r="G230" s="83"/>
      <c r="H230" s="82"/>
      <c r="I230" s="82"/>
    </row>
    <row r="231" spans="1:9" s="80" customFormat="1" ht="11.25" customHeight="1">
      <c r="A231" s="85"/>
      <c r="B231" s="85"/>
      <c r="C231" s="85"/>
      <c r="D231" s="83"/>
      <c r="E231" s="83"/>
      <c r="F231" s="83"/>
      <c r="G231" s="83"/>
      <c r="H231" s="82"/>
      <c r="I231" s="82"/>
    </row>
    <row r="232" spans="1:9" s="80" customFormat="1" ht="11.25" customHeight="1">
      <c r="A232" s="85"/>
      <c r="B232" s="85"/>
      <c r="C232" s="85"/>
      <c r="D232" s="83"/>
      <c r="E232" s="83"/>
      <c r="F232" s="83"/>
      <c r="G232" s="83"/>
      <c r="H232" s="82"/>
      <c r="I232" s="82"/>
    </row>
    <row r="233" spans="1:9" s="80" customFormat="1" ht="11.25" customHeight="1">
      <c r="A233" s="85"/>
      <c r="B233" s="85"/>
      <c r="C233" s="85"/>
      <c r="D233" s="83"/>
      <c r="E233" s="83"/>
      <c r="F233" s="83"/>
      <c r="G233" s="83"/>
      <c r="H233" s="82"/>
      <c r="I233" s="82"/>
    </row>
    <row r="234" spans="1:9" s="80" customFormat="1" ht="11.25" customHeight="1">
      <c r="A234" s="85"/>
      <c r="B234" s="85"/>
      <c r="C234" s="85"/>
      <c r="D234" s="83"/>
      <c r="E234" s="83"/>
      <c r="F234" s="83"/>
      <c r="G234" s="83"/>
      <c r="H234" s="82"/>
      <c r="I234" s="82"/>
    </row>
    <row r="235" spans="1:9" s="80" customFormat="1" ht="11.25" customHeight="1">
      <c r="A235" s="85"/>
      <c r="B235" s="85"/>
      <c r="C235" s="85"/>
      <c r="D235" s="83"/>
      <c r="E235" s="83"/>
      <c r="F235" s="83"/>
      <c r="G235" s="83"/>
      <c r="H235" s="82"/>
      <c r="I235" s="82"/>
    </row>
    <row r="236" spans="1:9" s="80" customFormat="1" ht="11.25" customHeight="1">
      <c r="A236" s="85"/>
      <c r="B236" s="85"/>
      <c r="C236" s="85"/>
      <c r="D236" s="83"/>
      <c r="E236" s="83"/>
      <c r="F236" s="83"/>
      <c r="G236" s="83"/>
      <c r="H236" s="82"/>
      <c r="I236" s="82"/>
    </row>
    <row r="237" spans="1:9" s="80" customFormat="1" ht="11.25" customHeight="1">
      <c r="A237" s="85"/>
      <c r="B237" s="85"/>
      <c r="C237" s="85"/>
      <c r="D237" s="83"/>
      <c r="E237" s="83"/>
      <c r="F237" s="83"/>
      <c r="G237" s="83"/>
      <c r="H237" s="82"/>
      <c r="I237" s="82"/>
    </row>
    <row r="238" spans="1:9" s="80" customFormat="1" ht="11.25" customHeight="1">
      <c r="A238" s="85"/>
      <c r="B238" s="85"/>
      <c r="C238" s="85"/>
      <c r="D238" s="83"/>
      <c r="E238" s="83"/>
      <c r="F238" s="83"/>
      <c r="G238" s="83"/>
      <c r="H238" s="82"/>
      <c r="I238" s="82"/>
    </row>
    <row r="239" spans="1:9" s="80" customFormat="1" ht="11.25" customHeight="1">
      <c r="A239" s="85"/>
      <c r="B239" s="85"/>
      <c r="C239" s="85"/>
      <c r="D239" s="83"/>
      <c r="E239" s="83"/>
      <c r="F239" s="83"/>
      <c r="G239" s="83"/>
      <c r="H239" s="82"/>
      <c r="I239" s="82"/>
    </row>
    <row r="240" spans="1:9" s="80" customFormat="1" ht="11.25" customHeight="1">
      <c r="A240" s="85"/>
      <c r="B240" s="85"/>
      <c r="C240" s="85"/>
      <c r="D240" s="83"/>
      <c r="E240" s="83"/>
      <c r="F240" s="83"/>
      <c r="G240" s="83"/>
      <c r="H240" s="82"/>
      <c r="I240" s="82"/>
    </row>
    <row r="241" spans="1:9" s="80" customFormat="1" ht="11.25" customHeight="1">
      <c r="A241" s="85"/>
      <c r="B241" s="85"/>
      <c r="C241" s="85"/>
      <c r="D241" s="83"/>
      <c r="E241" s="83"/>
      <c r="F241" s="83"/>
      <c r="G241" s="83"/>
      <c r="H241" s="82"/>
      <c r="I241" s="82"/>
    </row>
    <row r="242" spans="1:9" s="80" customFormat="1" ht="11.25" customHeight="1">
      <c r="A242" s="85"/>
      <c r="B242" s="85"/>
      <c r="C242" s="85"/>
      <c r="D242" s="83"/>
      <c r="E242" s="83"/>
      <c r="F242" s="83"/>
      <c r="G242" s="83"/>
      <c r="H242" s="82"/>
      <c r="I242" s="82"/>
    </row>
    <row r="243" spans="1:9" s="80" customFormat="1" ht="11.25" customHeight="1">
      <c r="A243" s="85"/>
      <c r="B243" s="85"/>
      <c r="C243" s="85"/>
      <c r="D243" s="83"/>
      <c r="E243" s="83"/>
      <c r="F243" s="83"/>
      <c r="G243" s="83"/>
      <c r="H243" s="82"/>
      <c r="I243" s="82"/>
    </row>
    <row r="244" spans="1:9" s="80" customFormat="1" ht="11.25" customHeight="1">
      <c r="A244" s="85"/>
      <c r="B244" s="85"/>
      <c r="C244" s="85"/>
      <c r="D244" s="83"/>
      <c r="E244" s="83"/>
      <c r="F244" s="83"/>
      <c r="G244" s="83"/>
      <c r="H244" s="82"/>
      <c r="I244" s="82"/>
    </row>
    <row r="245" spans="1:9" s="80" customFormat="1" ht="11.25" customHeight="1">
      <c r="A245" s="85"/>
      <c r="B245" s="85"/>
      <c r="C245" s="85"/>
      <c r="D245" s="83"/>
      <c r="E245" s="83"/>
      <c r="F245" s="83"/>
      <c r="G245" s="83"/>
      <c r="H245" s="82"/>
      <c r="I245" s="82"/>
    </row>
    <row r="246" spans="1:9" s="80" customFormat="1" ht="11.25" customHeight="1">
      <c r="A246" s="85"/>
      <c r="B246" s="85"/>
      <c r="C246" s="85"/>
      <c r="D246" s="83"/>
      <c r="E246" s="83"/>
      <c r="F246" s="83"/>
      <c r="G246" s="83"/>
      <c r="H246" s="82"/>
      <c r="I246" s="82"/>
    </row>
    <row r="247" spans="1:9" s="80" customFormat="1" ht="11.25" customHeight="1">
      <c r="A247" s="85"/>
      <c r="B247" s="85"/>
      <c r="C247" s="85"/>
      <c r="D247" s="83"/>
      <c r="E247" s="83"/>
      <c r="F247" s="83"/>
      <c r="G247" s="83"/>
      <c r="H247" s="82"/>
      <c r="I247" s="82"/>
    </row>
    <row r="248" spans="1:9" s="80" customFormat="1" ht="11.25" customHeight="1">
      <c r="A248" s="85"/>
      <c r="B248" s="85"/>
      <c r="C248" s="85"/>
      <c r="D248" s="83"/>
      <c r="E248" s="83"/>
      <c r="F248" s="83"/>
      <c r="G248" s="83"/>
      <c r="H248" s="82"/>
      <c r="I248" s="82"/>
    </row>
    <row r="249" spans="1:9" s="80" customFormat="1" ht="11.25" customHeight="1">
      <c r="A249" s="85"/>
      <c r="B249" s="85"/>
      <c r="C249" s="85"/>
      <c r="D249" s="83"/>
      <c r="E249" s="83"/>
      <c r="F249" s="83"/>
      <c r="G249" s="83"/>
      <c r="H249" s="82"/>
      <c r="I249" s="82"/>
    </row>
    <row r="250" spans="1:9" s="80" customFormat="1" ht="11.25" customHeight="1">
      <c r="A250" s="85"/>
      <c r="B250" s="85"/>
      <c r="C250" s="85"/>
      <c r="D250" s="83"/>
      <c r="E250" s="83"/>
      <c r="F250" s="83"/>
      <c r="G250" s="83"/>
      <c r="H250" s="82"/>
      <c r="I250" s="82"/>
    </row>
    <row r="251" spans="1:9" s="80" customFormat="1" ht="11.25" customHeight="1">
      <c r="A251" s="85"/>
      <c r="B251" s="85"/>
      <c r="C251" s="85"/>
      <c r="D251" s="83"/>
      <c r="E251" s="83"/>
      <c r="F251" s="83"/>
      <c r="G251" s="83"/>
      <c r="H251" s="82"/>
      <c r="I251" s="82"/>
    </row>
    <row r="252" spans="1:9" s="80" customFormat="1" ht="11.25" customHeight="1">
      <c r="A252" s="85"/>
      <c r="B252" s="85"/>
      <c r="C252" s="85"/>
      <c r="D252" s="83"/>
      <c r="E252" s="83"/>
      <c r="F252" s="83"/>
      <c r="G252" s="83"/>
      <c r="H252" s="82"/>
      <c r="I252" s="82"/>
    </row>
    <row r="253" spans="1:9" s="80" customFormat="1" ht="11.25" customHeight="1">
      <c r="A253" s="85"/>
      <c r="B253" s="85"/>
      <c r="C253" s="85"/>
      <c r="D253" s="83"/>
      <c r="E253" s="83"/>
      <c r="F253" s="83"/>
      <c r="G253" s="83"/>
      <c r="H253" s="82"/>
      <c r="I253" s="82"/>
    </row>
    <row r="254" spans="1:9" s="80" customFormat="1" ht="11.25" customHeight="1">
      <c r="A254" s="85"/>
      <c r="B254" s="85"/>
      <c r="C254" s="85"/>
      <c r="D254" s="83"/>
      <c r="E254" s="83"/>
      <c r="F254" s="83"/>
      <c r="G254" s="83"/>
      <c r="H254" s="82"/>
      <c r="I254" s="82"/>
    </row>
    <row r="255" spans="1:9" s="80" customFormat="1" ht="11.25" customHeight="1">
      <c r="A255" s="85"/>
      <c r="B255" s="85"/>
      <c r="C255" s="85"/>
      <c r="D255" s="83"/>
      <c r="E255" s="83"/>
      <c r="F255" s="83"/>
      <c r="G255" s="83"/>
      <c r="H255" s="82"/>
      <c r="I255" s="82"/>
    </row>
    <row r="256" spans="1:9" s="80" customFormat="1" ht="11.25" customHeight="1">
      <c r="A256" s="85"/>
      <c r="B256" s="85"/>
      <c r="C256" s="85"/>
      <c r="D256" s="83"/>
      <c r="E256" s="83"/>
      <c r="F256" s="83"/>
      <c r="G256" s="83"/>
      <c r="H256" s="82"/>
      <c r="I256" s="82"/>
    </row>
    <row r="257" spans="1:9" s="80" customFormat="1" ht="11.25" customHeight="1">
      <c r="A257" s="85"/>
      <c r="B257" s="85"/>
      <c r="C257" s="85"/>
      <c r="D257" s="83"/>
      <c r="E257" s="83"/>
      <c r="F257" s="83"/>
      <c r="G257" s="83"/>
      <c r="H257" s="82"/>
      <c r="I257" s="82"/>
    </row>
    <row r="258" spans="1:9" s="80" customFormat="1" ht="11.25" customHeight="1">
      <c r="A258" s="85"/>
      <c r="B258" s="85"/>
      <c r="C258" s="85"/>
      <c r="D258" s="83"/>
      <c r="E258" s="83"/>
      <c r="F258" s="83"/>
      <c r="G258" s="83"/>
      <c r="H258" s="82"/>
      <c r="I258" s="82"/>
    </row>
    <row r="259" spans="1:9" s="80" customFormat="1" ht="11.25" customHeight="1">
      <c r="A259" s="85"/>
      <c r="B259" s="85"/>
      <c r="C259" s="85"/>
      <c r="D259" s="83"/>
      <c r="E259" s="83"/>
      <c r="F259" s="83"/>
      <c r="G259" s="83"/>
      <c r="H259" s="82"/>
      <c r="I259" s="82"/>
    </row>
    <row r="260" spans="1:9" s="80" customFormat="1" ht="11.25" customHeight="1">
      <c r="A260" s="85"/>
      <c r="B260" s="85"/>
      <c r="C260" s="85"/>
      <c r="D260" s="83"/>
      <c r="E260" s="83"/>
      <c r="F260" s="83"/>
      <c r="G260" s="83"/>
      <c r="H260" s="82"/>
      <c r="I260" s="82"/>
    </row>
    <row r="261" spans="1:9" s="80" customFormat="1" ht="11.25" customHeight="1">
      <c r="A261" s="85"/>
      <c r="B261" s="85"/>
      <c r="C261" s="85"/>
      <c r="D261" s="83"/>
      <c r="E261" s="83"/>
      <c r="F261" s="83"/>
      <c r="G261" s="83"/>
      <c r="H261" s="82"/>
      <c r="I261" s="82"/>
    </row>
    <row r="262" spans="1:9" s="80" customFormat="1" ht="11.25" customHeight="1">
      <c r="A262" s="85"/>
      <c r="B262" s="85"/>
      <c r="C262" s="85"/>
      <c r="D262" s="83"/>
      <c r="E262" s="83"/>
      <c r="F262" s="83"/>
      <c r="G262" s="83"/>
      <c r="H262" s="82"/>
      <c r="I262" s="82"/>
    </row>
    <row r="263" spans="1:9" s="80" customFormat="1" ht="11.25" customHeight="1">
      <c r="A263" s="85"/>
      <c r="B263" s="85"/>
      <c r="C263" s="85"/>
      <c r="D263" s="83"/>
      <c r="E263" s="83"/>
      <c r="F263" s="83"/>
      <c r="G263" s="83"/>
      <c r="H263" s="82"/>
      <c r="I263" s="82"/>
    </row>
    <row r="264" spans="1:9" s="80" customFormat="1" ht="11.25" customHeight="1">
      <c r="A264" s="85"/>
      <c r="B264" s="85"/>
      <c r="C264" s="85"/>
      <c r="D264" s="83"/>
      <c r="E264" s="83"/>
      <c r="F264" s="83"/>
      <c r="G264" s="83"/>
      <c r="H264" s="82"/>
      <c r="I264" s="82"/>
    </row>
    <row r="265" spans="1:9" s="80" customFormat="1" ht="11.25" customHeight="1">
      <c r="A265" s="85"/>
      <c r="B265" s="85"/>
      <c r="C265" s="85"/>
      <c r="D265" s="83"/>
      <c r="E265" s="83"/>
      <c r="F265" s="83"/>
      <c r="G265" s="83"/>
      <c r="H265" s="82"/>
      <c r="I265" s="82"/>
    </row>
    <row r="266" spans="1:9" s="80" customFormat="1" ht="11.25" customHeight="1">
      <c r="A266" s="85"/>
      <c r="B266" s="85"/>
      <c r="C266" s="85"/>
      <c r="D266" s="83"/>
      <c r="E266" s="83"/>
      <c r="F266" s="83"/>
      <c r="G266" s="83"/>
      <c r="H266" s="82"/>
      <c r="I266" s="82"/>
    </row>
    <row r="267" spans="1:9" s="80" customFormat="1" ht="11.25" customHeight="1">
      <c r="A267" s="85"/>
      <c r="B267" s="85"/>
      <c r="C267" s="85"/>
      <c r="D267" s="83"/>
      <c r="E267" s="83"/>
      <c r="F267" s="83"/>
      <c r="G267" s="83"/>
      <c r="H267" s="82"/>
      <c r="I267" s="82"/>
    </row>
    <row r="268" spans="1:9" s="80" customFormat="1" ht="11.25" customHeight="1">
      <c r="A268" s="85"/>
      <c r="B268" s="85"/>
      <c r="C268" s="85"/>
      <c r="D268" s="83"/>
      <c r="E268" s="83"/>
      <c r="F268" s="83"/>
      <c r="G268" s="83"/>
      <c r="H268" s="82"/>
      <c r="I268" s="82"/>
    </row>
    <row r="269" spans="1:9" s="80" customFormat="1" ht="11.25" customHeight="1">
      <c r="A269" s="85"/>
      <c r="B269" s="85"/>
      <c r="C269" s="85"/>
      <c r="D269" s="83"/>
      <c r="E269" s="83"/>
      <c r="F269" s="83"/>
      <c r="G269" s="83"/>
      <c r="H269" s="82"/>
      <c r="I269" s="82"/>
    </row>
    <row r="270" spans="1:9" s="80" customFormat="1" ht="11.25" customHeight="1">
      <c r="A270" s="85"/>
      <c r="B270" s="85"/>
      <c r="C270" s="85"/>
      <c r="D270" s="83"/>
      <c r="E270" s="83"/>
      <c r="F270" s="83"/>
      <c r="G270" s="83"/>
      <c r="H270" s="82"/>
      <c r="I270" s="82"/>
    </row>
    <row r="271" spans="1:9" s="80" customFormat="1" ht="11.25" customHeight="1">
      <c r="A271" s="85"/>
      <c r="B271" s="85"/>
      <c r="C271" s="85"/>
      <c r="D271" s="83"/>
      <c r="E271" s="83"/>
      <c r="F271" s="83"/>
      <c r="G271" s="83"/>
      <c r="H271" s="82"/>
      <c r="I271" s="82"/>
    </row>
    <row r="272" spans="1:9" s="80" customFormat="1" ht="11.25" customHeight="1">
      <c r="A272" s="85"/>
      <c r="B272" s="85"/>
      <c r="C272" s="85"/>
      <c r="D272" s="83"/>
      <c r="E272" s="83"/>
      <c r="F272" s="83"/>
      <c r="G272" s="83"/>
      <c r="H272" s="82"/>
      <c r="I272" s="82"/>
    </row>
    <row r="273" spans="1:10" s="80" customFormat="1" ht="11.25" customHeight="1">
      <c r="A273" s="85"/>
      <c r="B273" s="85"/>
      <c r="C273" s="85"/>
      <c r="D273" s="83"/>
      <c r="E273" s="83"/>
      <c r="F273" s="83"/>
      <c r="G273" s="83"/>
      <c r="H273" s="82"/>
      <c r="I273" s="82"/>
    </row>
    <row r="274" spans="1:10" s="80" customFormat="1" ht="11.25" customHeight="1">
      <c r="A274" s="85"/>
      <c r="B274" s="85"/>
      <c r="C274" s="85"/>
      <c r="D274" s="83"/>
      <c r="E274" s="83"/>
      <c r="F274" s="83"/>
      <c r="G274" s="83"/>
      <c r="H274" s="82"/>
      <c r="I274" s="82"/>
    </row>
    <row r="275" spans="1:10" s="80" customFormat="1" ht="11.25" customHeight="1">
      <c r="A275" s="85"/>
      <c r="B275" s="85"/>
      <c r="C275" s="85"/>
      <c r="D275" s="83"/>
      <c r="E275" s="83"/>
      <c r="F275" s="83"/>
      <c r="G275" s="83"/>
      <c r="H275" s="82"/>
      <c r="I275" s="82"/>
    </row>
    <row r="276" spans="1:10" s="80" customFormat="1" ht="11.25" customHeight="1">
      <c r="A276" s="85"/>
      <c r="B276" s="85"/>
      <c r="C276" s="85"/>
      <c r="D276" s="83"/>
      <c r="E276" s="83"/>
      <c r="F276" s="83"/>
      <c r="G276" s="83"/>
      <c r="H276" s="82"/>
      <c r="I276" s="82"/>
    </row>
    <row r="277" spans="1:10" s="80" customFormat="1" ht="11.25" customHeight="1">
      <c r="A277" s="85"/>
      <c r="B277" s="85"/>
      <c r="C277" s="85"/>
      <c r="D277" s="83"/>
      <c r="E277" s="83"/>
      <c r="F277" s="83"/>
      <c r="G277" s="83"/>
      <c r="H277" s="82"/>
      <c r="I277" s="82"/>
    </row>
    <row r="278" spans="1:10" s="80" customFormat="1">
      <c r="A278" s="85"/>
      <c r="B278" s="85"/>
      <c r="C278" s="85"/>
      <c r="D278" s="83"/>
      <c r="E278" s="83"/>
      <c r="F278" s="83"/>
      <c r="G278" s="83"/>
      <c r="H278" s="82"/>
      <c r="I278" s="82"/>
    </row>
    <row r="279" spans="1:10" s="80" customFormat="1">
      <c r="A279" s="75"/>
      <c r="B279" s="75"/>
      <c r="C279" s="75"/>
      <c r="D279" s="67"/>
      <c r="E279" s="67"/>
      <c r="F279" s="67"/>
      <c r="G279" s="67"/>
      <c r="H279" s="62"/>
      <c r="I279" s="62"/>
    </row>
    <row r="280" spans="1:10" s="80" customFormat="1">
      <c r="A280" s="85"/>
      <c r="B280" s="85"/>
      <c r="C280" s="85"/>
      <c r="D280" s="126"/>
      <c r="E280" s="126"/>
      <c r="F280" s="126"/>
      <c r="G280" s="126"/>
      <c r="H280" s="82"/>
      <c r="I280" s="82"/>
    </row>
    <row r="281" spans="1:10" s="80" customFormat="1">
      <c r="A281" s="75"/>
      <c r="B281" s="75"/>
      <c r="C281" s="75"/>
      <c r="D281" s="67"/>
      <c r="E281" s="67"/>
      <c r="F281" s="67"/>
      <c r="G281" s="67"/>
      <c r="H281" s="62"/>
      <c r="I281" s="62"/>
    </row>
    <row r="282" spans="1:10" s="80" customFormat="1">
      <c r="A282" s="75"/>
      <c r="B282" s="69"/>
      <c r="C282" s="69"/>
      <c r="D282" s="67"/>
      <c r="E282" s="67"/>
      <c r="F282" s="67"/>
      <c r="G282" s="67"/>
      <c r="H282" s="62"/>
      <c r="I282" s="62"/>
    </row>
    <row r="283" spans="1:10" s="80" customFormat="1">
      <c r="A283" s="85"/>
      <c r="B283" s="55"/>
      <c r="C283" s="55"/>
      <c r="D283" s="126"/>
      <c r="E283" s="126"/>
      <c r="F283" s="126"/>
      <c r="G283" s="126"/>
      <c r="H283" s="82"/>
      <c r="I283" s="82"/>
    </row>
    <row r="284" spans="1:10" s="80" customFormat="1" ht="12.75" thickBot="1">
      <c r="A284" s="66"/>
      <c r="B284" s="65"/>
      <c r="C284" s="65"/>
      <c r="D284" s="64"/>
      <c r="E284" s="64"/>
      <c r="F284" s="64"/>
      <c r="G284" s="64"/>
      <c r="H284" s="63"/>
      <c r="I284" s="63"/>
    </row>
    <row r="285" spans="1:10" s="80" customFormat="1" ht="9" customHeight="1">
      <c r="A285" s="407" t="s">
        <v>48</v>
      </c>
      <c r="B285" s="407"/>
      <c r="C285" s="407"/>
      <c r="D285" s="407"/>
      <c r="E285" s="407"/>
      <c r="F285" s="407"/>
      <c r="G285" s="407"/>
      <c r="H285" s="407"/>
      <c r="I285" s="407"/>
      <c r="J285" s="47"/>
    </row>
    <row r="286" spans="1:10" s="80" customFormat="1" ht="9" customHeight="1">
      <c r="A286" s="401" t="s">
        <v>50</v>
      </c>
      <c r="B286" s="401"/>
      <c r="C286" s="401"/>
      <c r="D286" s="401"/>
      <c r="E286" s="401"/>
      <c r="F286" s="401"/>
      <c r="G286" s="401"/>
      <c r="H286" s="401"/>
      <c r="I286" s="401"/>
      <c r="J286" s="47"/>
    </row>
    <row r="287" spans="1:10" s="120" customFormat="1" ht="18.75" customHeight="1">
      <c r="A287" s="408" t="s">
        <v>49</v>
      </c>
      <c r="B287" s="408"/>
      <c r="C287" s="408"/>
      <c r="D287" s="408"/>
      <c r="E287" s="408"/>
      <c r="F287" s="408"/>
      <c r="G287" s="408"/>
      <c r="H287" s="408"/>
      <c r="I287" s="408"/>
      <c r="J287" s="47"/>
    </row>
    <row r="288" spans="1:10" s="120" customFormat="1">
      <c r="A288" s="401" t="s">
        <v>51</v>
      </c>
      <c r="B288" s="401"/>
      <c r="C288" s="401"/>
      <c r="D288" s="401"/>
      <c r="E288" s="401"/>
      <c r="F288" s="401"/>
      <c r="G288" s="401"/>
      <c r="H288" s="401"/>
      <c r="I288" s="401"/>
      <c r="J288" s="47"/>
    </row>
    <row r="289" spans="1:10" s="120" customFormat="1">
      <c r="A289" s="125"/>
      <c r="B289" s="124"/>
      <c r="C289" s="124"/>
      <c r="D289" s="123"/>
      <c r="E289" s="123"/>
      <c r="F289" s="123"/>
      <c r="G289" s="122"/>
      <c r="H289" s="121"/>
      <c r="I289" s="121"/>
      <c r="J289" s="47"/>
    </row>
  </sheetData>
  <mergeCells count="32">
    <mergeCell ref="A288:I288"/>
    <mergeCell ref="A80:I80"/>
    <mergeCell ref="A79:I79"/>
    <mergeCell ref="A78:I78"/>
    <mergeCell ref="A285:I285"/>
    <mergeCell ref="A286:I286"/>
    <mergeCell ref="A287:I287"/>
    <mergeCell ref="A77:I77"/>
    <mergeCell ref="A26:B26"/>
    <mergeCell ref="A29:B29"/>
    <mergeCell ref="A52:B52"/>
    <mergeCell ref="A59:B59"/>
    <mergeCell ref="A61:B61"/>
    <mergeCell ref="A68:B68"/>
    <mergeCell ref="A70:B70"/>
    <mergeCell ref="A73:B73"/>
    <mergeCell ref="A24:B24"/>
    <mergeCell ref="A3:I3"/>
    <mergeCell ref="A4:A7"/>
    <mergeCell ref="B4:B7"/>
    <mergeCell ref="E4:F4"/>
    <mergeCell ref="H4:I5"/>
    <mergeCell ref="D5:D6"/>
    <mergeCell ref="E5:E6"/>
    <mergeCell ref="A9:B9"/>
    <mergeCell ref="A11:B11"/>
    <mergeCell ref="A17:B17"/>
    <mergeCell ref="A19:B19"/>
    <mergeCell ref="A21:B21"/>
    <mergeCell ref="C5:C6"/>
    <mergeCell ref="A1:B1"/>
    <mergeCell ref="A64:B64"/>
  </mergeCells>
  <conditionalFormatting sqref="T9:T76">
    <cfRule type="cellIs" dxfId="131" priority="1" operator="greaterThan">
      <formula>0.1</formula>
    </cfRule>
    <cfRule type="cellIs" dxfId="130" priority="2" operator="greaterThan">
      <formula>1</formula>
    </cfRule>
  </conditionalFormatting>
  <conditionalFormatting sqref="T8">
    <cfRule type="cellIs" dxfId="129" priority="25" operator="greaterThan">
      <formula>0.1</formula>
    </cfRule>
    <cfRule type="cellIs" dxfId="128" priority="26" operator="greaterThan">
      <formula>1</formula>
    </cfRule>
  </conditionalFormatting>
  <conditionalFormatting sqref="S8">
    <cfRule type="cellIs" dxfId="127" priority="31" operator="greaterThan">
      <formula>0</formula>
    </cfRule>
    <cfRule type="cellIs" dxfId="126" priority="32" operator="greaterThan">
      <formula>1</formula>
    </cfRule>
  </conditionalFormatting>
  <conditionalFormatting sqref="S8">
    <cfRule type="cellIs" dxfId="125" priority="29" operator="greaterThan">
      <formula>0.1</formula>
    </cfRule>
    <cfRule type="cellIs" dxfId="124" priority="30" operator="greaterThan">
      <formula>1</formula>
    </cfRule>
  </conditionalFormatting>
  <conditionalFormatting sqref="T8">
    <cfRule type="cellIs" dxfId="123" priority="27" operator="greaterThan">
      <formula>0</formula>
    </cfRule>
    <cfRule type="cellIs" dxfId="122" priority="28" operator="greaterThan">
      <formula>1</formula>
    </cfRule>
  </conditionalFormatting>
  <conditionalFormatting sqref="T8">
    <cfRule type="cellIs" dxfId="121" priority="17" operator="greaterThan">
      <formula>0.1</formula>
    </cfRule>
    <cfRule type="cellIs" dxfId="120" priority="18" operator="greaterThan">
      <formula>1</formula>
    </cfRule>
  </conditionalFormatting>
  <conditionalFormatting sqref="S8">
    <cfRule type="cellIs" dxfId="119" priority="23" operator="greaterThan">
      <formula>0</formula>
    </cfRule>
    <cfRule type="cellIs" dxfId="118" priority="24" operator="greaterThan">
      <formula>1</formula>
    </cfRule>
  </conditionalFormatting>
  <conditionalFormatting sqref="S8">
    <cfRule type="cellIs" dxfId="117" priority="21" operator="greaterThan">
      <formula>0.1</formula>
    </cfRule>
    <cfRule type="cellIs" dxfId="116" priority="22" operator="greaterThan">
      <formula>1</formula>
    </cfRule>
  </conditionalFormatting>
  <conditionalFormatting sqref="T8">
    <cfRule type="cellIs" dxfId="115" priority="19" operator="greaterThan">
      <formula>0</formula>
    </cfRule>
    <cfRule type="cellIs" dxfId="114" priority="20" operator="greaterThan">
      <formula>1</formula>
    </cfRule>
  </conditionalFormatting>
  <conditionalFormatting sqref="T9:T76">
    <cfRule type="cellIs" dxfId="113" priority="9" operator="greaterThan">
      <formula>0.1</formula>
    </cfRule>
    <cfRule type="cellIs" dxfId="112" priority="10" operator="greaterThan">
      <formula>1</formula>
    </cfRule>
  </conditionalFormatting>
  <conditionalFormatting sqref="S9:S76">
    <cfRule type="cellIs" dxfId="111" priority="15" operator="greaterThan">
      <formula>0</formula>
    </cfRule>
    <cfRule type="cellIs" dxfId="110" priority="16" operator="greaterThan">
      <formula>1</formula>
    </cfRule>
  </conditionalFormatting>
  <conditionalFormatting sqref="S9:S76">
    <cfRule type="cellIs" dxfId="109" priority="13" operator="greaterThan">
      <formula>0.1</formula>
    </cfRule>
    <cfRule type="cellIs" dxfId="108" priority="14" operator="greaterThan">
      <formula>1</formula>
    </cfRule>
  </conditionalFormatting>
  <conditionalFormatting sqref="T9:T76">
    <cfRule type="cellIs" dxfId="107" priority="11" operator="greaterThan">
      <formula>0</formula>
    </cfRule>
    <cfRule type="cellIs" dxfId="106" priority="12" operator="greaterThan">
      <formula>1</formula>
    </cfRule>
  </conditionalFormatting>
  <conditionalFormatting sqref="S9:S76">
    <cfRule type="cellIs" dxfId="105" priority="7" operator="greaterThan">
      <formula>0</formula>
    </cfRule>
    <cfRule type="cellIs" dxfId="104" priority="8" operator="greaterThan">
      <formula>1</formula>
    </cfRule>
  </conditionalFormatting>
  <conditionalFormatting sqref="S9:S76">
    <cfRule type="cellIs" dxfId="103" priority="5" operator="greaterThan">
      <formula>0.1</formula>
    </cfRule>
    <cfRule type="cellIs" dxfId="102" priority="6" operator="greaterThan">
      <formula>1</formula>
    </cfRule>
  </conditionalFormatting>
  <conditionalFormatting sqref="T9:T76">
    <cfRule type="cellIs" dxfId="101" priority="3" operator="greaterThan">
      <formula>0</formula>
    </cfRule>
    <cfRule type="cellIs" dxfId="100" priority="4" operator="greaterThan">
      <formula>1</formula>
    </cfRule>
  </conditionalFormatting>
  <pageMargins left="0" right="0" top="0" bottom="0" header="0.31496062992125984" footer="0.39370078740157483"/>
  <pageSetup scale="97" fitToHeight="10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1"/>
  <sheetViews>
    <sheetView showGridLines="0" zoomScale="130" zoomScaleNormal="130" zoomScaleSheetLayoutView="55" workbookViewId="0">
      <selection sqref="A1:B1"/>
    </sheetView>
  </sheetViews>
  <sheetFormatPr baseColWidth="10" defaultRowHeight="12.75"/>
  <cols>
    <col min="1" max="1" width="4.7109375" style="26" customWidth="1"/>
    <col min="2" max="2" width="60.7109375" style="8" customWidth="1"/>
    <col min="3" max="3" width="15.7109375" style="9" customWidth="1"/>
    <col min="4" max="6" width="15.7109375" style="8" customWidth="1"/>
    <col min="7" max="7" width="1.140625" style="7" customWidth="1"/>
    <col min="8" max="9" width="15.7109375" style="359" customWidth="1"/>
    <col min="10" max="10" width="11.42578125" style="7"/>
    <col min="11" max="14" width="3.28515625" style="7" customWidth="1"/>
    <col min="15" max="15" width="1.5703125" style="7" customWidth="1"/>
    <col min="16" max="17" width="3.28515625" style="7" customWidth="1"/>
    <col min="18" max="18" width="1.5703125" style="7" customWidth="1"/>
    <col min="19" max="20" width="12.28515625" style="7" customWidth="1"/>
    <col min="21" max="16384" width="11.42578125" style="7"/>
  </cols>
  <sheetData>
    <row r="1" spans="1:20" ht="35.1" customHeight="1">
      <c r="A1" s="389" t="s">
        <v>0</v>
      </c>
      <c r="B1" s="389"/>
      <c r="C1" s="6" t="s">
        <v>76</v>
      </c>
    </row>
    <row r="2" spans="1:20" ht="15" customHeight="1"/>
    <row r="3" spans="1:20" ht="69.95" customHeight="1">
      <c r="A3" s="390" t="s">
        <v>78</v>
      </c>
      <c r="B3" s="390"/>
      <c r="C3" s="390"/>
      <c r="D3" s="390"/>
      <c r="E3" s="390"/>
      <c r="F3" s="390"/>
      <c r="G3" s="390"/>
      <c r="H3" s="390"/>
      <c r="I3" s="390"/>
    </row>
    <row r="4" spans="1:20" ht="13.5" customHeight="1">
      <c r="A4" s="423" t="s">
        <v>5</v>
      </c>
      <c r="B4" s="409" t="s">
        <v>21</v>
      </c>
      <c r="C4" s="2"/>
      <c r="D4" s="2"/>
      <c r="E4" s="393" t="s">
        <v>1</v>
      </c>
      <c r="F4" s="393"/>
      <c r="G4" s="1"/>
      <c r="H4" s="425" t="s">
        <v>4</v>
      </c>
      <c r="I4" s="425"/>
    </row>
    <row r="5" spans="1:20" ht="13.5" customHeight="1">
      <c r="A5" s="423"/>
      <c r="B5" s="409"/>
      <c r="C5" s="388" t="s">
        <v>2</v>
      </c>
      <c r="D5" s="388" t="s">
        <v>52</v>
      </c>
      <c r="E5" s="388" t="s">
        <v>135</v>
      </c>
      <c r="F5" s="32" t="s">
        <v>22</v>
      </c>
      <c r="G5" s="35"/>
      <c r="H5" s="426"/>
      <c r="I5" s="426"/>
    </row>
    <row r="6" spans="1:20" ht="18" customHeight="1">
      <c r="A6" s="423"/>
      <c r="B6" s="409"/>
      <c r="C6" s="388"/>
      <c r="D6" s="388"/>
      <c r="E6" s="388"/>
      <c r="F6" s="34" t="s">
        <v>77</v>
      </c>
      <c r="G6" s="34"/>
      <c r="H6" s="360" t="s">
        <v>52</v>
      </c>
      <c r="I6" s="360" t="s">
        <v>6</v>
      </c>
    </row>
    <row r="7" spans="1:20" ht="12.75" customHeight="1">
      <c r="A7" s="424"/>
      <c r="B7" s="410"/>
      <c r="C7" s="3" t="s">
        <v>7</v>
      </c>
      <c r="D7" s="3" t="s">
        <v>8</v>
      </c>
      <c r="E7" s="3" t="s">
        <v>9</v>
      </c>
      <c r="F7" s="4" t="s">
        <v>10</v>
      </c>
      <c r="G7" s="4"/>
      <c r="H7" s="361" t="s">
        <v>53</v>
      </c>
      <c r="I7" s="361" t="s">
        <v>54</v>
      </c>
    </row>
    <row r="8" spans="1:20" s="25" customFormat="1" ht="14.25" customHeight="1">
      <c r="A8" s="29" t="s">
        <v>11</v>
      </c>
      <c r="B8" s="33"/>
      <c r="C8" s="358">
        <f>C9+C11+C13+C49+C52+C54+C57+C60+C62+C77+C75</f>
        <v>222345177752.84564</v>
      </c>
      <c r="D8" s="358">
        <f t="shared" ref="D8:E8" si="0">D9+D11+D13+D49+D52+D54+D57+D60+D62+D77+D75</f>
        <v>229978812005.40549</v>
      </c>
      <c r="E8" s="358">
        <f t="shared" si="0"/>
        <v>229978812005.40549</v>
      </c>
      <c r="F8" s="358">
        <f>F9+F11+F13+F49+F52+F54+F57+F60+F62+F77+F75</f>
        <v>226579569136.47864</v>
      </c>
      <c r="G8" s="19"/>
      <c r="H8" s="18">
        <f>IF(F8=0,"n.a.",IF(D8=0,"n.a.",(F8/D8)*100))</f>
        <v>98.521932155712264</v>
      </c>
      <c r="I8" s="18">
        <f>IF(F8=0,"n.a.",IF(E8=0,"n.a.",(F8/E8)*100))</f>
        <v>98.521932155712264</v>
      </c>
      <c r="K8" s="41"/>
      <c r="L8" s="41"/>
      <c r="M8" s="41"/>
      <c r="N8" s="41"/>
      <c r="O8" s="41"/>
      <c r="P8" s="42"/>
      <c r="Q8" s="42"/>
      <c r="R8" s="43"/>
      <c r="S8" s="44"/>
      <c r="T8" s="44"/>
    </row>
    <row r="9" spans="1:20" s="13" customFormat="1" ht="14.25">
      <c r="A9" s="27" t="s">
        <v>55</v>
      </c>
      <c r="B9" s="17"/>
      <c r="C9" s="16">
        <f>C10</f>
        <v>350000000</v>
      </c>
      <c r="D9" s="16">
        <f t="shared" ref="D9:F9" si="1">D10</f>
        <v>274443151.78999996</v>
      </c>
      <c r="E9" s="16">
        <f t="shared" si="1"/>
        <v>274443151.78999996</v>
      </c>
      <c r="F9" s="16">
        <f t="shared" si="1"/>
        <v>271949400.26999998</v>
      </c>
      <c r="G9" s="15"/>
      <c r="H9" s="14">
        <f t="shared" ref="H9:H72" si="2">IF(F9=0,"n.a.",IF(D9=0,"n.a.",(F9/D9)*100))</f>
        <v>99.091341320147734</v>
      </c>
      <c r="I9" s="14">
        <f t="shared" ref="I9:I72" si="3">IF(F9=0,"n.a.",IF(E9=0,"n.a.",(F9/E9)*100))</f>
        <v>99.091341320147734</v>
      </c>
      <c r="K9" s="41"/>
      <c r="L9" s="41"/>
      <c r="M9" s="41"/>
      <c r="N9" s="41"/>
      <c r="O9" s="41"/>
      <c r="P9" s="42"/>
      <c r="Q9" s="42"/>
      <c r="R9" s="43"/>
      <c r="S9" s="44"/>
      <c r="T9" s="44"/>
    </row>
    <row r="10" spans="1:20">
      <c r="A10" s="28"/>
      <c r="B10" s="5" t="s">
        <v>56</v>
      </c>
      <c r="C10" s="20">
        <v>350000000</v>
      </c>
      <c r="D10" s="20">
        <v>274443151.78999996</v>
      </c>
      <c r="E10" s="20">
        <v>274443151.78999996</v>
      </c>
      <c r="F10" s="20">
        <v>271949400.26999998</v>
      </c>
      <c r="G10" s="21"/>
      <c r="H10" s="45">
        <f t="shared" si="2"/>
        <v>99.091341320147734</v>
      </c>
      <c r="I10" s="45">
        <f t="shared" si="3"/>
        <v>99.091341320147734</v>
      </c>
      <c r="K10" s="41"/>
      <c r="L10" s="41"/>
      <c r="M10" s="41"/>
      <c r="N10" s="41"/>
      <c r="O10" s="41"/>
      <c r="P10" s="42"/>
      <c r="Q10" s="42"/>
      <c r="R10" s="43"/>
      <c r="S10" s="44"/>
      <c r="T10" s="44"/>
    </row>
    <row r="11" spans="1:20" s="13" customFormat="1" ht="14.25">
      <c r="A11" s="27" t="s">
        <v>12</v>
      </c>
      <c r="B11" s="17"/>
      <c r="C11" s="16">
        <f>C12</f>
        <v>150000000</v>
      </c>
      <c r="D11" s="16">
        <f t="shared" ref="D11:G11" si="4">D12</f>
        <v>133027763.56</v>
      </c>
      <c r="E11" s="16">
        <f t="shared" si="4"/>
        <v>133027763.56</v>
      </c>
      <c r="F11" s="16">
        <f t="shared" si="4"/>
        <v>133027763.56</v>
      </c>
      <c r="G11" s="16">
        <f t="shared" si="4"/>
        <v>0</v>
      </c>
      <c r="H11" s="14">
        <f t="shared" si="2"/>
        <v>100</v>
      </c>
      <c r="I11" s="14">
        <f t="shared" si="3"/>
        <v>100</v>
      </c>
      <c r="K11" s="41"/>
      <c r="L11" s="41"/>
      <c r="M11" s="41"/>
      <c r="N11" s="41"/>
      <c r="O11" s="41"/>
      <c r="P11" s="42"/>
      <c r="Q11" s="42"/>
      <c r="R11" s="43"/>
      <c r="S11" s="44"/>
      <c r="T11" s="44"/>
    </row>
    <row r="12" spans="1:20" s="13" customFormat="1" ht="14.25">
      <c r="A12" s="28"/>
      <c r="B12" s="5" t="s">
        <v>26</v>
      </c>
      <c r="C12" s="20">
        <v>150000000</v>
      </c>
      <c r="D12" s="20">
        <v>133027763.56</v>
      </c>
      <c r="E12" s="20">
        <v>133027763.56</v>
      </c>
      <c r="F12" s="20">
        <v>133027763.56</v>
      </c>
      <c r="G12" s="19"/>
      <c r="H12" s="45">
        <f t="shared" si="2"/>
        <v>100</v>
      </c>
      <c r="I12" s="45">
        <f t="shared" si="3"/>
        <v>100</v>
      </c>
      <c r="K12" s="41"/>
      <c r="L12" s="41"/>
      <c r="M12" s="41"/>
      <c r="N12" s="41"/>
      <c r="O12" s="41"/>
      <c r="P12" s="42"/>
      <c r="Q12" s="42"/>
      <c r="R12" s="43"/>
      <c r="S12" s="44"/>
      <c r="T12" s="44"/>
    </row>
    <row r="13" spans="1:20" s="13" customFormat="1" ht="14.25">
      <c r="A13" s="27" t="s">
        <v>13</v>
      </c>
      <c r="B13" s="17"/>
      <c r="C13" s="16">
        <f>C14+C18+C31+C45</f>
        <v>205207179856.53564</v>
      </c>
      <c r="D13" s="16">
        <f>D14+D18+D31+D45</f>
        <v>212068937743.62936</v>
      </c>
      <c r="E13" s="16">
        <f>E14+E18+E31+E45</f>
        <v>212068937743.62936</v>
      </c>
      <c r="F13" s="16">
        <f>F14+F18+F31+F45</f>
        <v>208785704686.07901</v>
      </c>
      <c r="G13" s="15"/>
      <c r="H13" s="14">
        <f t="shared" si="2"/>
        <v>98.451808599371844</v>
      </c>
      <c r="I13" s="14">
        <f t="shared" si="3"/>
        <v>98.451808599371844</v>
      </c>
      <c r="K13" s="41"/>
      <c r="L13" s="41"/>
      <c r="M13" s="41"/>
      <c r="N13" s="41"/>
      <c r="O13" s="41"/>
      <c r="P13" s="42"/>
      <c r="Q13" s="42"/>
      <c r="R13" s="43"/>
      <c r="S13" s="44"/>
      <c r="T13" s="44"/>
    </row>
    <row r="14" spans="1:20" s="13" customFormat="1" ht="14.25">
      <c r="A14" s="29"/>
      <c r="B14" s="23" t="s">
        <v>44</v>
      </c>
      <c r="C14" s="22">
        <f>C15+C16+C17</f>
        <v>15788636132.1544</v>
      </c>
      <c r="D14" s="22">
        <f t="shared" ref="D14:E14" si="5">D15+D16+D17</f>
        <v>16987099414.7855</v>
      </c>
      <c r="E14" s="22">
        <f t="shared" si="5"/>
        <v>16987099414.7855</v>
      </c>
      <c r="F14" s="22">
        <f>F15+F16+F17</f>
        <v>16987099414.7855</v>
      </c>
      <c r="G14" s="19"/>
      <c r="H14" s="45">
        <f t="shared" si="2"/>
        <v>100</v>
      </c>
      <c r="I14" s="45">
        <f t="shared" si="3"/>
        <v>100</v>
      </c>
      <c r="K14" s="41"/>
      <c r="L14" s="41"/>
      <c r="M14" s="41"/>
      <c r="N14" s="41"/>
      <c r="O14" s="41"/>
      <c r="P14" s="42"/>
      <c r="Q14" s="42"/>
      <c r="R14" s="43"/>
      <c r="S14" s="44"/>
      <c r="T14" s="44"/>
    </row>
    <row r="15" spans="1:20">
      <c r="A15" s="28"/>
      <c r="B15" s="5" t="s">
        <v>14</v>
      </c>
      <c r="C15" s="20">
        <v>264297623</v>
      </c>
      <c r="D15" s="20">
        <v>317574667.03000003</v>
      </c>
      <c r="E15" s="20">
        <v>317574667.03000003</v>
      </c>
      <c r="F15" s="20">
        <v>317574667.03000003</v>
      </c>
      <c r="G15" s="21"/>
      <c r="H15" s="45">
        <f t="shared" si="2"/>
        <v>100</v>
      </c>
      <c r="I15" s="45">
        <f t="shared" si="3"/>
        <v>100</v>
      </c>
      <c r="K15" s="41"/>
      <c r="L15" s="41"/>
      <c r="M15" s="41"/>
      <c r="N15" s="41"/>
      <c r="O15" s="41"/>
      <c r="P15" s="42"/>
      <c r="Q15" s="42"/>
      <c r="R15" s="43"/>
      <c r="S15" s="44"/>
      <c r="T15" s="44"/>
    </row>
    <row r="16" spans="1:20">
      <c r="A16" s="28"/>
      <c r="B16" s="5" t="s">
        <v>25</v>
      </c>
      <c r="C16" s="20">
        <v>464452862</v>
      </c>
      <c r="D16" s="20">
        <v>358393119.10000014</v>
      </c>
      <c r="E16" s="20">
        <v>358393119.10000014</v>
      </c>
      <c r="F16" s="20">
        <v>358393119.10000014</v>
      </c>
      <c r="G16" s="21"/>
      <c r="H16" s="45">
        <f t="shared" si="2"/>
        <v>100</v>
      </c>
      <c r="I16" s="45">
        <f t="shared" si="3"/>
        <v>100</v>
      </c>
      <c r="K16" s="41"/>
      <c r="L16" s="41"/>
      <c r="M16" s="41"/>
      <c r="N16" s="41"/>
      <c r="O16" s="41"/>
      <c r="P16" s="42"/>
      <c r="Q16" s="42"/>
      <c r="R16" s="43"/>
      <c r="S16" s="44"/>
      <c r="T16" s="44"/>
    </row>
    <row r="17" spans="1:20">
      <c r="A17" s="28"/>
      <c r="B17" s="5" t="s">
        <v>23</v>
      </c>
      <c r="C17" s="20">
        <v>15059885647.1544</v>
      </c>
      <c r="D17" s="20">
        <v>16311131628.6555</v>
      </c>
      <c r="E17" s="20">
        <v>16311131628.6555</v>
      </c>
      <c r="F17" s="20">
        <v>16311131628.6555</v>
      </c>
      <c r="G17" s="21"/>
      <c r="H17" s="45">
        <f t="shared" si="2"/>
        <v>100</v>
      </c>
      <c r="I17" s="45">
        <f t="shared" si="3"/>
        <v>100</v>
      </c>
      <c r="K17" s="41"/>
      <c r="L17" s="41"/>
      <c r="M17" s="41"/>
      <c r="N17" s="41"/>
      <c r="O17" s="41"/>
      <c r="P17" s="42"/>
      <c r="Q17" s="42"/>
      <c r="R17" s="43"/>
      <c r="S17" s="44"/>
      <c r="T17" s="44"/>
    </row>
    <row r="18" spans="1:20" s="13" customFormat="1" ht="14.25">
      <c r="A18" s="29"/>
      <c r="B18" s="23" t="s">
        <v>43</v>
      </c>
      <c r="C18" s="24">
        <f>SUM(C19:C30)</f>
        <v>73981712941.077896</v>
      </c>
      <c r="D18" s="24">
        <f>SUM(D19:D30)</f>
        <v>79200089741.104813</v>
      </c>
      <c r="E18" s="24">
        <f>SUM(E19:E30)</f>
        <v>79200089741.104813</v>
      </c>
      <c r="F18" s="24">
        <f>SUM(F19:F30)</f>
        <v>76694496394.007904</v>
      </c>
      <c r="G18" s="19"/>
      <c r="H18" s="45">
        <f t="shared" si="2"/>
        <v>96.836375621180011</v>
      </c>
      <c r="I18" s="45">
        <f t="shared" si="3"/>
        <v>96.836375621180011</v>
      </c>
      <c r="K18" s="41"/>
      <c r="L18" s="41"/>
      <c r="M18" s="41"/>
      <c r="N18" s="41"/>
      <c r="O18" s="41"/>
      <c r="P18" s="42"/>
      <c r="Q18" s="42"/>
      <c r="R18" s="43"/>
      <c r="S18" s="44"/>
      <c r="T18" s="44"/>
    </row>
    <row r="19" spans="1:20">
      <c r="A19" s="28"/>
      <c r="B19" s="5" t="s">
        <v>41</v>
      </c>
      <c r="C19" s="20">
        <v>2718071020</v>
      </c>
      <c r="D19" s="20">
        <v>2612077012.79</v>
      </c>
      <c r="E19" s="20">
        <v>2612077012.79</v>
      </c>
      <c r="F19" s="20">
        <v>2609498925.3800006</v>
      </c>
      <c r="G19" s="21"/>
      <c r="H19" s="45">
        <f t="shared" si="2"/>
        <v>99.901301248111153</v>
      </c>
      <c r="I19" s="45">
        <f t="shared" si="3"/>
        <v>99.901301248111153</v>
      </c>
      <c r="K19" s="41"/>
      <c r="L19" s="41"/>
      <c r="M19" s="41"/>
      <c r="N19" s="41"/>
      <c r="O19" s="41"/>
      <c r="P19" s="42"/>
      <c r="Q19" s="42"/>
      <c r="R19" s="43"/>
      <c r="S19" s="44"/>
      <c r="T19" s="44"/>
    </row>
    <row r="20" spans="1:20">
      <c r="A20" s="28"/>
      <c r="B20" s="5" t="s">
        <v>57</v>
      </c>
      <c r="C20" s="20">
        <v>35394392437</v>
      </c>
      <c r="D20" s="20">
        <v>38790123855.370049</v>
      </c>
      <c r="E20" s="20">
        <v>38790123855.370049</v>
      </c>
      <c r="F20" s="20">
        <v>38477699592.810005</v>
      </c>
      <c r="G20" s="21"/>
      <c r="H20" s="45">
        <f t="shared" si="2"/>
        <v>99.194577816443882</v>
      </c>
      <c r="I20" s="45">
        <f t="shared" si="3"/>
        <v>99.194577816443882</v>
      </c>
      <c r="K20" s="41"/>
      <c r="L20" s="41"/>
      <c r="M20" s="41"/>
      <c r="N20" s="41"/>
      <c r="O20" s="41"/>
      <c r="P20" s="42"/>
      <c r="Q20" s="42"/>
      <c r="R20" s="43"/>
      <c r="S20" s="44"/>
      <c r="T20" s="44"/>
    </row>
    <row r="21" spans="1:20">
      <c r="A21" s="28"/>
      <c r="B21" s="5" t="s">
        <v>58</v>
      </c>
      <c r="C21" s="20">
        <v>215060484</v>
      </c>
      <c r="D21" s="20">
        <v>283261446.24000001</v>
      </c>
      <c r="E21" s="20">
        <v>283261446.24000001</v>
      </c>
      <c r="F21" s="20">
        <v>188515873.74000001</v>
      </c>
      <c r="G21" s="21"/>
      <c r="H21" s="45">
        <f t="shared" si="2"/>
        <v>66.551899752808382</v>
      </c>
      <c r="I21" s="45">
        <f t="shared" si="3"/>
        <v>66.551899752808382</v>
      </c>
      <c r="K21" s="41"/>
      <c r="L21" s="41"/>
      <c r="M21" s="41"/>
      <c r="N21" s="41"/>
      <c r="O21" s="41"/>
      <c r="P21" s="42"/>
      <c r="Q21" s="42"/>
      <c r="R21" s="43"/>
      <c r="S21" s="44"/>
      <c r="T21" s="44"/>
    </row>
    <row r="22" spans="1:20">
      <c r="A22" s="28"/>
      <c r="B22" s="5" t="s">
        <v>59</v>
      </c>
      <c r="C22" s="20">
        <v>1244709</v>
      </c>
      <c r="D22" s="20">
        <v>1178221.31</v>
      </c>
      <c r="E22" s="20">
        <v>1178221.31</v>
      </c>
      <c r="F22" s="20">
        <v>1027831.61</v>
      </c>
      <c r="G22" s="21"/>
      <c r="H22" s="45">
        <f t="shared" si="2"/>
        <v>87.235869974207134</v>
      </c>
      <c r="I22" s="45">
        <f t="shared" si="3"/>
        <v>87.235869974207134</v>
      </c>
      <c r="K22" s="41"/>
      <c r="L22" s="41"/>
      <c r="M22" s="41"/>
      <c r="N22" s="41"/>
      <c r="O22" s="41"/>
      <c r="P22" s="42"/>
      <c r="Q22" s="42"/>
      <c r="R22" s="43"/>
      <c r="S22" s="44"/>
      <c r="T22" s="44"/>
    </row>
    <row r="23" spans="1:20">
      <c r="A23" s="28"/>
      <c r="B23" s="5" t="s">
        <v>60</v>
      </c>
      <c r="C23" s="20">
        <v>36991373</v>
      </c>
      <c r="D23" s="20">
        <v>58716521.140000001</v>
      </c>
      <c r="E23" s="20">
        <v>58716521.140000001</v>
      </c>
      <c r="F23" s="20">
        <v>58716521.140000001</v>
      </c>
      <c r="G23" s="21"/>
      <c r="H23" s="45">
        <f t="shared" si="2"/>
        <v>100</v>
      </c>
      <c r="I23" s="45">
        <f t="shared" si="3"/>
        <v>100</v>
      </c>
      <c r="K23" s="41"/>
      <c r="L23" s="41"/>
      <c r="M23" s="41"/>
      <c r="N23" s="41"/>
      <c r="O23" s="41"/>
      <c r="P23" s="42"/>
      <c r="Q23" s="42"/>
      <c r="R23" s="43"/>
      <c r="S23" s="44"/>
      <c r="T23" s="44"/>
    </row>
    <row r="24" spans="1:20">
      <c r="A24" s="28"/>
      <c r="B24" s="5" t="s">
        <v>23</v>
      </c>
      <c r="C24" s="20">
        <v>2022924379.0778999</v>
      </c>
      <c r="D24" s="20">
        <v>2257904757.2747693</v>
      </c>
      <c r="E24" s="20">
        <v>2257904757.2747693</v>
      </c>
      <c r="F24" s="20">
        <v>2232967379.0778999</v>
      </c>
      <c r="G24" s="21"/>
      <c r="H24" s="45">
        <f t="shared" si="2"/>
        <v>98.895552254074346</v>
      </c>
      <c r="I24" s="45">
        <f t="shared" si="3"/>
        <v>98.895552254074346</v>
      </c>
      <c r="K24" s="41"/>
      <c r="L24" s="41"/>
      <c r="M24" s="41"/>
      <c r="N24" s="41"/>
      <c r="O24" s="41"/>
      <c r="P24" s="42"/>
      <c r="Q24" s="42"/>
      <c r="R24" s="43"/>
      <c r="S24" s="44"/>
      <c r="T24" s="44"/>
    </row>
    <row r="25" spans="1:20">
      <c r="A25" s="28"/>
      <c r="B25" s="5" t="s">
        <v>14</v>
      </c>
      <c r="C25" s="20">
        <v>4915312760</v>
      </c>
      <c r="D25" s="20">
        <v>4286052604.6799998</v>
      </c>
      <c r="E25" s="20">
        <v>4286052604.6799998</v>
      </c>
      <c r="F25" s="20">
        <v>4002772250.3200002</v>
      </c>
      <c r="G25" s="21"/>
      <c r="H25" s="45">
        <f t="shared" si="2"/>
        <v>93.39064681449122</v>
      </c>
      <c r="I25" s="45">
        <f t="shared" si="3"/>
        <v>93.39064681449122</v>
      </c>
      <c r="K25" s="41"/>
      <c r="L25" s="41"/>
      <c r="M25" s="41"/>
      <c r="N25" s="41"/>
      <c r="O25" s="41"/>
      <c r="P25" s="42"/>
      <c r="Q25" s="42"/>
      <c r="R25" s="43"/>
      <c r="S25" s="44"/>
      <c r="T25" s="44"/>
    </row>
    <row r="26" spans="1:20">
      <c r="A26" s="28"/>
      <c r="B26" s="5" t="s">
        <v>25</v>
      </c>
      <c r="C26" s="20">
        <v>70185930</v>
      </c>
      <c r="D26" s="20">
        <v>16224392.139999999</v>
      </c>
      <c r="E26" s="20">
        <v>16224392.139999999</v>
      </c>
      <c r="F26" s="20">
        <v>16224392.139999999</v>
      </c>
      <c r="G26" s="21"/>
      <c r="H26" s="45">
        <f t="shared" si="2"/>
        <v>100</v>
      </c>
      <c r="I26" s="45">
        <f t="shared" si="3"/>
        <v>100</v>
      </c>
      <c r="K26" s="41"/>
      <c r="L26" s="41"/>
      <c r="M26" s="41"/>
      <c r="N26" s="41"/>
      <c r="O26" s="41"/>
      <c r="P26" s="42"/>
      <c r="Q26" s="42"/>
      <c r="R26" s="43"/>
      <c r="S26" s="44"/>
      <c r="T26" s="44"/>
    </row>
    <row r="27" spans="1:20">
      <c r="A27" s="28"/>
      <c r="B27" s="5" t="s">
        <v>27</v>
      </c>
      <c r="C27" s="20">
        <v>11611952</v>
      </c>
      <c r="D27" s="20">
        <v>158336906.44999999</v>
      </c>
      <c r="E27" s="20">
        <v>158336906.44999999</v>
      </c>
      <c r="F27" s="20">
        <v>116963083.29000001</v>
      </c>
      <c r="G27" s="21"/>
      <c r="H27" s="45">
        <f t="shared" si="2"/>
        <v>73.869754002636711</v>
      </c>
      <c r="I27" s="45">
        <f t="shared" si="3"/>
        <v>73.869754002636711</v>
      </c>
      <c r="K27" s="41"/>
      <c r="L27" s="41"/>
      <c r="M27" s="41"/>
      <c r="N27" s="41"/>
      <c r="O27" s="41"/>
      <c r="P27" s="42"/>
      <c r="Q27" s="42"/>
      <c r="R27" s="43"/>
      <c r="S27" s="44"/>
      <c r="T27" s="44"/>
    </row>
    <row r="28" spans="1:20">
      <c r="A28" s="28"/>
      <c r="B28" s="5" t="s">
        <v>61</v>
      </c>
      <c r="C28" s="20">
        <v>24737087209</v>
      </c>
      <c r="D28" s="20">
        <v>28138979058.52</v>
      </c>
      <c r="E28" s="20">
        <v>28138979058.52</v>
      </c>
      <c r="F28" s="20">
        <v>26889620132.470009</v>
      </c>
      <c r="G28" s="21"/>
      <c r="H28" s="45">
        <f t="shared" si="2"/>
        <v>95.560041736227433</v>
      </c>
      <c r="I28" s="45">
        <f t="shared" si="3"/>
        <v>95.560041736227433</v>
      </c>
      <c r="K28" s="41"/>
      <c r="L28" s="41"/>
      <c r="M28" s="41"/>
      <c r="N28" s="41"/>
      <c r="O28" s="41"/>
      <c r="P28" s="42"/>
      <c r="Q28" s="42"/>
      <c r="R28" s="43"/>
      <c r="S28" s="44"/>
      <c r="T28" s="44"/>
    </row>
    <row r="29" spans="1:20">
      <c r="A29" s="28"/>
      <c r="B29" s="5" t="s">
        <v>62</v>
      </c>
      <c r="C29" s="20">
        <v>3760915485</v>
      </c>
      <c r="D29" s="20">
        <v>2358978862.46</v>
      </c>
      <c r="E29" s="20">
        <v>2358978862.46</v>
      </c>
      <c r="F29" s="20">
        <v>1880359206.2400005</v>
      </c>
      <c r="G29" s="21"/>
      <c r="H29" s="45">
        <f t="shared" si="2"/>
        <v>79.710727220298892</v>
      </c>
      <c r="I29" s="45">
        <f t="shared" si="3"/>
        <v>79.710727220298892</v>
      </c>
      <c r="K29" s="41"/>
      <c r="L29" s="41"/>
      <c r="M29" s="41"/>
      <c r="N29" s="41"/>
      <c r="O29" s="41"/>
      <c r="P29" s="42"/>
      <c r="Q29" s="42"/>
      <c r="R29" s="43"/>
      <c r="S29" s="44"/>
      <c r="T29" s="44"/>
    </row>
    <row r="30" spans="1:20">
      <c r="A30" s="28"/>
      <c r="B30" s="5" t="s">
        <v>30</v>
      </c>
      <c r="C30" s="20">
        <v>97915203</v>
      </c>
      <c r="D30" s="20">
        <v>238256102.72999999</v>
      </c>
      <c r="E30" s="20">
        <v>238256102.72999999</v>
      </c>
      <c r="F30" s="20">
        <v>220131205.78999999</v>
      </c>
      <c r="G30" s="21"/>
      <c r="H30" s="45">
        <f t="shared" si="2"/>
        <v>92.392683027918181</v>
      </c>
      <c r="I30" s="45">
        <f t="shared" si="3"/>
        <v>92.392683027918181</v>
      </c>
      <c r="K30" s="41"/>
      <c r="L30" s="41"/>
      <c r="M30" s="41"/>
      <c r="N30" s="41"/>
      <c r="O30" s="41"/>
      <c r="P30" s="42"/>
      <c r="Q30" s="42"/>
      <c r="R30" s="43"/>
      <c r="S30" s="44"/>
      <c r="T30" s="44"/>
    </row>
    <row r="31" spans="1:20" s="13" customFormat="1" ht="14.25">
      <c r="A31" s="29"/>
      <c r="B31" s="23" t="s">
        <v>74</v>
      </c>
      <c r="C31" s="22">
        <f>SUM(C32:C44)</f>
        <v>113604938007.15833</v>
      </c>
      <c r="D31" s="22">
        <f t="shared" ref="D31:F31" si="6">SUM(D32:D44)</f>
        <v>114087367421.59775</v>
      </c>
      <c r="E31" s="22">
        <f t="shared" si="6"/>
        <v>114087367421.59775</v>
      </c>
      <c r="F31" s="22">
        <f t="shared" si="6"/>
        <v>113309773709.92825</v>
      </c>
      <c r="G31" s="19"/>
      <c r="H31" s="45">
        <f t="shared" si="2"/>
        <v>99.31842260081612</v>
      </c>
      <c r="I31" s="45">
        <f t="shared" si="3"/>
        <v>99.31842260081612</v>
      </c>
      <c r="K31" s="41"/>
      <c r="L31" s="41"/>
      <c r="M31" s="41"/>
      <c r="N31" s="41"/>
      <c r="O31" s="41"/>
      <c r="P31" s="42"/>
      <c r="Q31" s="42"/>
      <c r="R31" s="43"/>
      <c r="S31" s="44"/>
      <c r="T31" s="44"/>
    </row>
    <row r="32" spans="1:20">
      <c r="A32" s="28"/>
      <c r="B32" s="5" t="s">
        <v>63</v>
      </c>
      <c r="C32" s="20">
        <v>40108069449</v>
      </c>
      <c r="D32" s="20">
        <v>43668414517.210007</v>
      </c>
      <c r="E32" s="20">
        <v>43668414517.210007</v>
      </c>
      <c r="F32" s="20">
        <v>43465887303.630043</v>
      </c>
      <c r="G32" s="21"/>
      <c r="H32" s="45">
        <f t="shared" si="2"/>
        <v>99.536215784751818</v>
      </c>
      <c r="I32" s="45">
        <f t="shared" si="3"/>
        <v>99.536215784751818</v>
      </c>
      <c r="K32" s="41"/>
      <c r="L32" s="41"/>
      <c r="M32" s="41"/>
      <c r="N32" s="41"/>
      <c r="O32" s="41"/>
      <c r="P32" s="42"/>
      <c r="Q32" s="42"/>
      <c r="R32" s="43"/>
      <c r="S32" s="44"/>
      <c r="T32" s="44"/>
    </row>
    <row r="33" spans="1:20">
      <c r="A33" s="28"/>
      <c r="B33" s="5" t="s">
        <v>59</v>
      </c>
      <c r="C33" s="20">
        <v>2437585681.1583161</v>
      </c>
      <c r="D33" s="20">
        <v>2480101069.6677618</v>
      </c>
      <c r="E33" s="20">
        <v>2480101069.6677618</v>
      </c>
      <c r="F33" s="20">
        <v>2479919177.7682376</v>
      </c>
      <c r="G33" s="21"/>
      <c r="H33" s="45">
        <f t="shared" si="2"/>
        <v>99.992665948103948</v>
      </c>
      <c r="I33" s="45">
        <f t="shared" si="3"/>
        <v>99.992665948103948</v>
      </c>
      <c r="K33" s="41"/>
      <c r="L33" s="41"/>
      <c r="M33" s="41"/>
      <c r="N33" s="41"/>
      <c r="O33" s="41"/>
      <c r="P33" s="42"/>
      <c r="Q33" s="42"/>
      <c r="R33" s="43"/>
      <c r="S33" s="44"/>
      <c r="T33" s="44"/>
    </row>
    <row r="34" spans="1:20">
      <c r="A34" s="28"/>
      <c r="B34" s="5" t="s">
        <v>40</v>
      </c>
      <c r="C34" s="20">
        <v>185770936</v>
      </c>
      <c r="D34" s="20">
        <v>185770936</v>
      </c>
      <c r="E34" s="20">
        <v>185770936</v>
      </c>
      <c r="F34" s="20">
        <v>185770936</v>
      </c>
      <c r="G34" s="21"/>
      <c r="H34" s="45">
        <f t="shared" si="2"/>
        <v>100</v>
      </c>
      <c r="I34" s="45">
        <f t="shared" si="3"/>
        <v>100</v>
      </c>
      <c r="K34" s="41"/>
      <c r="L34" s="41"/>
      <c r="M34" s="41"/>
      <c r="N34" s="41"/>
      <c r="O34" s="41"/>
      <c r="P34" s="42"/>
      <c r="Q34" s="42"/>
      <c r="R34" s="43"/>
      <c r="S34" s="44"/>
      <c r="T34" s="44"/>
    </row>
    <row r="35" spans="1:20">
      <c r="A35" s="28"/>
      <c r="B35" s="5" t="s">
        <v>31</v>
      </c>
      <c r="C35" s="20">
        <v>448000000</v>
      </c>
      <c r="D35" s="20">
        <v>448000000</v>
      </c>
      <c r="E35" s="20">
        <v>448000000</v>
      </c>
      <c r="F35" s="20">
        <v>448000000</v>
      </c>
      <c r="G35" s="21"/>
      <c r="H35" s="45">
        <f t="shared" si="2"/>
        <v>100</v>
      </c>
      <c r="I35" s="45">
        <f t="shared" si="3"/>
        <v>100</v>
      </c>
      <c r="K35" s="41"/>
      <c r="L35" s="41"/>
      <c r="M35" s="41"/>
      <c r="N35" s="41"/>
      <c r="O35" s="41"/>
      <c r="P35" s="42"/>
      <c r="Q35" s="42"/>
      <c r="R35" s="43"/>
      <c r="S35" s="44"/>
      <c r="T35" s="44"/>
    </row>
    <row r="36" spans="1:20">
      <c r="A36" s="28"/>
      <c r="B36" s="5" t="s">
        <v>75</v>
      </c>
      <c r="C36" s="20">
        <v>7266471964</v>
      </c>
      <c r="D36" s="20">
        <v>5455784317.1500006</v>
      </c>
      <c r="E36" s="20">
        <v>5455784317.1500006</v>
      </c>
      <c r="F36" s="20">
        <v>5450619807.75</v>
      </c>
      <c r="G36" s="21"/>
      <c r="H36" s="45">
        <f t="shared" si="2"/>
        <v>99.905338827567533</v>
      </c>
      <c r="I36" s="45">
        <f t="shared" si="3"/>
        <v>99.905338827567533</v>
      </c>
      <c r="K36" s="41"/>
      <c r="L36" s="41"/>
      <c r="M36" s="41"/>
      <c r="N36" s="41"/>
      <c r="O36" s="41"/>
      <c r="P36" s="42"/>
      <c r="Q36" s="42"/>
      <c r="R36" s="43"/>
      <c r="S36" s="44"/>
      <c r="T36" s="44"/>
    </row>
    <row r="37" spans="1:20">
      <c r="A37" s="28"/>
      <c r="B37" s="5" t="s">
        <v>25</v>
      </c>
      <c r="C37" s="20">
        <v>80371860</v>
      </c>
      <c r="D37" s="20">
        <v>80371129.400000006</v>
      </c>
      <c r="E37" s="20">
        <v>80371129.400000006</v>
      </c>
      <c r="F37" s="20">
        <v>80371129.400000006</v>
      </c>
      <c r="G37" s="21"/>
      <c r="H37" s="45">
        <f t="shared" si="2"/>
        <v>100</v>
      </c>
      <c r="I37" s="45">
        <f t="shared" si="3"/>
        <v>100</v>
      </c>
      <c r="K37" s="41"/>
      <c r="L37" s="41"/>
      <c r="M37" s="41"/>
      <c r="N37" s="41"/>
      <c r="O37" s="41"/>
      <c r="P37" s="42"/>
      <c r="Q37" s="42"/>
      <c r="R37" s="43"/>
      <c r="S37" s="44"/>
      <c r="T37" s="44"/>
    </row>
    <row r="38" spans="1:20">
      <c r="A38" s="28"/>
      <c r="B38" s="5" t="s">
        <v>27</v>
      </c>
      <c r="C38" s="20">
        <v>825094118</v>
      </c>
      <c r="D38" s="20">
        <v>721889014.04999995</v>
      </c>
      <c r="E38" s="20">
        <v>721889014.04999995</v>
      </c>
      <c r="F38" s="20">
        <v>721888898.54999995</v>
      </c>
      <c r="G38" s="21"/>
      <c r="H38" s="45">
        <f t="shared" si="2"/>
        <v>99.999984000310604</v>
      </c>
      <c r="I38" s="45">
        <f t="shared" si="3"/>
        <v>99.999984000310604</v>
      </c>
      <c r="K38" s="41"/>
      <c r="L38" s="41"/>
      <c r="M38" s="41"/>
      <c r="N38" s="41"/>
      <c r="O38" s="41"/>
      <c r="P38" s="42"/>
      <c r="Q38" s="42"/>
      <c r="R38" s="43"/>
      <c r="S38" s="44"/>
      <c r="T38" s="44"/>
    </row>
    <row r="39" spans="1:20">
      <c r="A39" s="28"/>
      <c r="B39" s="5" t="s">
        <v>64</v>
      </c>
      <c r="C39" s="20">
        <v>4021911262</v>
      </c>
      <c r="D39" s="20">
        <v>2465312956.4900012</v>
      </c>
      <c r="E39" s="20">
        <v>2465312956.4900012</v>
      </c>
      <c r="F39" s="20">
        <v>2465312956.0900011</v>
      </c>
      <c r="G39" s="21"/>
      <c r="H39" s="45">
        <f t="shared" si="2"/>
        <v>99.999999983774885</v>
      </c>
      <c r="I39" s="45">
        <f t="shared" si="3"/>
        <v>99.999999983774885</v>
      </c>
      <c r="K39" s="41"/>
      <c r="L39" s="41"/>
      <c r="M39" s="41"/>
      <c r="N39" s="41"/>
      <c r="O39" s="41"/>
      <c r="P39" s="42"/>
      <c r="Q39" s="42"/>
      <c r="R39" s="43"/>
      <c r="S39" s="44"/>
      <c r="T39" s="44"/>
    </row>
    <row r="40" spans="1:20">
      <c r="A40" s="28"/>
      <c r="B40" s="5" t="s">
        <v>61</v>
      </c>
      <c r="C40" s="20">
        <v>51780953609</v>
      </c>
      <c r="D40" s="20">
        <v>54194032467.709976</v>
      </c>
      <c r="E40" s="20">
        <v>54194032467.709976</v>
      </c>
      <c r="F40" s="20">
        <v>53791194522.209976</v>
      </c>
      <c r="G40" s="21"/>
      <c r="H40" s="45">
        <f t="shared" si="2"/>
        <v>99.25667471646436</v>
      </c>
      <c r="I40" s="45">
        <f t="shared" si="3"/>
        <v>99.25667471646436</v>
      </c>
      <c r="K40" s="41"/>
      <c r="L40" s="41"/>
      <c r="M40" s="41"/>
      <c r="N40" s="41"/>
      <c r="O40" s="41"/>
      <c r="P40" s="42"/>
      <c r="Q40" s="42"/>
      <c r="R40" s="43"/>
      <c r="S40" s="44"/>
      <c r="T40" s="44"/>
    </row>
    <row r="41" spans="1:20">
      <c r="A41" s="28"/>
      <c r="B41" s="5" t="s">
        <v>65</v>
      </c>
      <c r="C41" s="20">
        <v>412123172</v>
      </c>
      <c r="D41" s="20">
        <v>183534450</v>
      </c>
      <c r="E41" s="20">
        <v>183534450</v>
      </c>
      <c r="F41" s="20">
        <v>183534450</v>
      </c>
      <c r="G41" s="21"/>
      <c r="H41" s="45">
        <f t="shared" si="2"/>
        <v>100</v>
      </c>
      <c r="I41" s="45">
        <f t="shared" si="3"/>
        <v>100</v>
      </c>
      <c r="K41" s="41"/>
      <c r="L41" s="41"/>
      <c r="M41" s="41"/>
      <c r="N41" s="41"/>
      <c r="O41" s="41"/>
      <c r="P41" s="42"/>
      <c r="Q41" s="42"/>
      <c r="R41" s="43"/>
      <c r="S41" s="44"/>
      <c r="T41" s="44"/>
    </row>
    <row r="42" spans="1:20">
      <c r="A42" s="28"/>
      <c r="B42" s="5" t="s">
        <v>62</v>
      </c>
      <c r="C42" s="20">
        <v>2612482587</v>
      </c>
      <c r="D42" s="20">
        <v>1450205866.9400003</v>
      </c>
      <c r="E42" s="20">
        <v>1450205866.9400003</v>
      </c>
      <c r="F42" s="20">
        <v>1285302171.1900003</v>
      </c>
      <c r="G42" s="21"/>
      <c r="H42" s="45">
        <f t="shared" si="2"/>
        <v>88.628945758028536</v>
      </c>
      <c r="I42" s="45">
        <f t="shared" si="3"/>
        <v>88.628945758028536</v>
      </c>
      <c r="K42" s="41"/>
      <c r="L42" s="41"/>
      <c r="M42" s="41"/>
      <c r="N42" s="41"/>
      <c r="O42" s="41"/>
      <c r="P42" s="42"/>
      <c r="Q42" s="42"/>
      <c r="R42" s="43"/>
      <c r="S42" s="44"/>
      <c r="T42" s="44"/>
    </row>
    <row r="43" spans="1:20">
      <c r="A43" s="28"/>
      <c r="B43" s="5" t="s">
        <v>30</v>
      </c>
      <c r="C43" s="20">
        <v>713046005</v>
      </c>
      <c r="D43" s="20">
        <v>679559412</v>
      </c>
      <c r="E43" s="20">
        <v>679559412</v>
      </c>
      <c r="F43" s="20">
        <v>679559412</v>
      </c>
      <c r="G43" s="21"/>
      <c r="H43" s="45">
        <f t="shared" si="2"/>
        <v>100</v>
      </c>
      <c r="I43" s="45">
        <f t="shared" si="3"/>
        <v>100</v>
      </c>
      <c r="K43" s="41"/>
      <c r="L43" s="41"/>
      <c r="M43" s="41"/>
      <c r="N43" s="41"/>
      <c r="O43" s="41"/>
      <c r="P43" s="42"/>
      <c r="Q43" s="42"/>
      <c r="R43" s="43"/>
      <c r="S43" s="44"/>
      <c r="T43" s="44"/>
    </row>
    <row r="44" spans="1:20">
      <c r="A44" s="28"/>
      <c r="B44" s="5" t="s">
        <v>73</v>
      </c>
      <c r="C44" s="20">
        <v>2713057364</v>
      </c>
      <c r="D44" s="20">
        <v>2074391284.98</v>
      </c>
      <c r="E44" s="20">
        <v>2074391284.98</v>
      </c>
      <c r="F44" s="20">
        <v>2072412945.3399999</v>
      </c>
      <c r="G44" s="21"/>
      <c r="H44" s="45">
        <f t="shared" si="2"/>
        <v>99.90463035328365</v>
      </c>
      <c r="I44" s="45">
        <f t="shared" si="3"/>
        <v>99.90463035328365</v>
      </c>
      <c r="K44" s="41"/>
      <c r="L44" s="41"/>
      <c r="M44" s="41"/>
      <c r="N44" s="41"/>
      <c r="O44" s="41"/>
      <c r="P44" s="42"/>
      <c r="Q44" s="42"/>
      <c r="R44" s="43"/>
      <c r="S44" s="44"/>
      <c r="T44" s="44"/>
    </row>
    <row r="45" spans="1:20" s="13" customFormat="1" ht="14.25">
      <c r="A45" s="29"/>
      <c r="B45" s="23" t="s">
        <v>47</v>
      </c>
      <c r="C45" s="22">
        <f>C46+C48+C47</f>
        <v>1831892776.1450114</v>
      </c>
      <c r="D45" s="22">
        <f t="shared" ref="D45:G45" si="7">D46+D48+D47</f>
        <v>1794381166.141309</v>
      </c>
      <c r="E45" s="22">
        <f t="shared" si="7"/>
        <v>1794381166.141309</v>
      </c>
      <c r="F45" s="22">
        <f t="shared" si="7"/>
        <v>1794335167.3573625</v>
      </c>
      <c r="G45" s="22">
        <f t="shared" si="7"/>
        <v>0</v>
      </c>
      <c r="H45" s="45">
        <f t="shared" si="2"/>
        <v>99.997436509877929</v>
      </c>
      <c r="I45" s="45">
        <f t="shared" si="3"/>
        <v>99.997436509877929</v>
      </c>
      <c r="K45" s="41"/>
      <c r="L45" s="41"/>
      <c r="M45" s="41"/>
      <c r="N45" s="41"/>
      <c r="O45" s="41"/>
      <c r="P45" s="42"/>
      <c r="Q45" s="42"/>
      <c r="R45" s="43"/>
      <c r="S45" s="44"/>
      <c r="T45" s="44"/>
    </row>
    <row r="46" spans="1:20">
      <c r="A46" s="28"/>
      <c r="B46" s="5" t="s">
        <v>59</v>
      </c>
      <c r="C46" s="20">
        <v>546896420.14501154</v>
      </c>
      <c r="D46" s="20">
        <v>556435167.42130899</v>
      </c>
      <c r="E46" s="20">
        <v>556435167.42130899</v>
      </c>
      <c r="F46" s="20">
        <v>556394358.17736232</v>
      </c>
      <c r="G46" s="21"/>
      <c r="H46" s="45">
        <f t="shared" si="2"/>
        <v>99.992665948103934</v>
      </c>
      <c r="I46" s="45">
        <f t="shared" si="3"/>
        <v>99.992665948103934</v>
      </c>
      <c r="K46" s="41"/>
      <c r="L46" s="41"/>
      <c r="M46" s="41"/>
      <c r="N46" s="41"/>
      <c r="O46" s="41"/>
      <c r="P46" s="42"/>
      <c r="Q46" s="42"/>
      <c r="R46" s="43"/>
      <c r="S46" s="44"/>
      <c r="T46" s="44"/>
    </row>
    <row r="47" spans="1:20">
      <c r="A47" s="28"/>
      <c r="B47" s="5" t="s">
        <v>14</v>
      </c>
      <c r="C47" s="20">
        <v>205767174</v>
      </c>
      <c r="D47" s="20">
        <v>158716816.72</v>
      </c>
      <c r="E47" s="20">
        <v>158716816.72</v>
      </c>
      <c r="F47" s="20">
        <v>158711627.18000001</v>
      </c>
      <c r="G47" s="21"/>
      <c r="H47" s="45">
        <f t="shared" si="2"/>
        <v>99.996730314967735</v>
      </c>
      <c r="I47" s="45">
        <f t="shared" si="3"/>
        <v>99.996730314967735</v>
      </c>
      <c r="K47" s="41"/>
      <c r="L47" s="41"/>
      <c r="M47" s="41"/>
      <c r="N47" s="41"/>
      <c r="O47" s="41"/>
      <c r="P47" s="42"/>
      <c r="Q47" s="42"/>
      <c r="R47" s="43"/>
      <c r="S47" s="44"/>
      <c r="T47" s="44"/>
    </row>
    <row r="48" spans="1:20">
      <c r="A48" s="28"/>
      <c r="B48" s="5" t="s">
        <v>61</v>
      </c>
      <c r="C48" s="20">
        <v>1079229182</v>
      </c>
      <c r="D48" s="20">
        <v>1079229182</v>
      </c>
      <c r="E48" s="20">
        <v>1079229182</v>
      </c>
      <c r="F48" s="20">
        <v>1079229182</v>
      </c>
      <c r="G48" s="21"/>
      <c r="H48" s="45">
        <f t="shared" si="2"/>
        <v>100</v>
      </c>
      <c r="I48" s="45">
        <f t="shared" si="3"/>
        <v>100</v>
      </c>
      <c r="K48" s="41"/>
      <c r="L48" s="41"/>
      <c r="M48" s="41"/>
      <c r="N48" s="41"/>
      <c r="O48" s="41"/>
      <c r="P48" s="42"/>
      <c r="Q48" s="42"/>
      <c r="R48" s="43"/>
      <c r="S48" s="44"/>
      <c r="T48" s="44"/>
    </row>
    <row r="49" spans="1:20" s="13" customFormat="1" ht="14.25">
      <c r="A49" s="27" t="s">
        <v>15</v>
      </c>
      <c r="B49" s="17"/>
      <c r="C49" s="16">
        <f>C50+C51</f>
        <v>1061789699.6799999</v>
      </c>
      <c r="D49" s="16">
        <f t="shared" ref="D49:F49" si="8">D50+D51</f>
        <v>935578804.45700002</v>
      </c>
      <c r="E49" s="16">
        <f t="shared" si="8"/>
        <v>935578804.45700002</v>
      </c>
      <c r="F49" s="16">
        <f t="shared" si="8"/>
        <v>891359800.96700001</v>
      </c>
      <c r="G49" s="15"/>
      <c r="H49" s="14">
        <f t="shared" si="2"/>
        <v>95.273620642179452</v>
      </c>
      <c r="I49" s="14">
        <f t="shared" si="3"/>
        <v>95.273620642179452</v>
      </c>
      <c r="K49" s="41"/>
      <c r="L49" s="41"/>
      <c r="M49" s="41"/>
      <c r="N49" s="41"/>
      <c r="O49" s="41"/>
      <c r="P49" s="42"/>
      <c r="Q49" s="42"/>
      <c r="R49" s="43"/>
      <c r="S49" s="44"/>
      <c r="T49" s="44"/>
    </row>
    <row r="50" spans="1:20">
      <c r="A50" s="28"/>
      <c r="B50" s="5" t="s">
        <v>28</v>
      </c>
      <c r="C50" s="20">
        <v>703990773.67999995</v>
      </c>
      <c r="D50" s="20">
        <v>639015399.67700005</v>
      </c>
      <c r="E50" s="20">
        <v>639015399.67700005</v>
      </c>
      <c r="F50" s="20">
        <v>633447425.60699999</v>
      </c>
      <c r="G50" s="21"/>
      <c r="H50" s="45">
        <f t="shared" si="2"/>
        <v>99.128663554459806</v>
      </c>
      <c r="I50" s="45">
        <f t="shared" si="3"/>
        <v>99.128663554459806</v>
      </c>
      <c r="K50" s="41"/>
      <c r="L50" s="41"/>
      <c r="M50" s="41"/>
      <c r="N50" s="41"/>
      <c r="O50" s="41"/>
      <c r="P50" s="42"/>
      <c r="Q50" s="42"/>
      <c r="R50" s="43"/>
      <c r="S50" s="44"/>
      <c r="T50" s="44"/>
    </row>
    <row r="51" spans="1:20">
      <c r="A51" s="28"/>
      <c r="B51" s="5" t="s">
        <v>29</v>
      </c>
      <c r="C51" s="20">
        <v>357798926</v>
      </c>
      <c r="D51" s="20">
        <v>296563404.77999997</v>
      </c>
      <c r="E51" s="20">
        <v>296563404.77999997</v>
      </c>
      <c r="F51" s="20">
        <v>257912375.35999995</v>
      </c>
      <c r="G51" s="21"/>
      <c r="H51" s="45">
        <f t="shared" si="2"/>
        <v>86.967026680627512</v>
      </c>
      <c r="I51" s="45">
        <f t="shared" si="3"/>
        <v>86.967026680627512</v>
      </c>
      <c r="K51" s="41"/>
      <c r="L51" s="41"/>
      <c r="M51" s="41"/>
      <c r="N51" s="41"/>
      <c r="O51" s="41"/>
      <c r="P51" s="42"/>
      <c r="Q51" s="42"/>
      <c r="R51" s="43"/>
      <c r="S51" s="44"/>
      <c r="T51" s="44"/>
    </row>
    <row r="52" spans="1:20" s="13" customFormat="1" ht="14.25">
      <c r="A52" s="27" t="s">
        <v>16</v>
      </c>
      <c r="B52" s="17"/>
      <c r="C52" s="16">
        <f>C53</f>
        <v>671144374.07267511</v>
      </c>
      <c r="D52" s="16">
        <f t="shared" ref="D52:G52" si="9">D53</f>
        <v>763801952.96358263</v>
      </c>
      <c r="E52" s="16">
        <f t="shared" si="9"/>
        <v>763801952.96358263</v>
      </c>
      <c r="F52" s="16">
        <f t="shared" si="9"/>
        <v>761034440.96228671</v>
      </c>
      <c r="G52" s="16">
        <f t="shared" si="9"/>
        <v>0</v>
      </c>
      <c r="H52" s="14">
        <f t="shared" si="2"/>
        <v>99.637666283706423</v>
      </c>
      <c r="I52" s="14">
        <f t="shared" si="3"/>
        <v>99.637666283706423</v>
      </c>
      <c r="K52" s="41"/>
      <c r="L52" s="41"/>
      <c r="M52" s="41"/>
      <c r="N52" s="41"/>
      <c r="O52" s="41"/>
      <c r="P52" s="42"/>
      <c r="Q52" s="42"/>
      <c r="R52" s="43"/>
      <c r="S52" s="44"/>
      <c r="T52" s="44"/>
    </row>
    <row r="53" spans="1:20">
      <c r="A53" s="28"/>
      <c r="B53" s="5" t="s">
        <v>66</v>
      </c>
      <c r="C53" s="20">
        <v>671144374.07267511</v>
      </c>
      <c r="D53" s="20">
        <v>763801952.96358263</v>
      </c>
      <c r="E53" s="20">
        <v>763801952.96358263</v>
      </c>
      <c r="F53" s="20">
        <v>761034440.96228671</v>
      </c>
      <c r="G53" s="21"/>
      <c r="H53" s="45">
        <f t="shared" si="2"/>
        <v>99.637666283706423</v>
      </c>
      <c r="I53" s="45">
        <f t="shared" si="3"/>
        <v>99.637666283706423</v>
      </c>
      <c r="K53" s="41"/>
      <c r="L53" s="41"/>
      <c r="M53" s="41"/>
      <c r="N53" s="41"/>
      <c r="O53" s="41"/>
      <c r="P53" s="42"/>
      <c r="Q53" s="42"/>
      <c r="R53" s="43"/>
      <c r="S53" s="44"/>
      <c r="T53" s="44"/>
    </row>
    <row r="54" spans="1:20" s="13" customFormat="1" ht="14.25">
      <c r="A54" s="27" t="s">
        <v>17</v>
      </c>
      <c r="B54" s="17"/>
      <c r="C54" s="16">
        <f>C55+C56</f>
        <v>909980.21</v>
      </c>
      <c r="D54" s="16">
        <f t="shared" ref="D54:F54" si="10">D55+D56</f>
        <v>2647909.8733999999</v>
      </c>
      <c r="E54" s="16">
        <f t="shared" si="10"/>
        <v>2647909.8733999999</v>
      </c>
      <c r="F54" s="16">
        <f t="shared" si="10"/>
        <v>1888637.2446000003</v>
      </c>
      <c r="G54" s="15"/>
      <c r="H54" s="14">
        <f t="shared" si="2"/>
        <v>71.325586402037558</v>
      </c>
      <c r="I54" s="14">
        <f t="shared" si="3"/>
        <v>71.325586402037558</v>
      </c>
      <c r="K54" s="41"/>
      <c r="L54" s="41"/>
      <c r="M54" s="41"/>
      <c r="N54" s="41"/>
      <c r="O54" s="41"/>
      <c r="P54" s="42"/>
      <c r="Q54" s="42"/>
      <c r="R54" s="43"/>
      <c r="S54" s="44"/>
      <c r="T54" s="44"/>
    </row>
    <row r="55" spans="1:20">
      <c r="A55" s="28"/>
      <c r="B55" s="5" t="s">
        <v>18</v>
      </c>
      <c r="C55" s="20">
        <v>417706.07999999996</v>
      </c>
      <c r="D55" s="20">
        <v>2617685.4353999998</v>
      </c>
      <c r="E55" s="20">
        <v>2617685.4353999998</v>
      </c>
      <c r="F55" s="20">
        <v>1888637.2446000003</v>
      </c>
      <c r="G55" s="21"/>
      <c r="H55" s="45">
        <f t="shared" si="2"/>
        <v>72.149129114568495</v>
      </c>
      <c r="I55" s="45">
        <f t="shared" si="3"/>
        <v>72.149129114568495</v>
      </c>
      <c r="K55" s="41"/>
      <c r="L55" s="41"/>
      <c r="M55" s="41"/>
      <c r="N55" s="41"/>
      <c r="O55" s="41"/>
      <c r="P55" s="42"/>
      <c r="Q55" s="42"/>
      <c r="R55" s="43"/>
      <c r="S55" s="44"/>
      <c r="T55" s="44"/>
    </row>
    <row r="56" spans="1:20">
      <c r="A56" s="28"/>
      <c r="B56" s="5" t="s">
        <v>67</v>
      </c>
      <c r="C56" s="20">
        <v>492274.13</v>
      </c>
      <c r="D56" s="20">
        <v>30224.437999999998</v>
      </c>
      <c r="E56" s="20">
        <v>30224.437999999998</v>
      </c>
      <c r="F56" s="20">
        <v>0</v>
      </c>
      <c r="G56" s="21"/>
      <c r="H56" s="45" t="str">
        <f t="shared" si="2"/>
        <v>n.a.</v>
      </c>
      <c r="I56" s="45" t="str">
        <f t="shared" si="3"/>
        <v>n.a.</v>
      </c>
      <c r="K56" s="41"/>
      <c r="L56" s="41"/>
      <c r="M56" s="41"/>
      <c r="N56" s="41"/>
      <c r="O56" s="41"/>
      <c r="P56" s="42"/>
      <c r="Q56" s="42"/>
      <c r="R56" s="43"/>
      <c r="S56" s="44"/>
      <c r="T56" s="44"/>
    </row>
    <row r="57" spans="1:20" s="13" customFormat="1" ht="14.25">
      <c r="A57" s="27" t="s">
        <v>19</v>
      </c>
      <c r="B57" s="17"/>
      <c r="C57" s="16">
        <f>C58+C59</f>
        <v>374095891.54000002</v>
      </c>
      <c r="D57" s="16">
        <f t="shared" ref="D57:G57" si="11">D58+D59</f>
        <v>379683113.68000007</v>
      </c>
      <c r="E57" s="16">
        <f t="shared" si="11"/>
        <v>379683113.68000007</v>
      </c>
      <c r="F57" s="16">
        <f t="shared" si="11"/>
        <v>376495108.02000004</v>
      </c>
      <c r="G57" s="16">
        <f t="shared" si="11"/>
        <v>0</v>
      </c>
      <c r="H57" s="14">
        <f t="shared" si="2"/>
        <v>99.160350949216323</v>
      </c>
      <c r="I57" s="14">
        <f t="shared" si="3"/>
        <v>99.160350949216323</v>
      </c>
      <c r="K57" s="41"/>
      <c r="L57" s="41"/>
      <c r="M57" s="41"/>
      <c r="N57" s="41"/>
      <c r="O57" s="41"/>
      <c r="P57" s="42"/>
      <c r="Q57" s="42"/>
      <c r="R57" s="43"/>
      <c r="S57" s="44"/>
      <c r="T57" s="44"/>
    </row>
    <row r="58" spans="1:20">
      <c r="A58" s="28"/>
      <c r="B58" s="5" t="s">
        <v>68</v>
      </c>
      <c r="C58" s="20">
        <v>24091100.539999999</v>
      </c>
      <c r="D58" s="20">
        <v>21091100.539999999</v>
      </c>
      <c r="E58" s="20">
        <v>21091100.539999999</v>
      </c>
      <c r="F58" s="20">
        <v>21091100.539999999</v>
      </c>
      <c r="G58" s="21"/>
      <c r="H58" s="45">
        <f t="shared" si="2"/>
        <v>100</v>
      </c>
      <c r="I58" s="45">
        <f t="shared" si="3"/>
        <v>100</v>
      </c>
      <c r="K58" s="41"/>
      <c r="L58" s="41"/>
      <c r="M58" s="41"/>
      <c r="N58" s="41"/>
      <c r="O58" s="41"/>
      <c r="P58" s="42"/>
      <c r="Q58" s="42"/>
      <c r="R58" s="43"/>
      <c r="S58" s="44"/>
      <c r="T58" s="44"/>
    </row>
    <row r="59" spans="1:20">
      <c r="A59" s="28"/>
      <c r="B59" s="5" t="s">
        <v>46</v>
      </c>
      <c r="C59" s="20">
        <v>350004791</v>
      </c>
      <c r="D59" s="20">
        <v>358592013.14000005</v>
      </c>
      <c r="E59" s="20">
        <v>358592013.14000005</v>
      </c>
      <c r="F59" s="20">
        <v>355404007.48000002</v>
      </c>
      <c r="G59" s="21"/>
      <c r="H59" s="45">
        <f t="shared" si="2"/>
        <v>99.110965793107226</v>
      </c>
      <c r="I59" s="45">
        <f t="shared" si="3"/>
        <v>99.110965793107226</v>
      </c>
      <c r="K59" s="41"/>
      <c r="L59" s="41"/>
      <c r="M59" s="41"/>
      <c r="N59" s="41"/>
      <c r="O59" s="41"/>
      <c r="P59" s="42"/>
      <c r="Q59" s="42"/>
      <c r="R59" s="43"/>
      <c r="S59" s="44"/>
      <c r="T59" s="44"/>
    </row>
    <row r="60" spans="1:20" s="13" customFormat="1" ht="14.25">
      <c r="A60" s="27" t="s">
        <v>45</v>
      </c>
      <c r="B60" s="17"/>
      <c r="C60" s="16">
        <f>C61</f>
        <v>733687675</v>
      </c>
      <c r="D60" s="16">
        <f t="shared" ref="D60:F60" si="12">D61</f>
        <v>1285343331.29</v>
      </c>
      <c r="E60" s="16">
        <f t="shared" si="12"/>
        <v>1285343331.29</v>
      </c>
      <c r="F60" s="16">
        <f t="shared" si="12"/>
        <v>1274866832.99</v>
      </c>
      <c r="G60" s="15"/>
      <c r="H60" s="14">
        <f t="shared" si="2"/>
        <v>99.184926078117556</v>
      </c>
      <c r="I60" s="14">
        <f t="shared" si="3"/>
        <v>99.184926078117556</v>
      </c>
      <c r="K60" s="41"/>
      <c r="L60" s="41"/>
      <c r="M60" s="41"/>
      <c r="N60" s="41"/>
      <c r="O60" s="41"/>
      <c r="P60" s="42"/>
      <c r="Q60" s="42"/>
      <c r="R60" s="43"/>
      <c r="S60" s="44"/>
      <c r="T60" s="44"/>
    </row>
    <row r="61" spans="1:20">
      <c r="A61" s="28"/>
      <c r="B61" s="5" t="s">
        <v>69</v>
      </c>
      <c r="C61" s="20">
        <v>733687675</v>
      </c>
      <c r="D61" s="20">
        <v>1285343331.29</v>
      </c>
      <c r="E61" s="20">
        <v>1285343331.29</v>
      </c>
      <c r="F61" s="20">
        <v>1274866832.99</v>
      </c>
      <c r="G61" s="21"/>
      <c r="H61" s="45">
        <f t="shared" si="2"/>
        <v>99.184926078117556</v>
      </c>
      <c r="I61" s="45">
        <f t="shared" si="3"/>
        <v>99.184926078117556</v>
      </c>
      <c r="K61" s="41"/>
      <c r="L61" s="41"/>
      <c r="M61" s="41"/>
      <c r="N61" s="41"/>
      <c r="O61" s="41"/>
      <c r="P61" s="42"/>
      <c r="Q61" s="42"/>
      <c r="R61" s="43"/>
      <c r="S61" s="44"/>
      <c r="T61" s="44"/>
    </row>
    <row r="62" spans="1:20" s="13" customFormat="1" ht="14.25">
      <c r="A62" s="27" t="s">
        <v>20</v>
      </c>
      <c r="B62" s="17"/>
      <c r="C62" s="16">
        <f>C63+C70+C73</f>
        <v>11798735794.989342</v>
      </c>
      <c r="D62" s="16">
        <f t="shared" ref="D62:F62" si="13">D63+D70+D73</f>
        <v>11858200950.545612</v>
      </c>
      <c r="E62" s="16">
        <f t="shared" si="13"/>
        <v>11858200950.545612</v>
      </c>
      <c r="F62" s="16">
        <f t="shared" si="13"/>
        <v>11858200862.295212</v>
      </c>
      <c r="G62" s="15"/>
      <c r="H62" s="14">
        <f t="shared" si="2"/>
        <v>99.999999255785923</v>
      </c>
      <c r="I62" s="14">
        <f t="shared" si="3"/>
        <v>99.999999255785923</v>
      </c>
      <c r="K62" s="41"/>
      <c r="L62" s="41"/>
      <c r="M62" s="41"/>
      <c r="N62" s="41"/>
      <c r="O62" s="41"/>
      <c r="P62" s="42"/>
      <c r="Q62" s="42"/>
      <c r="R62" s="43"/>
      <c r="S62" s="44"/>
      <c r="T62" s="44"/>
    </row>
    <row r="63" spans="1:20">
      <c r="A63" s="29"/>
      <c r="B63" s="23" t="s">
        <v>44</v>
      </c>
      <c r="C63" s="22">
        <f>SUM(C64:C69)</f>
        <v>3902095930.9893408</v>
      </c>
      <c r="D63" s="22">
        <f t="shared" ref="D63:F63" si="14">SUM(D64:D69)</f>
        <v>3875021063.0056105</v>
      </c>
      <c r="E63" s="22">
        <f t="shared" si="14"/>
        <v>3875021063.0056105</v>
      </c>
      <c r="F63" s="22">
        <f t="shared" si="14"/>
        <v>3875020974.7552099</v>
      </c>
      <c r="G63" s="22"/>
      <c r="H63" s="45">
        <f t="shared" si="2"/>
        <v>99.999997722582691</v>
      </c>
      <c r="I63" s="45">
        <f t="shared" si="3"/>
        <v>99.999997722582691</v>
      </c>
      <c r="K63" s="41"/>
      <c r="L63" s="41"/>
      <c r="M63" s="41"/>
      <c r="N63" s="41"/>
      <c r="O63" s="41"/>
      <c r="P63" s="42"/>
      <c r="Q63" s="42"/>
      <c r="R63" s="43"/>
      <c r="S63" s="44"/>
      <c r="T63" s="44"/>
    </row>
    <row r="64" spans="1:20">
      <c r="A64" s="28"/>
      <c r="B64" s="5" t="s">
        <v>32</v>
      </c>
      <c r="C64" s="20">
        <v>2642980827.276</v>
      </c>
      <c r="D64" s="20">
        <v>2744174445.8642702</v>
      </c>
      <c r="E64" s="20">
        <v>2744174445.8642702</v>
      </c>
      <c r="F64" s="20">
        <v>2744174357.6138697</v>
      </c>
      <c r="G64" s="21"/>
      <c r="H64" s="45">
        <f t="shared" si="2"/>
        <v>99.999996784081986</v>
      </c>
      <c r="I64" s="45">
        <f t="shared" si="3"/>
        <v>99.999996784081986</v>
      </c>
      <c r="K64" s="41"/>
      <c r="L64" s="41"/>
      <c r="M64" s="41"/>
      <c r="N64" s="41"/>
      <c r="O64" s="41"/>
      <c r="P64" s="42"/>
      <c r="Q64" s="42"/>
      <c r="R64" s="43"/>
      <c r="S64" s="44"/>
      <c r="T64" s="44"/>
    </row>
    <row r="65" spans="1:20">
      <c r="A65" s="28"/>
      <c r="B65" s="5" t="s">
        <v>33</v>
      </c>
      <c r="C65" s="20">
        <v>91371662.916999981</v>
      </c>
      <c r="D65" s="20">
        <v>91371662.916999981</v>
      </c>
      <c r="E65" s="20">
        <v>91371662.916999981</v>
      </c>
      <c r="F65" s="20">
        <v>91371662.916999981</v>
      </c>
      <c r="G65" s="21"/>
      <c r="H65" s="45">
        <f t="shared" si="2"/>
        <v>100</v>
      </c>
      <c r="I65" s="45">
        <f t="shared" si="3"/>
        <v>100</v>
      </c>
      <c r="K65" s="41"/>
      <c r="L65" s="41"/>
      <c r="M65" s="41"/>
      <c r="N65" s="41"/>
      <c r="O65" s="41"/>
      <c r="P65" s="42"/>
      <c r="Q65" s="42"/>
      <c r="R65" s="43"/>
      <c r="S65" s="44"/>
      <c r="T65" s="44"/>
    </row>
    <row r="66" spans="1:20">
      <c r="A66" s="28"/>
      <c r="B66" s="5" t="s">
        <v>34</v>
      </c>
      <c r="C66" s="20">
        <v>105683887.58150001</v>
      </c>
      <c r="D66" s="20">
        <v>105683887.58150001</v>
      </c>
      <c r="E66" s="20">
        <v>105683887.58150001</v>
      </c>
      <c r="F66" s="20">
        <v>105683887.58150001</v>
      </c>
      <c r="G66" s="21"/>
      <c r="H66" s="45">
        <f t="shared" si="2"/>
        <v>100</v>
      </c>
      <c r="I66" s="45">
        <f t="shared" si="3"/>
        <v>100</v>
      </c>
      <c r="K66" s="41"/>
      <c r="L66" s="41"/>
      <c r="M66" s="41"/>
      <c r="N66" s="41"/>
      <c r="O66" s="41"/>
      <c r="P66" s="42"/>
      <c r="Q66" s="42"/>
      <c r="R66" s="43"/>
      <c r="S66" s="44"/>
      <c r="T66" s="44"/>
    </row>
    <row r="67" spans="1:20">
      <c r="A67" s="28"/>
      <c r="B67" s="5" t="s">
        <v>35</v>
      </c>
      <c r="C67" s="20">
        <v>76040273.879000008</v>
      </c>
      <c r="D67" s="20">
        <v>76040273.879000008</v>
      </c>
      <c r="E67" s="20">
        <v>76040273.879000008</v>
      </c>
      <c r="F67" s="20">
        <v>76040273.879000008</v>
      </c>
      <c r="G67" s="21"/>
      <c r="H67" s="45">
        <f t="shared" si="2"/>
        <v>100</v>
      </c>
      <c r="I67" s="45">
        <f t="shared" si="3"/>
        <v>100</v>
      </c>
      <c r="K67" s="41"/>
      <c r="L67" s="41"/>
      <c r="M67" s="41"/>
      <c r="N67" s="41"/>
      <c r="O67" s="41"/>
      <c r="P67" s="42"/>
      <c r="Q67" s="42"/>
      <c r="R67" s="43"/>
      <c r="S67" s="44"/>
      <c r="T67" s="44"/>
    </row>
    <row r="68" spans="1:20">
      <c r="A68" s="28"/>
      <c r="B68" s="5" t="s">
        <v>37</v>
      </c>
      <c r="C68" s="20">
        <v>58141368.53584066</v>
      </c>
      <c r="D68" s="20">
        <v>58141368.535840653</v>
      </c>
      <c r="E68" s="20">
        <v>58141368.535840653</v>
      </c>
      <c r="F68" s="20">
        <v>58141368.535840653</v>
      </c>
      <c r="G68" s="21"/>
      <c r="H68" s="45">
        <f t="shared" si="2"/>
        <v>100</v>
      </c>
      <c r="I68" s="45">
        <f t="shared" si="3"/>
        <v>100</v>
      </c>
      <c r="K68" s="41"/>
      <c r="L68" s="41"/>
      <c r="M68" s="41"/>
      <c r="N68" s="41"/>
      <c r="O68" s="41"/>
      <c r="P68" s="42"/>
      <c r="Q68" s="42"/>
      <c r="R68" s="43"/>
      <c r="S68" s="44"/>
      <c r="T68" s="44"/>
    </row>
    <row r="69" spans="1:20">
      <c r="A69" s="28"/>
      <c r="B69" s="5" t="s">
        <v>39</v>
      </c>
      <c r="C69" s="20">
        <v>927877910.80000007</v>
      </c>
      <c r="D69" s="20">
        <v>799609424.22799981</v>
      </c>
      <c r="E69" s="20">
        <v>799609424.22799981</v>
      </c>
      <c r="F69" s="20">
        <v>799609424.22799981</v>
      </c>
      <c r="G69" s="21"/>
      <c r="H69" s="45">
        <f t="shared" si="2"/>
        <v>100</v>
      </c>
      <c r="I69" s="45">
        <f t="shared" si="3"/>
        <v>100</v>
      </c>
      <c r="K69" s="41"/>
      <c r="L69" s="41"/>
      <c r="M69" s="41"/>
      <c r="N69" s="41"/>
      <c r="O69" s="41"/>
      <c r="P69" s="42"/>
      <c r="Q69" s="42"/>
      <c r="R69" s="43"/>
      <c r="S69" s="44"/>
      <c r="T69" s="44"/>
    </row>
    <row r="70" spans="1:20" s="13" customFormat="1" ht="14.25">
      <c r="A70" s="29"/>
      <c r="B70" s="23" t="s">
        <v>43</v>
      </c>
      <c r="C70" s="24">
        <f>SUM(C71:C72)</f>
        <v>4557536080</v>
      </c>
      <c r="D70" s="24">
        <f t="shared" ref="D70:F70" si="15">SUM(D71:D72)</f>
        <v>4644076103.5400019</v>
      </c>
      <c r="E70" s="24">
        <f t="shared" si="15"/>
        <v>4644076103.5400019</v>
      </c>
      <c r="F70" s="24">
        <f t="shared" si="15"/>
        <v>4644076103.5400019</v>
      </c>
      <c r="G70" s="19"/>
      <c r="H70" s="45">
        <f t="shared" si="2"/>
        <v>100</v>
      </c>
      <c r="I70" s="45">
        <f t="shared" si="3"/>
        <v>100</v>
      </c>
      <c r="K70" s="41"/>
      <c r="L70" s="41"/>
      <c r="M70" s="41"/>
      <c r="N70" s="41"/>
      <c r="O70" s="41"/>
      <c r="P70" s="42"/>
      <c r="Q70" s="42"/>
      <c r="R70" s="43"/>
      <c r="S70" s="44"/>
      <c r="T70" s="44"/>
    </row>
    <row r="71" spans="1:20">
      <c r="A71" s="28"/>
      <c r="B71" s="5" t="s">
        <v>36</v>
      </c>
      <c r="C71" s="20">
        <v>503362738</v>
      </c>
      <c r="D71" s="20">
        <v>503362738</v>
      </c>
      <c r="E71" s="20">
        <v>503362738</v>
      </c>
      <c r="F71" s="20">
        <v>503362738</v>
      </c>
      <c r="G71" s="21"/>
      <c r="H71" s="45">
        <f t="shared" si="2"/>
        <v>100</v>
      </c>
      <c r="I71" s="45">
        <f t="shared" si="3"/>
        <v>100</v>
      </c>
      <c r="K71" s="41"/>
      <c r="L71" s="41"/>
      <c r="M71" s="41"/>
      <c r="N71" s="41"/>
      <c r="O71" s="41"/>
      <c r="P71" s="42"/>
      <c r="Q71" s="42"/>
      <c r="R71" s="43"/>
      <c r="S71" s="44"/>
      <c r="T71" s="44"/>
    </row>
    <row r="72" spans="1:20">
      <c r="A72" s="28"/>
      <c r="B72" s="5" t="s">
        <v>38</v>
      </c>
      <c r="C72" s="20">
        <v>4054173342</v>
      </c>
      <c r="D72" s="20">
        <v>4140713365.5400019</v>
      </c>
      <c r="E72" s="20">
        <v>4140713365.5400019</v>
      </c>
      <c r="F72" s="20">
        <v>4140713365.5400019</v>
      </c>
      <c r="G72" s="21"/>
      <c r="H72" s="45">
        <f t="shared" si="2"/>
        <v>100</v>
      </c>
      <c r="I72" s="45">
        <f t="shared" si="3"/>
        <v>100</v>
      </c>
      <c r="K72" s="41"/>
      <c r="L72" s="41"/>
      <c r="M72" s="41"/>
      <c r="N72" s="41"/>
      <c r="O72" s="41"/>
      <c r="P72" s="42"/>
      <c r="Q72" s="42"/>
      <c r="R72" s="43"/>
      <c r="S72" s="44"/>
      <c r="T72" s="44"/>
    </row>
    <row r="73" spans="1:20">
      <c r="A73" s="29"/>
      <c r="B73" s="23" t="s">
        <v>42</v>
      </c>
      <c r="C73" s="22">
        <f>C74</f>
        <v>3339103784</v>
      </c>
      <c r="D73" s="22">
        <f t="shared" ref="D73:F73" si="16">D74</f>
        <v>3339103784</v>
      </c>
      <c r="E73" s="22">
        <f t="shared" si="16"/>
        <v>3339103784</v>
      </c>
      <c r="F73" s="22">
        <f t="shared" si="16"/>
        <v>3339103784</v>
      </c>
      <c r="G73" s="21"/>
      <c r="H73" s="45">
        <f t="shared" ref="H73:H79" si="17">IF(F73=0,"n.a.",IF(D73=0,"n.a.",(F73/D73)*100))</f>
        <v>100</v>
      </c>
      <c r="I73" s="45">
        <f t="shared" ref="I73:I79" si="18">IF(F73=0,"n.a.",IF(E73=0,"n.a.",(F73/E73)*100))</f>
        <v>100</v>
      </c>
      <c r="K73" s="41"/>
      <c r="L73" s="41"/>
      <c r="M73" s="41"/>
      <c r="N73" s="41"/>
      <c r="O73" s="41"/>
      <c r="P73" s="42"/>
      <c r="Q73" s="42"/>
      <c r="R73" s="43"/>
      <c r="S73" s="44"/>
      <c r="T73" s="44"/>
    </row>
    <row r="74" spans="1:20" s="13" customFormat="1" ht="14.25">
      <c r="A74" s="28"/>
      <c r="B74" s="5" t="s">
        <v>36</v>
      </c>
      <c r="C74" s="20">
        <v>3339103784</v>
      </c>
      <c r="D74" s="20">
        <v>3339103784</v>
      </c>
      <c r="E74" s="20">
        <v>3339103784</v>
      </c>
      <c r="F74" s="20">
        <v>3339103784</v>
      </c>
      <c r="G74" s="19"/>
      <c r="H74" s="45">
        <f t="shared" si="17"/>
        <v>100</v>
      </c>
      <c r="I74" s="45">
        <f t="shared" si="18"/>
        <v>100</v>
      </c>
      <c r="K74" s="41"/>
      <c r="L74" s="41"/>
      <c r="M74" s="41"/>
      <c r="N74" s="41"/>
      <c r="O74" s="41"/>
      <c r="P74" s="42"/>
      <c r="Q74" s="42"/>
      <c r="R74" s="43"/>
      <c r="S74" s="44"/>
      <c r="T74" s="44"/>
    </row>
    <row r="75" spans="1:20" s="13" customFormat="1" ht="14.25">
      <c r="A75" s="27" t="s">
        <v>70</v>
      </c>
      <c r="B75" s="17"/>
      <c r="C75" s="16">
        <f>C76</f>
        <v>124282211.848</v>
      </c>
      <c r="D75" s="16">
        <f t="shared" ref="D75:F75" si="19">D76</f>
        <v>98401834.007159993</v>
      </c>
      <c r="E75" s="16">
        <f t="shared" si="19"/>
        <v>98401834.007159993</v>
      </c>
      <c r="F75" s="16">
        <f t="shared" si="19"/>
        <v>98388856.007159993</v>
      </c>
      <c r="G75" s="15"/>
      <c r="H75" s="14">
        <f t="shared" si="17"/>
        <v>99.986811221425967</v>
      </c>
      <c r="I75" s="14">
        <f t="shared" si="18"/>
        <v>99.986811221425967</v>
      </c>
      <c r="K75" s="41"/>
      <c r="L75" s="41"/>
      <c r="M75" s="41"/>
      <c r="N75" s="41"/>
      <c r="O75" s="41"/>
      <c r="P75" s="42"/>
      <c r="Q75" s="42"/>
      <c r="R75" s="43"/>
      <c r="S75" s="44"/>
      <c r="T75" s="44"/>
    </row>
    <row r="76" spans="1:20" s="13" customFormat="1" ht="14.25">
      <c r="A76" s="28"/>
      <c r="B76" s="5" t="s">
        <v>24</v>
      </c>
      <c r="C76" s="20">
        <v>124282211.848</v>
      </c>
      <c r="D76" s="20">
        <v>98401834.007159993</v>
      </c>
      <c r="E76" s="20">
        <v>98401834.007159993</v>
      </c>
      <c r="F76" s="20">
        <v>98388856.007159993</v>
      </c>
      <c r="G76" s="21"/>
      <c r="H76" s="45">
        <f t="shared" si="17"/>
        <v>99.986811221425967</v>
      </c>
      <c r="I76" s="45">
        <f t="shared" si="18"/>
        <v>99.986811221425967</v>
      </c>
      <c r="K76" s="41"/>
      <c r="L76" s="41"/>
      <c r="M76" s="41"/>
      <c r="N76" s="41"/>
      <c r="O76" s="41"/>
      <c r="P76" s="42"/>
      <c r="Q76" s="42"/>
      <c r="R76" s="43"/>
      <c r="S76" s="44"/>
      <c r="T76" s="44"/>
    </row>
    <row r="77" spans="1:20" s="13" customFormat="1" ht="14.25">
      <c r="A77" s="27" t="s">
        <v>335</v>
      </c>
      <c r="B77" s="17"/>
      <c r="C77" s="16">
        <f>C78+C79</f>
        <v>1873352268.9699986</v>
      </c>
      <c r="D77" s="16">
        <f t="shared" ref="D77:F77" si="20">D78+D79</f>
        <v>2178745449.6093197</v>
      </c>
      <c r="E77" s="16">
        <f t="shared" si="20"/>
        <v>2178745449.6093197</v>
      </c>
      <c r="F77" s="16">
        <f t="shared" si="20"/>
        <v>2126652748.0834036</v>
      </c>
      <c r="G77" s="15"/>
      <c r="H77" s="14">
        <f>IF(F77=0,"n.a.",IF(D77=0,"n.a.",(F77/D77)*100))</f>
        <v>97.609050587563729</v>
      </c>
      <c r="I77" s="14">
        <f>IF(F77=0,"n.a.",IF(E77=0,"n.a.",(F77/E77)*100))</f>
        <v>97.609050587563729</v>
      </c>
      <c r="K77" s="41"/>
      <c r="L77" s="41"/>
      <c r="M77" s="41"/>
      <c r="N77" s="41"/>
      <c r="O77" s="41"/>
      <c r="P77" s="42"/>
      <c r="Q77" s="42"/>
      <c r="R77" s="43"/>
      <c r="S77" s="44"/>
      <c r="T77" s="44"/>
    </row>
    <row r="78" spans="1:20" s="13" customFormat="1" ht="14.25">
      <c r="A78" s="28"/>
      <c r="B78" s="5" t="s">
        <v>71</v>
      </c>
      <c r="C78" s="20">
        <v>60947362.969999984</v>
      </c>
      <c r="D78" s="20">
        <v>98985738.751999989</v>
      </c>
      <c r="E78" s="20">
        <v>98985738.751999989</v>
      </c>
      <c r="F78" s="20">
        <v>62447630.748879917</v>
      </c>
      <c r="G78" s="19"/>
      <c r="H78" s="45">
        <f t="shared" ref="H78" si="21">IF(F78=0,"n.a.",IF(D78=0,"n.a.",(F78/D78)*100))</f>
        <v>63.087502842542733</v>
      </c>
      <c r="I78" s="45">
        <f t="shared" ref="I78" si="22">IF(F78=0,"n.a.",IF(E78=0,"n.a.",(F78/E78)*100))</f>
        <v>63.087502842542733</v>
      </c>
      <c r="K78" s="41"/>
      <c r="L78" s="41"/>
      <c r="M78" s="41"/>
      <c r="N78" s="41"/>
      <c r="O78" s="41"/>
      <c r="P78" s="42"/>
      <c r="Q78" s="42"/>
      <c r="R78" s="43"/>
      <c r="S78" s="44"/>
      <c r="T78" s="44"/>
    </row>
    <row r="79" spans="1:20">
      <c r="A79" s="30"/>
      <c r="B79" s="12" t="s">
        <v>72</v>
      </c>
      <c r="C79" s="11">
        <v>1812404905.9999986</v>
      </c>
      <c r="D79" s="11">
        <v>2079759710.8573198</v>
      </c>
      <c r="E79" s="11">
        <v>2079759710.8573198</v>
      </c>
      <c r="F79" s="11">
        <v>2064205117.3345237</v>
      </c>
      <c r="G79" s="10"/>
      <c r="H79" s="46">
        <f t="shared" si="17"/>
        <v>99.25209660319922</v>
      </c>
      <c r="I79" s="46">
        <f t="shared" si="18"/>
        <v>99.25209660319922</v>
      </c>
      <c r="K79" s="41"/>
      <c r="L79" s="41"/>
      <c r="M79" s="41"/>
      <c r="N79" s="41"/>
      <c r="O79" s="41"/>
      <c r="P79" s="42"/>
      <c r="Q79" s="42"/>
      <c r="R79" s="43"/>
      <c r="S79" s="44"/>
      <c r="T79" s="44"/>
    </row>
    <row r="80" spans="1:20" s="384" customFormat="1" ht="9" customHeight="1">
      <c r="A80" s="60" t="s">
        <v>48</v>
      </c>
      <c r="B80" s="60"/>
      <c r="C80" s="60"/>
      <c r="D80" s="60"/>
      <c r="E80" s="60"/>
      <c r="F80" s="60"/>
      <c r="G80" s="60"/>
      <c r="H80" s="383"/>
      <c r="I80" s="383"/>
    </row>
    <row r="81" spans="1:9" s="384" customFormat="1" ht="9" customHeight="1">
      <c r="A81" s="386" t="s">
        <v>50</v>
      </c>
      <c r="B81" s="386"/>
      <c r="C81" s="386"/>
      <c r="D81" s="386"/>
      <c r="E81" s="386"/>
      <c r="F81" s="386"/>
      <c r="G81" s="386"/>
      <c r="H81" s="387"/>
      <c r="I81" s="387"/>
    </row>
    <row r="82" spans="1:9" s="384" customFormat="1" ht="9" customHeight="1">
      <c r="A82" s="385" t="s">
        <v>49</v>
      </c>
      <c r="B82" s="385"/>
      <c r="C82" s="385"/>
      <c r="D82" s="385"/>
      <c r="E82" s="385"/>
      <c r="F82" s="385"/>
      <c r="G82" s="385"/>
      <c r="H82" s="385"/>
      <c r="I82" s="385"/>
    </row>
    <row r="83" spans="1:9" s="384" customFormat="1" ht="9" customHeight="1">
      <c r="A83" s="386" t="s">
        <v>51</v>
      </c>
      <c r="B83" s="386"/>
      <c r="C83" s="386"/>
      <c r="D83" s="386"/>
      <c r="E83" s="386"/>
      <c r="F83" s="386"/>
      <c r="G83" s="386"/>
      <c r="H83" s="387"/>
      <c r="I83" s="387"/>
    </row>
    <row r="100" spans="4:6">
      <c r="D100" s="9"/>
      <c r="E100" s="9"/>
      <c r="F100" s="9"/>
    </row>
    <row r="101" spans="4:6">
      <c r="D101" s="9"/>
      <c r="E101" s="9"/>
      <c r="F101" s="9"/>
    </row>
    <row r="102" spans="4:6">
      <c r="D102" s="9"/>
      <c r="E102" s="9"/>
      <c r="F102" s="9"/>
    </row>
    <row r="103" spans="4:6">
      <c r="D103" s="9"/>
      <c r="E103" s="9"/>
      <c r="F103" s="9"/>
    </row>
    <row r="104" spans="4:6">
      <c r="D104" s="9"/>
      <c r="E104" s="9"/>
      <c r="F104" s="9"/>
    </row>
    <row r="105" spans="4:6">
      <c r="D105" s="9"/>
      <c r="E105" s="9"/>
      <c r="F105" s="9"/>
    </row>
    <row r="106" spans="4:6">
      <c r="D106" s="9"/>
      <c r="E106" s="9"/>
      <c r="F106" s="9"/>
    </row>
    <row r="107" spans="4:6">
      <c r="D107" s="9"/>
      <c r="E107" s="9"/>
      <c r="F107" s="9"/>
    </row>
    <row r="108" spans="4:6">
      <c r="D108" s="9"/>
      <c r="E108" s="9"/>
      <c r="F108" s="9"/>
    </row>
    <row r="109" spans="4:6">
      <c r="D109" s="9"/>
      <c r="E109" s="9"/>
      <c r="F109" s="9"/>
    </row>
    <row r="110" spans="4:6">
      <c r="D110" s="9"/>
      <c r="E110" s="9"/>
      <c r="F110" s="9"/>
    </row>
    <row r="111" spans="4:6">
      <c r="D111" s="9"/>
      <c r="E111" s="9"/>
      <c r="F111" s="9"/>
    </row>
  </sheetData>
  <mergeCells count="9">
    <mergeCell ref="A3:I3"/>
    <mergeCell ref="A1:B1"/>
    <mergeCell ref="A4:A7"/>
    <mergeCell ref="B4:B7"/>
    <mergeCell ref="E4:F4"/>
    <mergeCell ref="H4:I5"/>
    <mergeCell ref="C5:C6"/>
    <mergeCell ref="D5:D6"/>
    <mergeCell ref="E5:E6"/>
  </mergeCells>
  <conditionalFormatting sqref="T8">
    <cfRule type="cellIs" dxfId="99" priority="25" operator="greaterThan">
      <formula>0.1</formula>
    </cfRule>
    <cfRule type="cellIs" dxfId="98" priority="26" operator="greaterThan">
      <formula>1</formula>
    </cfRule>
  </conditionalFormatting>
  <conditionalFormatting sqref="S8">
    <cfRule type="cellIs" dxfId="97" priority="31" operator="greaterThan">
      <formula>0</formula>
    </cfRule>
    <cfRule type="cellIs" dxfId="96" priority="32" operator="greaterThan">
      <formula>1</formula>
    </cfRule>
  </conditionalFormatting>
  <conditionalFormatting sqref="S8">
    <cfRule type="cellIs" dxfId="95" priority="29" operator="greaterThan">
      <formula>0.1</formula>
    </cfRule>
    <cfRule type="cellIs" dxfId="94" priority="30" operator="greaterThan">
      <formula>1</formula>
    </cfRule>
  </conditionalFormatting>
  <conditionalFormatting sqref="T8">
    <cfRule type="cellIs" dxfId="93" priority="27" operator="greaterThan">
      <formula>0</formula>
    </cfRule>
    <cfRule type="cellIs" dxfId="92" priority="28" operator="greaterThan">
      <formula>1</formula>
    </cfRule>
  </conditionalFormatting>
  <conditionalFormatting sqref="T8">
    <cfRule type="cellIs" dxfId="91" priority="17" operator="greaterThan">
      <formula>0.1</formula>
    </cfRule>
    <cfRule type="cellIs" dxfId="90" priority="18" operator="greaterThan">
      <formula>1</formula>
    </cfRule>
  </conditionalFormatting>
  <conditionalFormatting sqref="S8">
    <cfRule type="cellIs" dxfId="89" priority="23" operator="greaterThan">
      <formula>0</formula>
    </cfRule>
    <cfRule type="cellIs" dxfId="88" priority="24" operator="greaterThan">
      <formula>1</formula>
    </cfRule>
  </conditionalFormatting>
  <conditionalFormatting sqref="S8">
    <cfRule type="cellIs" dxfId="87" priority="21" operator="greaterThan">
      <formula>0.1</formula>
    </cfRule>
    <cfRule type="cellIs" dxfId="86" priority="22" operator="greaterThan">
      <formula>1</formula>
    </cfRule>
  </conditionalFormatting>
  <conditionalFormatting sqref="T8">
    <cfRule type="cellIs" dxfId="85" priority="19" operator="greaterThan">
      <formula>0</formula>
    </cfRule>
    <cfRule type="cellIs" dxfId="84" priority="20" operator="greaterThan">
      <formula>1</formula>
    </cfRule>
  </conditionalFormatting>
  <conditionalFormatting sqref="T9:T79">
    <cfRule type="cellIs" dxfId="83" priority="9" operator="greaterThan">
      <formula>0.1</formula>
    </cfRule>
    <cfRule type="cellIs" dxfId="82" priority="10" operator="greaterThan">
      <formula>1</formula>
    </cfRule>
  </conditionalFormatting>
  <conditionalFormatting sqref="S9:S79">
    <cfRule type="cellIs" dxfId="81" priority="15" operator="greaterThan">
      <formula>0</formula>
    </cfRule>
    <cfRule type="cellIs" dxfId="80" priority="16" operator="greaterThan">
      <formula>1</formula>
    </cfRule>
  </conditionalFormatting>
  <conditionalFormatting sqref="S9:S79">
    <cfRule type="cellIs" dxfId="79" priority="13" operator="greaterThan">
      <formula>0.1</formula>
    </cfRule>
    <cfRule type="cellIs" dxfId="78" priority="14" operator="greaterThan">
      <formula>1</formula>
    </cfRule>
  </conditionalFormatting>
  <conditionalFormatting sqref="T9:T79">
    <cfRule type="cellIs" dxfId="77" priority="11" operator="greaterThan">
      <formula>0</formula>
    </cfRule>
    <cfRule type="cellIs" dxfId="76" priority="12" operator="greaterThan">
      <formula>1</formula>
    </cfRule>
  </conditionalFormatting>
  <conditionalFormatting sqref="T9:T79">
    <cfRule type="cellIs" dxfId="75" priority="1" operator="greaterThan">
      <formula>0.1</formula>
    </cfRule>
    <cfRule type="cellIs" dxfId="74" priority="2" operator="greaterThan">
      <formula>1</formula>
    </cfRule>
  </conditionalFormatting>
  <conditionalFormatting sqref="S9:S79">
    <cfRule type="cellIs" dxfId="73" priority="7" operator="greaterThan">
      <formula>0</formula>
    </cfRule>
    <cfRule type="cellIs" dxfId="72" priority="8" operator="greaterThan">
      <formula>1</formula>
    </cfRule>
  </conditionalFormatting>
  <conditionalFormatting sqref="S9:S79">
    <cfRule type="cellIs" dxfId="71" priority="5" operator="greaterThan">
      <formula>0.1</formula>
    </cfRule>
    <cfRule type="cellIs" dxfId="70" priority="6" operator="greaterThan">
      <formula>1</formula>
    </cfRule>
  </conditionalFormatting>
  <conditionalFormatting sqref="T9:T79">
    <cfRule type="cellIs" dxfId="69" priority="3" operator="greaterThan">
      <formula>0</formula>
    </cfRule>
    <cfRule type="cellIs" dxfId="68" priority="4" operator="greaterThan">
      <formula>1</formula>
    </cfRule>
  </conditionalFormatting>
  <pageMargins left="0.70866141732283461" right="0.70866141732283461" top="0.74803149606299213" bottom="0.74803149606299213" header="0.31496062992125984" footer="0.31496062992125984"/>
  <pageSetup scale="50" fitToHeight="10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64"/>
  <sheetViews>
    <sheetView showGridLines="0" zoomScale="130" zoomScaleNormal="130" workbookViewId="0">
      <selection sqref="A1:B1"/>
    </sheetView>
  </sheetViews>
  <sheetFormatPr baseColWidth="10" defaultRowHeight="12"/>
  <cols>
    <col min="1" max="1" width="4.7109375" style="47" customWidth="1"/>
    <col min="2" max="2" width="60.7109375" style="47" customWidth="1"/>
    <col min="3" max="6" width="15.7109375" style="47" customWidth="1"/>
    <col min="7" max="7" width="1.5703125" style="48" customWidth="1"/>
    <col min="8" max="9" width="15.7109375" style="47" customWidth="1"/>
    <col min="10" max="10" width="2.5703125" style="47" customWidth="1"/>
    <col min="11" max="14" width="3.28515625" style="47" customWidth="1"/>
    <col min="15" max="15" width="1.5703125" style="47" customWidth="1"/>
    <col min="16" max="17" width="3.28515625" style="47" customWidth="1"/>
    <col min="18" max="18" width="1.5703125" style="47" customWidth="1"/>
    <col min="19" max="20" width="12.28515625" style="47" customWidth="1"/>
    <col min="21" max="16384" width="11.42578125" style="47"/>
  </cols>
  <sheetData>
    <row r="1" spans="1:20" ht="35.1" customHeight="1">
      <c r="A1" s="389" t="s">
        <v>0</v>
      </c>
      <c r="B1" s="389"/>
      <c r="C1" s="6" t="s">
        <v>76</v>
      </c>
      <c r="F1" s="88"/>
      <c r="H1" s="88"/>
      <c r="I1" s="88"/>
    </row>
    <row r="2" spans="1:20" ht="15" customHeight="1">
      <c r="H2" s="170"/>
      <c r="I2" s="170"/>
    </row>
    <row r="3" spans="1:20" s="117" customFormat="1" ht="69.95" customHeight="1">
      <c r="A3" s="414" t="s">
        <v>316</v>
      </c>
      <c r="B3" s="414"/>
      <c r="C3" s="414"/>
      <c r="D3" s="414"/>
      <c r="E3" s="414"/>
      <c r="F3" s="414"/>
      <c r="G3" s="414"/>
      <c r="H3" s="414"/>
      <c r="I3" s="414"/>
    </row>
    <row r="4" spans="1:20" ht="13.5" customHeight="1">
      <c r="A4" s="391" t="s">
        <v>5</v>
      </c>
      <c r="B4" s="388" t="s">
        <v>21</v>
      </c>
      <c r="C4" s="87"/>
      <c r="D4" s="190"/>
      <c r="E4" s="393" t="s">
        <v>1</v>
      </c>
      <c r="F4" s="393"/>
      <c r="G4" s="1"/>
      <c r="H4" s="391" t="s">
        <v>4</v>
      </c>
      <c r="I4" s="391"/>
    </row>
    <row r="5" spans="1:20" ht="13.5" customHeight="1">
      <c r="A5" s="391"/>
      <c r="B5" s="391"/>
      <c r="C5" s="388" t="s">
        <v>2</v>
      </c>
      <c r="D5" s="388" t="s">
        <v>52</v>
      </c>
      <c r="E5" s="388" t="s">
        <v>135</v>
      </c>
      <c r="F5" s="86" t="s">
        <v>22</v>
      </c>
      <c r="G5" s="37"/>
      <c r="H5" s="392"/>
      <c r="I5" s="392"/>
    </row>
    <row r="6" spans="1:20" ht="18" customHeight="1">
      <c r="A6" s="391"/>
      <c r="B6" s="391"/>
      <c r="C6" s="388"/>
      <c r="D6" s="388"/>
      <c r="E6" s="388"/>
      <c r="F6" s="36" t="s">
        <v>77</v>
      </c>
      <c r="G6" s="36"/>
      <c r="H6" s="37" t="s">
        <v>52</v>
      </c>
      <c r="I6" s="37" t="s">
        <v>3</v>
      </c>
    </row>
    <row r="7" spans="1:20" ht="12.75" customHeight="1">
      <c r="A7" s="392"/>
      <c r="B7" s="392"/>
      <c r="C7" s="3" t="s">
        <v>7</v>
      </c>
      <c r="D7" s="3" t="s">
        <v>8</v>
      </c>
      <c r="E7" s="3" t="s">
        <v>9</v>
      </c>
      <c r="F7" s="4" t="s">
        <v>10</v>
      </c>
      <c r="G7" s="4"/>
      <c r="H7" s="4" t="s">
        <v>53</v>
      </c>
      <c r="I7" s="4" t="s">
        <v>54</v>
      </c>
    </row>
    <row r="8" spans="1:20" ht="14.25" customHeight="1">
      <c r="A8" s="427" t="s">
        <v>11</v>
      </c>
      <c r="B8" s="427"/>
      <c r="C8" s="169">
        <f>SUM(C9,C15,C17,C19,C48,C66,C85,C68,C73,C75,C87,C97,C108,C110,C112,C115,C120)</f>
        <v>736865054327.19043</v>
      </c>
      <c r="D8" s="169">
        <f>SUM(D9,D15,D17,D19,D48,D66,D85,D68,D73,D75,D87,D97,D108,D110,D112,D115,D120)</f>
        <v>749956975191.32019</v>
      </c>
      <c r="E8" s="169">
        <f>SUM(E9,E15,E17,E19,E48,E66,E85,E68,E73,E75,E87,E97,E108,E110,E112,E115,E120)</f>
        <v>749956975191.32019</v>
      </c>
      <c r="F8" s="169">
        <f>SUM(F9,F15,F17,F19,F48,F66,F86,F68,F73,F75,F87,F97,F108,F110,F112,F115,F120)</f>
        <v>743747077934.77002</v>
      </c>
      <c r="G8" s="83"/>
      <c r="H8" s="82">
        <f t="shared" ref="H8:H39" si="0">IFERROR(+F8/D8*100,"n.a.")</f>
        <v>99.171966197798753</v>
      </c>
      <c r="I8" s="82">
        <f t="shared" ref="I8:I39" si="1">IFERROR(+F8/E8*100,"n.a.")</f>
        <v>99.171966197798753</v>
      </c>
      <c r="K8" s="41"/>
      <c r="L8" s="41"/>
      <c r="M8" s="41"/>
      <c r="N8" s="41"/>
      <c r="O8" s="41"/>
      <c r="P8" s="42"/>
      <c r="Q8" s="42"/>
      <c r="R8" s="43"/>
      <c r="S8" s="44"/>
      <c r="T8" s="44"/>
    </row>
    <row r="9" spans="1:20" ht="12" customHeight="1">
      <c r="A9" s="413" t="s">
        <v>132</v>
      </c>
      <c r="B9" s="413"/>
      <c r="C9" s="166">
        <f>SUM(C10:C14)</f>
        <v>1699174</v>
      </c>
      <c r="D9" s="166">
        <f>SUM(D10:D14)</f>
        <v>70881111.150000006</v>
      </c>
      <c r="E9" s="166">
        <f>SUM(E10:E14)</f>
        <v>70881111.150000006</v>
      </c>
      <c r="F9" s="166">
        <f>SUM(F10:F14)</f>
        <v>62687734.739999995</v>
      </c>
      <c r="G9" s="166"/>
      <c r="H9" s="165">
        <f t="shared" si="0"/>
        <v>88.440677245224009</v>
      </c>
      <c r="I9" s="165">
        <f t="shared" si="1"/>
        <v>88.440677245224009</v>
      </c>
      <c r="K9" s="41"/>
      <c r="L9" s="41"/>
      <c r="M9" s="41"/>
      <c r="N9" s="41"/>
      <c r="O9" s="41"/>
      <c r="P9" s="42"/>
      <c r="Q9" s="42"/>
      <c r="R9" s="43"/>
      <c r="S9" s="44"/>
      <c r="T9" s="44"/>
    </row>
    <row r="10" spans="1:20" s="129" customFormat="1">
      <c r="A10" s="187"/>
      <c r="B10" s="168" t="s">
        <v>270</v>
      </c>
      <c r="C10" s="162">
        <v>564000</v>
      </c>
      <c r="D10" s="162">
        <v>1128000</v>
      </c>
      <c r="E10" s="162">
        <v>1128000</v>
      </c>
      <c r="F10" s="162">
        <v>988951.52</v>
      </c>
      <c r="G10" s="83"/>
      <c r="H10" s="62">
        <f t="shared" si="0"/>
        <v>87.673007092198588</v>
      </c>
      <c r="I10" s="62">
        <f t="shared" si="1"/>
        <v>87.673007092198588</v>
      </c>
      <c r="K10" s="41"/>
      <c r="L10" s="41"/>
      <c r="M10" s="41"/>
      <c r="N10" s="41"/>
      <c r="O10" s="41"/>
      <c r="P10" s="42"/>
      <c r="Q10" s="42"/>
      <c r="R10" s="43"/>
      <c r="S10" s="44"/>
      <c r="T10" s="44"/>
    </row>
    <row r="11" spans="1:20">
      <c r="A11" s="187"/>
      <c r="B11" s="188" t="s">
        <v>315</v>
      </c>
      <c r="C11" s="175">
        <v>551218</v>
      </c>
      <c r="D11" s="175">
        <v>0</v>
      </c>
      <c r="E11" s="175">
        <v>0</v>
      </c>
      <c r="F11" s="175">
        <v>0</v>
      </c>
      <c r="G11" s="83"/>
      <c r="H11" s="62" t="str">
        <f t="shared" si="0"/>
        <v>n.a.</v>
      </c>
      <c r="I11" s="62" t="str">
        <f t="shared" si="1"/>
        <v>n.a.</v>
      </c>
      <c r="K11" s="41"/>
      <c r="L11" s="41"/>
      <c r="M11" s="41"/>
      <c r="N11" s="41"/>
      <c r="O11" s="41"/>
      <c r="P11" s="42"/>
      <c r="Q11" s="42"/>
      <c r="R11" s="43"/>
      <c r="S11" s="44"/>
      <c r="T11" s="44"/>
    </row>
    <row r="12" spans="1:20" ht="11.25" customHeight="1">
      <c r="A12" s="187"/>
      <c r="B12" s="188" t="s">
        <v>314</v>
      </c>
      <c r="C12" s="175">
        <v>211356</v>
      </c>
      <c r="D12" s="175">
        <v>0</v>
      </c>
      <c r="E12" s="175">
        <v>0</v>
      </c>
      <c r="F12" s="175">
        <v>0</v>
      </c>
      <c r="G12" s="83"/>
      <c r="H12" s="62" t="str">
        <f t="shared" si="0"/>
        <v>n.a.</v>
      </c>
      <c r="I12" s="62" t="str">
        <f t="shared" si="1"/>
        <v>n.a.</v>
      </c>
      <c r="K12" s="41"/>
      <c r="L12" s="41"/>
      <c r="M12" s="41"/>
      <c r="N12" s="41"/>
      <c r="O12" s="41"/>
      <c r="P12" s="42"/>
      <c r="Q12" s="42"/>
      <c r="R12" s="43"/>
      <c r="S12" s="44"/>
      <c r="T12" s="44"/>
    </row>
    <row r="13" spans="1:20" s="80" customFormat="1" ht="11.25" customHeight="1">
      <c r="A13" s="187"/>
      <c r="B13" s="168" t="s">
        <v>313</v>
      </c>
      <c r="C13" s="162">
        <v>372600</v>
      </c>
      <c r="D13" s="162">
        <v>32374900.100000001</v>
      </c>
      <c r="E13" s="162">
        <v>32374900.100000001</v>
      </c>
      <c r="F13" s="162">
        <v>24488662.710000001</v>
      </c>
      <c r="G13" s="83"/>
      <c r="H13" s="62">
        <f t="shared" si="0"/>
        <v>75.640890425481189</v>
      </c>
      <c r="I13" s="62">
        <f t="shared" si="1"/>
        <v>75.640890425481189</v>
      </c>
      <c r="K13" s="41"/>
      <c r="L13" s="41"/>
      <c r="M13" s="41"/>
      <c r="N13" s="41"/>
      <c r="O13" s="41"/>
      <c r="P13" s="42"/>
      <c r="Q13" s="42"/>
      <c r="R13" s="43"/>
      <c r="S13" s="44"/>
      <c r="T13" s="44"/>
    </row>
    <row r="14" spans="1:20" ht="12" customHeight="1">
      <c r="A14" s="187"/>
      <c r="B14" s="189" t="s">
        <v>312</v>
      </c>
      <c r="C14" s="175">
        <v>0</v>
      </c>
      <c r="D14" s="175">
        <v>37378211.050000004</v>
      </c>
      <c r="E14" s="175">
        <v>37378211.050000004</v>
      </c>
      <c r="F14" s="175">
        <v>37210120.509999998</v>
      </c>
      <c r="G14" s="83"/>
      <c r="H14" s="62">
        <f t="shared" si="0"/>
        <v>99.550298060613031</v>
      </c>
      <c r="I14" s="62">
        <f t="shared" si="1"/>
        <v>99.550298060613031</v>
      </c>
      <c r="K14" s="41"/>
      <c r="L14" s="41"/>
      <c r="M14" s="41"/>
      <c r="N14" s="41"/>
      <c r="O14" s="41"/>
      <c r="P14" s="42"/>
      <c r="Q14" s="42"/>
      <c r="R14" s="43"/>
      <c r="S14" s="44"/>
      <c r="T14" s="44"/>
    </row>
    <row r="15" spans="1:20" ht="9" customHeight="1">
      <c r="A15" s="413" t="s">
        <v>269</v>
      </c>
      <c r="B15" s="413"/>
      <c r="C15" s="166">
        <f>C16</f>
        <v>3000000</v>
      </c>
      <c r="D15" s="166">
        <f>D16</f>
        <v>3000000</v>
      </c>
      <c r="E15" s="166">
        <f>E16</f>
        <v>3000000</v>
      </c>
      <c r="F15" s="166">
        <f>F16</f>
        <v>3000000</v>
      </c>
      <c r="G15" s="183"/>
      <c r="H15" s="165">
        <f t="shared" si="0"/>
        <v>100</v>
      </c>
      <c r="I15" s="165">
        <f t="shared" si="1"/>
        <v>100</v>
      </c>
      <c r="K15" s="41"/>
      <c r="L15" s="41"/>
      <c r="M15" s="41"/>
      <c r="N15" s="41"/>
      <c r="O15" s="41"/>
      <c r="P15" s="42"/>
      <c r="Q15" s="42"/>
      <c r="R15" s="43"/>
      <c r="S15" s="44"/>
      <c r="T15" s="44"/>
    </row>
    <row r="16" spans="1:20" ht="12.75" customHeight="1">
      <c r="A16" s="187"/>
      <c r="B16" s="168" t="s">
        <v>268</v>
      </c>
      <c r="C16" s="175">
        <v>3000000</v>
      </c>
      <c r="D16" s="175">
        <v>3000000</v>
      </c>
      <c r="E16" s="175">
        <v>3000000</v>
      </c>
      <c r="F16" s="175">
        <v>3000000</v>
      </c>
      <c r="G16" s="83"/>
      <c r="H16" s="179">
        <f t="shared" si="0"/>
        <v>100</v>
      </c>
      <c r="I16" s="179">
        <f t="shared" si="1"/>
        <v>100</v>
      </c>
      <c r="K16" s="41"/>
      <c r="L16" s="41"/>
      <c r="M16" s="41"/>
      <c r="N16" s="41"/>
      <c r="O16" s="41"/>
      <c r="P16" s="42"/>
      <c r="Q16" s="42"/>
      <c r="R16" s="43"/>
      <c r="S16" s="44"/>
      <c r="T16" s="44"/>
    </row>
    <row r="17" spans="1:20" s="172" customFormat="1" ht="9" customHeight="1">
      <c r="A17" s="413" t="s">
        <v>311</v>
      </c>
      <c r="B17" s="413"/>
      <c r="C17" s="166">
        <f>C18</f>
        <v>734447085</v>
      </c>
      <c r="D17" s="166">
        <f>D18</f>
        <v>648317844.83000004</v>
      </c>
      <c r="E17" s="166">
        <f>E18</f>
        <v>648317844.83000004</v>
      </c>
      <c r="F17" s="166">
        <f>F18</f>
        <v>647659704.61000001</v>
      </c>
      <c r="G17" s="183"/>
      <c r="H17" s="165">
        <f t="shared" si="0"/>
        <v>99.898484944499316</v>
      </c>
      <c r="I17" s="165">
        <f t="shared" si="1"/>
        <v>99.898484944499316</v>
      </c>
      <c r="K17" s="41"/>
      <c r="L17" s="41"/>
      <c r="M17" s="41"/>
      <c r="N17" s="41"/>
      <c r="O17" s="41"/>
      <c r="P17" s="42"/>
      <c r="Q17" s="42"/>
      <c r="R17" s="43"/>
      <c r="S17" s="44"/>
      <c r="T17" s="44"/>
    </row>
    <row r="18" spans="1:20" s="172" customFormat="1" ht="9" customHeight="1">
      <c r="A18" s="188"/>
      <c r="B18" s="188" t="s">
        <v>310</v>
      </c>
      <c r="C18" s="175">
        <v>734447085</v>
      </c>
      <c r="D18" s="175">
        <v>648317844.83000004</v>
      </c>
      <c r="E18" s="175">
        <v>648317844.83000004</v>
      </c>
      <c r="F18" s="175">
        <v>647659704.61000001</v>
      </c>
      <c r="G18" s="180"/>
      <c r="H18" s="179">
        <f t="shared" si="0"/>
        <v>99.898484944499316</v>
      </c>
      <c r="I18" s="179">
        <f t="shared" si="1"/>
        <v>99.898484944499316</v>
      </c>
      <c r="K18" s="41"/>
      <c r="L18" s="41"/>
      <c r="M18" s="41"/>
      <c r="N18" s="41"/>
      <c r="O18" s="41"/>
      <c r="P18" s="42"/>
      <c r="Q18" s="42"/>
      <c r="R18" s="43"/>
      <c r="S18" s="44"/>
      <c r="T18" s="44"/>
    </row>
    <row r="19" spans="1:20">
      <c r="A19" s="413" t="s">
        <v>267</v>
      </c>
      <c r="B19" s="413"/>
      <c r="C19" s="166">
        <f>SUM(C20:C47)</f>
        <v>137715324376.95404</v>
      </c>
      <c r="D19" s="166">
        <f>SUM(D20:D47)</f>
        <v>136542637221.25352</v>
      </c>
      <c r="E19" s="166">
        <f>SUM(E20:E47)</f>
        <v>136542637221.25352</v>
      </c>
      <c r="F19" s="166">
        <f>SUM(F20:F47)</f>
        <v>133638601721.64996</v>
      </c>
      <c r="G19" s="183"/>
      <c r="H19" s="165">
        <f t="shared" si="0"/>
        <v>97.873165804687162</v>
      </c>
      <c r="I19" s="165">
        <f t="shared" si="1"/>
        <v>97.873165804687162</v>
      </c>
      <c r="K19" s="41"/>
      <c r="L19" s="41"/>
      <c r="M19" s="41"/>
      <c r="N19" s="41"/>
      <c r="O19" s="41"/>
      <c r="P19" s="42"/>
      <c r="Q19" s="42"/>
      <c r="R19" s="43"/>
      <c r="S19" s="44"/>
      <c r="T19" s="44"/>
    </row>
    <row r="20" spans="1:20" s="80" customFormat="1">
      <c r="A20" s="187"/>
      <c r="B20" s="163" t="s">
        <v>309</v>
      </c>
      <c r="C20" s="162">
        <v>437957217</v>
      </c>
      <c r="D20" s="162">
        <v>1153087924.4099998</v>
      </c>
      <c r="E20" s="162">
        <v>1153087924.4099998</v>
      </c>
      <c r="F20" s="162">
        <v>995505581.57999969</v>
      </c>
      <c r="G20" s="83"/>
      <c r="H20" s="62">
        <f t="shared" si="0"/>
        <v>86.333883176286818</v>
      </c>
      <c r="I20" s="62">
        <f t="shared" si="1"/>
        <v>86.333883176286818</v>
      </c>
      <c r="J20" s="186"/>
      <c r="K20" s="41"/>
      <c r="L20" s="41"/>
      <c r="M20" s="41"/>
      <c r="N20" s="41"/>
      <c r="O20" s="41"/>
      <c r="P20" s="42"/>
      <c r="Q20" s="42"/>
      <c r="R20" s="43"/>
      <c r="S20" s="44"/>
      <c r="T20" s="44"/>
    </row>
    <row r="21" spans="1:20">
      <c r="A21" s="167"/>
      <c r="B21" s="163" t="s">
        <v>308</v>
      </c>
      <c r="C21" s="175">
        <v>4407080290.5473261</v>
      </c>
      <c r="D21" s="175">
        <v>4414279319.2677059</v>
      </c>
      <c r="E21" s="175">
        <v>4414279319.2677059</v>
      </c>
      <c r="F21" s="175">
        <v>4414276495.2112045</v>
      </c>
      <c r="G21" s="83"/>
      <c r="H21" s="62">
        <f t="shared" si="0"/>
        <v>99.999936024517325</v>
      </c>
      <c r="I21" s="62">
        <f t="shared" si="1"/>
        <v>99.999936024517325</v>
      </c>
      <c r="J21" s="160"/>
      <c r="K21" s="41"/>
      <c r="L21" s="41"/>
      <c r="M21" s="41"/>
      <c r="N21" s="41"/>
      <c r="O21" s="41"/>
      <c r="P21" s="42"/>
      <c r="Q21" s="42"/>
      <c r="R21" s="43"/>
      <c r="S21" s="44"/>
      <c r="T21" s="44"/>
    </row>
    <row r="22" spans="1:20">
      <c r="A22" s="167"/>
      <c r="B22" s="163" t="s">
        <v>307</v>
      </c>
      <c r="C22" s="175">
        <v>503148532.80000001</v>
      </c>
      <c r="D22" s="175">
        <v>512168798.80799991</v>
      </c>
      <c r="E22" s="175">
        <v>512168798.80799991</v>
      </c>
      <c r="F22" s="175">
        <v>512077782.37760007</v>
      </c>
      <c r="G22" s="83"/>
      <c r="H22" s="62">
        <f t="shared" si="0"/>
        <v>99.982229212202768</v>
      </c>
      <c r="I22" s="62">
        <f t="shared" si="1"/>
        <v>99.982229212202768</v>
      </c>
      <c r="J22" s="160"/>
      <c r="K22" s="41"/>
      <c r="L22" s="41"/>
      <c r="M22" s="41"/>
      <c r="N22" s="41"/>
      <c r="O22" s="41"/>
      <c r="P22" s="42"/>
      <c r="Q22" s="42"/>
      <c r="R22" s="43"/>
      <c r="S22" s="44"/>
      <c r="T22" s="44"/>
    </row>
    <row r="23" spans="1:20">
      <c r="A23" s="167"/>
      <c r="B23" s="163" t="s">
        <v>306</v>
      </c>
      <c r="C23" s="175">
        <v>11061365390</v>
      </c>
      <c r="D23" s="175">
        <v>10105042937.419998</v>
      </c>
      <c r="E23" s="175">
        <v>10105042937.419998</v>
      </c>
      <c r="F23" s="175">
        <v>10094327033.419998</v>
      </c>
      <c r="G23" s="83"/>
      <c r="H23" s="62">
        <f t="shared" si="0"/>
        <v>99.893954888995893</v>
      </c>
      <c r="I23" s="62">
        <f t="shared" si="1"/>
        <v>99.893954888995893</v>
      </c>
      <c r="J23" s="160"/>
      <c r="K23" s="41"/>
      <c r="L23" s="41"/>
      <c r="M23" s="41"/>
      <c r="N23" s="41"/>
      <c r="O23" s="41"/>
      <c r="P23" s="42"/>
      <c r="Q23" s="42"/>
      <c r="R23" s="43"/>
      <c r="S23" s="44"/>
      <c r="T23" s="44"/>
    </row>
    <row r="24" spans="1:20">
      <c r="A24" s="167"/>
      <c r="B24" s="163" t="s">
        <v>305</v>
      </c>
      <c r="C24" s="175">
        <v>282623419</v>
      </c>
      <c r="D24" s="175">
        <v>183519991.36999997</v>
      </c>
      <c r="E24" s="175">
        <v>183519991.36999997</v>
      </c>
      <c r="F24" s="175">
        <v>175748576.17999998</v>
      </c>
      <c r="G24" s="83"/>
      <c r="H24" s="62">
        <f t="shared" si="0"/>
        <v>95.765357696463809</v>
      </c>
      <c r="I24" s="62">
        <f t="shared" si="1"/>
        <v>95.765357696463809</v>
      </c>
      <c r="J24" s="160"/>
      <c r="K24" s="41"/>
      <c r="L24" s="41"/>
      <c r="M24" s="41"/>
      <c r="N24" s="41"/>
      <c r="O24" s="41"/>
      <c r="P24" s="42"/>
      <c r="Q24" s="42"/>
      <c r="R24" s="43"/>
      <c r="S24" s="44"/>
      <c r="T24" s="44"/>
    </row>
    <row r="25" spans="1:20" s="80" customFormat="1">
      <c r="A25" s="167"/>
      <c r="B25" s="163" t="s">
        <v>62</v>
      </c>
      <c r="C25" s="162">
        <v>3760915485</v>
      </c>
      <c r="D25" s="162">
        <v>2358978862.46</v>
      </c>
      <c r="E25" s="162">
        <v>2358978862.46</v>
      </c>
      <c r="F25" s="162">
        <v>1880359206.240001</v>
      </c>
      <c r="G25" s="83"/>
      <c r="H25" s="62">
        <f t="shared" si="0"/>
        <v>79.710727220298921</v>
      </c>
      <c r="I25" s="62">
        <f t="shared" si="1"/>
        <v>79.710727220298921</v>
      </c>
      <c r="J25" s="186"/>
      <c r="K25" s="41"/>
      <c r="L25" s="41"/>
      <c r="M25" s="41"/>
      <c r="N25" s="41"/>
      <c r="O25" s="41"/>
      <c r="P25" s="42"/>
      <c r="Q25" s="42"/>
      <c r="R25" s="43"/>
      <c r="S25" s="44"/>
      <c r="T25" s="44"/>
    </row>
    <row r="26" spans="1:20">
      <c r="A26" s="167"/>
      <c r="B26" s="163" t="s">
        <v>41</v>
      </c>
      <c r="C26" s="175">
        <v>1087228407.9999998</v>
      </c>
      <c r="D26" s="175">
        <v>1044830805.1159999</v>
      </c>
      <c r="E26" s="175">
        <v>1044830805.1159999</v>
      </c>
      <c r="F26" s="175">
        <v>1043799570.152</v>
      </c>
      <c r="G26" s="83"/>
      <c r="H26" s="62">
        <f t="shared" si="0"/>
        <v>99.901301248111125</v>
      </c>
      <c r="I26" s="62">
        <f t="shared" si="1"/>
        <v>99.901301248111125</v>
      </c>
      <c r="J26" s="160"/>
      <c r="K26" s="41"/>
      <c r="L26" s="41"/>
      <c r="M26" s="41"/>
      <c r="N26" s="41"/>
      <c r="O26" s="41"/>
      <c r="P26" s="42"/>
      <c r="Q26" s="42"/>
      <c r="R26" s="43"/>
      <c r="S26" s="44"/>
      <c r="T26" s="44"/>
    </row>
    <row r="27" spans="1:20">
      <c r="A27" s="167"/>
      <c r="B27" s="163" t="s">
        <v>304</v>
      </c>
      <c r="C27" s="175">
        <v>500000000</v>
      </c>
      <c r="D27" s="175">
        <v>659000000</v>
      </c>
      <c r="E27" s="175">
        <v>659000000</v>
      </c>
      <c r="F27" s="175">
        <v>654000000</v>
      </c>
      <c r="G27" s="83"/>
      <c r="H27" s="62">
        <f t="shared" si="0"/>
        <v>99.241274658573602</v>
      </c>
      <c r="I27" s="62">
        <f t="shared" si="1"/>
        <v>99.241274658573602</v>
      </c>
      <c r="J27" s="160"/>
      <c r="K27" s="41"/>
      <c r="L27" s="41"/>
      <c r="M27" s="41"/>
      <c r="N27" s="41"/>
      <c r="O27" s="41"/>
      <c r="P27" s="42"/>
      <c r="Q27" s="42"/>
      <c r="R27" s="43"/>
      <c r="S27" s="44"/>
      <c r="T27" s="44"/>
    </row>
    <row r="28" spans="1:20">
      <c r="A28" s="167"/>
      <c r="B28" s="163" t="s">
        <v>303</v>
      </c>
      <c r="C28" s="175">
        <v>4726908554</v>
      </c>
      <c r="D28" s="175">
        <v>3011455573.6000004</v>
      </c>
      <c r="E28" s="175">
        <v>3011455573.6000004</v>
      </c>
      <c r="F28" s="175">
        <v>2995432965.6200008</v>
      </c>
      <c r="G28" s="83"/>
      <c r="H28" s="62">
        <f t="shared" si="0"/>
        <v>99.467944733421859</v>
      </c>
      <c r="I28" s="62">
        <f t="shared" si="1"/>
        <v>99.467944733421859</v>
      </c>
      <c r="J28" s="160"/>
      <c r="K28" s="41"/>
      <c r="L28" s="41"/>
      <c r="M28" s="41"/>
      <c r="N28" s="41"/>
      <c r="O28" s="41"/>
      <c r="P28" s="42"/>
      <c r="Q28" s="42"/>
      <c r="R28" s="43"/>
      <c r="S28" s="44"/>
      <c r="T28" s="44"/>
    </row>
    <row r="29" spans="1:20" s="80" customFormat="1">
      <c r="A29" s="167"/>
      <c r="B29" s="163" t="s">
        <v>59</v>
      </c>
      <c r="C29" s="162">
        <v>1244709</v>
      </c>
      <c r="D29" s="162">
        <v>1178221.31</v>
      </c>
      <c r="E29" s="162">
        <v>1178221.31</v>
      </c>
      <c r="F29" s="162">
        <v>1027831.61</v>
      </c>
      <c r="G29" s="83"/>
      <c r="H29" s="62">
        <f t="shared" si="0"/>
        <v>87.235869974207134</v>
      </c>
      <c r="I29" s="62">
        <f t="shared" si="1"/>
        <v>87.235869974207134</v>
      </c>
      <c r="J29" s="186"/>
      <c r="K29" s="41"/>
      <c r="L29" s="41"/>
      <c r="M29" s="41"/>
      <c r="N29" s="41"/>
      <c r="O29" s="41"/>
      <c r="P29" s="42"/>
      <c r="Q29" s="42"/>
      <c r="R29" s="43"/>
      <c r="S29" s="44"/>
      <c r="T29" s="44"/>
    </row>
    <row r="30" spans="1:20">
      <c r="A30" s="167"/>
      <c r="B30" s="163" t="s">
        <v>120</v>
      </c>
      <c r="C30" s="175">
        <v>16433057</v>
      </c>
      <c r="D30" s="175">
        <v>23312000.110000003</v>
      </c>
      <c r="E30" s="175">
        <v>23312000.110000003</v>
      </c>
      <c r="F30" s="175">
        <v>22732879.210000005</v>
      </c>
      <c r="G30" s="83"/>
      <c r="H30" s="62">
        <f t="shared" si="0"/>
        <v>97.51578201240838</v>
      </c>
      <c r="I30" s="62">
        <f t="shared" si="1"/>
        <v>97.51578201240838</v>
      </c>
      <c r="J30" s="160"/>
      <c r="K30" s="41"/>
      <c r="L30" s="41"/>
      <c r="M30" s="41"/>
      <c r="N30" s="41"/>
      <c r="O30" s="41"/>
      <c r="P30" s="42"/>
      <c r="Q30" s="42"/>
      <c r="R30" s="43"/>
      <c r="S30" s="44"/>
      <c r="T30" s="44"/>
    </row>
    <row r="31" spans="1:20" s="80" customFormat="1">
      <c r="A31" s="167"/>
      <c r="B31" s="163" t="s">
        <v>302</v>
      </c>
      <c r="C31" s="162">
        <v>2909966.6</v>
      </c>
      <c r="D31" s="162">
        <v>915686.41800000006</v>
      </c>
      <c r="E31" s="162">
        <v>915686.41800000006</v>
      </c>
      <c r="F31" s="162">
        <v>636818.20400000003</v>
      </c>
      <c r="G31" s="83"/>
      <c r="H31" s="62">
        <f t="shared" si="0"/>
        <v>69.545446069944873</v>
      </c>
      <c r="I31" s="62">
        <f t="shared" si="1"/>
        <v>69.545446069944873</v>
      </c>
      <c r="J31" s="186"/>
      <c r="K31" s="41"/>
      <c r="L31" s="41"/>
      <c r="M31" s="41"/>
      <c r="N31" s="41"/>
      <c r="O31" s="41"/>
      <c r="P31" s="42"/>
      <c r="Q31" s="42"/>
      <c r="R31" s="43"/>
      <c r="S31" s="44"/>
      <c r="T31" s="44"/>
    </row>
    <row r="32" spans="1:20">
      <c r="A32" s="167"/>
      <c r="B32" s="163" t="s">
        <v>301</v>
      </c>
      <c r="C32" s="175">
        <v>2349915573</v>
      </c>
      <c r="D32" s="175">
        <v>2805815546.4500003</v>
      </c>
      <c r="E32" s="175">
        <v>2805815546.4500003</v>
      </c>
      <c r="F32" s="175">
        <v>2802035789.2900004</v>
      </c>
      <c r="G32" s="83"/>
      <c r="H32" s="62">
        <f t="shared" si="0"/>
        <v>99.865288466136633</v>
      </c>
      <c r="I32" s="62">
        <f t="shared" si="1"/>
        <v>99.865288466136633</v>
      </c>
      <c r="J32" s="160"/>
      <c r="K32" s="41"/>
      <c r="L32" s="41"/>
      <c r="M32" s="41"/>
      <c r="N32" s="41"/>
      <c r="O32" s="41"/>
      <c r="P32" s="42"/>
      <c r="Q32" s="42"/>
      <c r="R32" s="43"/>
      <c r="S32" s="44"/>
      <c r="T32" s="44"/>
    </row>
    <row r="33" spans="1:20">
      <c r="A33" s="167"/>
      <c r="B33" s="163" t="s">
        <v>164</v>
      </c>
      <c r="C33" s="175">
        <v>264649736</v>
      </c>
      <c r="D33" s="175">
        <v>229524969.44000006</v>
      </c>
      <c r="E33" s="175">
        <v>229524969.44000006</v>
      </c>
      <c r="F33" s="175">
        <v>225080917.35000005</v>
      </c>
      <c r="G33" s="83"/>
      <c r="H33" s="62">
        <f t="shared" si="0"/>
        <v>98.063804517285121</v>
      </c>
      <c r="I33" s="62">
        <f t="shared" si="1"/>
        <v>98.063804517285121</v>
      </c>
      <c r="J33" s="160"/>
      <c r="K33" s="41"/>
      <c r="L33" s="41"/>
      <c r="M33" s="41"/>
      <c r="N33" s="41"/>
      <c r="O33" s="41"/>
      <c r="P33" s="42"/>
      <c r="Q33" s="42"/>
      <c r="R33" s="43"/>
      <c r="S33" s="44"/>
      <c r="T33" s="44"/>
    </row>
    <row r="34" spans="1:20">
      <c r="A34" s="167"/>
      <c r="B34" s="163" t="s">
        <v>159</v>
      </c>
      <c r="C34" s="175">
        <v>440244397.00669986</v>
      </c>
      <c r="D34" s="175">
        <v>450518127.28382593</v>
      </c>
      <c r="E34" s="175">
        <v>450518127.28382593</v>
      </c>
      <c r="F34" s="175">
        <v>450336714.55512595</v>
      </c>
      <c r="G34" s="83"/>
      <c r="H34" s="62">
        <f t="shared" si="0"/>
        <v>99.959732424132696</v>
      </c>
      <c r="I34" s="62">
        <f t="shared" si="1"/>
        <v>99.959732424132696</v>
      </c>
      <c r="J34" s="160"/>
      <c r="K34" s="41"/>
      <c r="L34" s="41"/>
      <c r="M34" s="41"/>
      <c r="N34" s="41"/>
      <c r="O34" s="41"/>
      <c r="P34" s="42"/>
      <c r="Q34" s="42"/>
      <c r="R34" s="43"/>
      <c r="S34" s="44"/>
      <c r="T34" s="44"/>
    </row>
    <row r="35" spans="1:20" s="80" customFormat="1">
      <c r="A35" s="167"/>
      <c r="B35" s="163" t="s">
        <v>58</v>
      </c>
      <c r="C35" s="162">
        <v>215060484</v>
      </c>
      <c r="D35" s="162">
        <v>283261446.23999995</v>
      </c>
      <c r="E35" s="162">
        <v>283261446.23999995</v>
      </c>
      <c r="F35" s="162">
        <v>188515873.74000001</v>
      </c>
      <c r="G35" s="83"/>
      <c r="H35" s="62">
        <f t="shared" si="0"/>
        <v>66.551899752808396</v>
      </c>
      <c r="I35" s="62">
        <f t="shared" si="1"/>
        <v>66.551899752808396</v>
      </c>
      <c r="J35" s="186"/>
      <c r="K35" s="41"/>
      <c r="L35" s="41"/>
      <c r="M35" s="41"/>
      <c r="N35" s="41"/>
      <c r="O35" s="41"/>
      <c r="P35" s="42"/>
      <c r="Q35" s="42"/>
      <c r="R35" s="43"/>
      <c r="S35" s="44"/>
      <c r="T35" s="44"/>
    </row>
    <row r="36" spans="1:20" s="80" customFormat="1">
      <c r="A36" s="167"/>
      <c r="B36" s="163" t="s">
        <v>157</v>
      </c>
      <c r="C36" s="162">
        <v>1641965792</v>
      </c>
      <c r="D36" s="162">
        <v>112083247.17000002</v>
      </c>
      <c r="E36" s="162">
        <v>112083247.17000002</v>
      </c>
      <c r="F36" s="162">
        <v>94031827.740000024</v>
      </c>
      <c r="G36" s="83"/>
      <c r="H36" s="62">
        <f t="shared" si="0"/>
        <v>83.894631993824319</v>
      </c>
      <c r="I36" s="62">
        <f t="shared" si="1"/>
        <v>83.894631993824319</v>
      </c>
      <c r="K36" s="41"/>
      <c r="L36" s="41"/>
      <c r="M36" s="41"/>
      <c r="N36" s="41"/>
      <c r="O36" s="41"/>
      <c r="P36" s="42"/>
      <c r="Q36" s="42"/>
      <c r="R36" s="43"/>
      <c r="S36" s="44"/>
      <c r="T36" s="44"/>
    </row>
    <row r="37" spans="1:20">
      <c r="A37" s="167"/>
      <c r="B37" s="163" t="s">
        <v>60</v>
      </c>
      <c r="C37" s="175">
        <v>36991373</v>
      </c>
      <c r="D37" s="175">
        <v>58716521.140000001</v>
      </c>
      <c r="E37" s="175">
        <v>58716521.140000001</v>
      </c>
      <c r="F37" s="175">
        <v>58716521.140000001</v>
      </c>
      <c r="G37" s="83"/>
      <c r="H37" s="62">
        <f t="shared" si="0"/>
        <v>100</v>
      </c>
      <c r="I37" s="62">
        <f t="shared" si="1"/>
        <v>100</v>
      </c>
      <c r="K37" s="41"/>
      <c r="L37" s="41"/>
      <c r="M37" s="41"/>
      <c r="N37" s="41"/>
      <c r="O37" s="41"/>
      <c r="P37" s="42"/>
      <c r="Q37" s="42"/>
      <c r="R37" s="43"/>
      <c r="S37" s="44"/>
      <c r="T37" s="44"/>
    </row>
    <row r="38" spans="1:20">
      <c r="A38" s="167"/>
      <c r="B38" s="163" t="s">
        <v>156</v>
      </c>
      <c r="C38" s="175">
        <v>7607774802</v>
      </c>
      <c r="D38" s="175">
        <v>4352482546.8500004</v>
      </c>
      <c r="E38" s="175">
        <v>4352482546.8500004</v>
      </c>
      <c r="F38" s="175">
        <v>4293918937.9099998</v>
      </c>
      <c r="G38" s="83"/>
      <c r="H38" s="62">
        <f t="shared" si="0"/>
        <v>98.65447802927126</v>
      </c>
      <c r="I38" s="62">
        <f t="shared" si="1"/>
        <v>98.65447802927126</v>
      </c>
      <c r="K38" s="41"/>
      <c r="L38" s="41"/>
      <c r="M38" s="41"/>
      <c r="N38" s="41"/>
      <c r="O38" s="41"/>
      <c r="P38" s="42"/>
      <c r="Q38" s="42"/>
      <c r="R38" s="43"/>
      <c r="S38" s="44"/>
      <c r="T38" s="44"/>
    </row>
    <row r="39" spans="1:20">
      <c r="A39" s="167"/>
      <c r="B39" s="163" t="s">
        <v>14</v>
      </c>
      <c r="C39" s="175">
        <v>5179610383</v>
      </c>
      <c r="D39" s="175">
        <v>4603627271.7099991</v>
      </c>
      <c r="E39" s="175">
        <v>4603627271.7099991</v>
      </c>
      <c r="F39" s="175">
        <v>4320346917.3500004</v>
      </c>
      <c r="G39" s="83"/>
      <c r="H39" s="62">
        <f t="shared" si="0"/>
        <v>93.846583625464191</v>
      </c>
      <c r="I39" s="62">
        <f t="shared" si="1"/>
        <v>93.846583625464191</v>
      </c>
      <c r="K39" s="41"/>
      <c r="L39" s="41"/>
      <c r="M39" s="41"/>
      <c r="N39" s="41"/>
      <c r="O39" s="41"/>
      <c r="P39" s="42"/>
      <c r="Q39" s="42"/>
      <c r="R39" s="43"/>
      <c r="S39" s="44"/>
      <c r="T39" s="44"/>
    </row>
    <row r="40" spans="1:20">
      <c r="A40" s="167"/>
      <c r="B40" s="163" t="s">
        <v>158</v>
      </c>
      <c r="C40" s="175">
        <v>350000000</v>
      </c>
      <c r="D40" s="175">
        <v>75192348.769999996</v>
      </c>
      <c r="E40" s="175">
        <v>75192348.769999996</v>
      </c>
      <c r="F40" s="175">
        <v>75020560.679999992</v>
      </c>
      <c r="G40" s="83"/>
      <c r="H40" s="62">
        <f t="shared" ref="H40:H71" si="2">IFERROR(+F40/D40*100,"n.a.")</f>
        <v>99.771535145782622</v>
      </c>
      <c r="I40" s="62">
        <f t="shared" ref="I40:I71" si="3">IFERROR(+F40/E40*100,"n.a.")</f>
        <v>99.771535145782622</v>
      </c>
      <c r="K40" s="41"/>
      <c r="L40" s="41"/>
      <c r="M40" s="41"/>
      <c r="N40" s="41"/>
      <c r="O40" s="41"/>
      <c r="P40" s="42"/>
      <c r="Q40" s="42"/>
      <c r="R40" s="43"/>
      <c r="S40" s="44"/>
      <c r="T40" s="44"/>
    </row>
    <row r="41" spans="1:20">
      <c r="A41" s="167"/>
      <c r="B41" s="163" t="s">
        <v>300</v>
      </c>
      <c r="C41" s="175">
        <v>789024100</v>
      </c>
      <c r="D41" s="175">
        <v>746766817.19999993</v>
      </c>
      <c r="E41" s="175">
        <v>746766817.19999993</v>
      </c>
      <c r="F41" s="175">
        <v>742766816.88</v>
      </c>
      <c r="G41" s="83"/>
      <c r="H41" s="62">
        <f t="shared" si="2"/>
        <v>99.464357517250448</v>
      </c>
      <c r="I41" s="62">
        <f t="shared" si="3"/>
        <v>99.464357517250448</v>
      </c>
      <c r="K41" s="41"/>
      <c r="L41" s="41"/>
      <c r="M41" s="41"/>
      <c r="N41" s="41"/>
      <c r="O41" s="41"/>
      <c r="P41" s="42"/>
      <c r="Q41" s="42"/>
      <c r="R41" s="43"/>
      <c r="S41" s="44"/>
      <c r="T41" s="44"/>
    </row>
    <row r="42" spans="1:20" s="80" customFormat="1">
      <c r="A42" s="167"/>
      <c r="B42" s="163" t="s">
        <v>27</v>
      </c>
      <c r="C42" s="162">
        <v>1809117894</v>
      </c>
      <c r="D42" s="162">
        <v>83360631.180000007</v>
      </c>
      <c r="E42" s="162">
        <v>83360631.180000007</v>
      </c>
      <c r="F42" s="162">
        <v>30661990.229999997</v>
      </c>
      <c r="G42" s="83"/>
      <c r="H42" s="62">
        <f t="shared" si="2"/>
        <v>36.782339332090444</v>
      </c>
      <c r="I42" s="62">
        <f t="shared" si="3"/>
        <v>36.782339332090444</v>
      </c>
      <c r="K42" s="41"/>
      <c r="L42" s="41"/>
      <c r="M42" s="41"/>
      <c r="N42" s="41"/>
      <c r="O42" s="41"/>
      <c r="P42" s="42"/>
      <c r="Q42" s="42"/>
      <c r="R42" s="43"/>
      <c r="S42" s="44"/>
      <c r="T42" s="44"/>
    </row>
    <row r="43" spans="1:20">
      <c r="A43" s="167"/>
      <c r="B43" s="163" t="s">
        <v>25</v>
      </c>
      <c r="C43" s="175">
        <v>534638792</v>
      </c>
      <c r="D43" s="175">
        <v>374617511.24000007</v>
      </c>
      <c r="E43" s="175">
        <v>374617511.24000007</v>
      </c>
      <c r="F43" s="175">
        <v>374617511.24000007</v>
      </c>
      <c r="G43" s="83"/>
      <c r="H43" s="62">
        <f t="shared" si="2"/>
        <v>100</v>
      </c>
      <c r="I43" s="62">
        <f t="shared" si="3"/>
        <v>100</v>
      </c>
      <c r="K43" s="41"/>
      <c r="L43" s="41"/>
      <c r="M43" s="41"/>
      <c r="N43" s="41"/>
      <c r="O43" s="41"/>
      <c r="P43" s="42"/>
      <c r="Q43" s="42"/>
      <c r="R43" s="43"/>
      <c r="S43" s="44"/>
      <c r="T43" s="44"/>
    </row>
    <row r="44" spans="1:20">
      <c r="A44" s="167"/>
      <c r="B44" s="163" t="s">
        <v>23</v>
      </c>
      <c r="C44" s="175">
        <v>29152424805</v>
      </c>
      <c r="D44" s="175">
        <v>31921749681.470001</v>
      </c>
      <c r="E44" s="175">
        <v>31921749681.470001</v>
      </c>
      <c r="F44" s="175">
        <v>31792339312</v>
      </c>
      <c r="G44" s="83"/>
      <c r="H44" s="62">
        <f t="shared" si="2"/>
        <v>99.594601264776145</v>
      </c>
      <c r="I44" s="62">
        <f t="shared" si="3"/>
        <v>99.594601264776145</v>
      </c>
      <c r="K44" s="41"/>
      <c r="L44" s="41"/>
      <c r="M44" s="41"/>
      <c r="N44" s="41"/>
      <c r="O44" s="41"/>
      <c r="P44" s="42"/>
      <c r="Q44" s="42"/>
      <c r="R44" s="43"/>
      <c r="S44" s="44"/>
      <c r="T44" s="44"/>
    </row>
    <row r="45" spans="1:20" s="80" customFormat="1">
      <c r="A45" s="167"/>
      <c r="B45" s="163" t="s">
        <v>299</v>
      </c>
      <c r="C45" s="162">
        <v>424611571</v>
      </c>
      <c r="D45" s="162">
        <v>48047520.93</v>
      </c>
      <c r="E45" s="162">
        <v>48047520.93</v>
      </c>
      <c r="F45" s="162">
        <v>32967566.460000001</v>
      </c>
      <c r="G45" s="83"/>
      <c r="H45" s="62">
        <f t="shared" si="2"/>
        <v>68.614500440158295</v>
      </c>
      <c r="I45" s="62">
        <f t="shared" si="3"/>
        <v>68.614500440158295</v>
      </c>
      <c r="K45" s="41"/>
      <c r="L45" s="41"/>
      <c r="M45" s="41"/>
      <c r="N45" s="41"/>
      <c r="O45" s="41"/>
      <c r="P45" s="42"/>
      <c r="Q45" s="42"/>
      <c r="R45" s="43"/>
      <c r="S45" s="44"/>
      <c r="T45" s="44"/>
    </row>
    <row r="46" spans="1:20">
      <c r="A46" s="167"/>
      <c r="B46" s="163" t="s">
        <v>57</v>
      </c>
      <c r="C46" s="175">
        <v>35394392437</v>
      </c>
      <c r="D46" s="175">
        <v>38790123855.369987</v>
      </c>
      <c r="E46" s="175">
        <v>38790123855.369987</v>
      </c>
      <c r="F46" s="175">
        <v>38477699592.81002</v>
      </c>
      <c r="G46" s="83"/>
      <c r="H46" s="62">
        <f t="shared" si="2"/>
        <v>99.194577816444081</v>
      </c>
      <c r="I46" s="62">
        <f t="shared" si="3"/>
        <v>99.194577816444081</v>
      </c>
      <c r="K46" s="41"/>
      <c r="L46" s="41"/>
      <c r="M46" s="41"/>
      <c r="N46" s="41"/>
      <c r="O46" s="41"/>
      <c r="P46" s="42"/>
      <c r="Q46" s="42"/>
      <c r="R46" s="43"/>
      <c r="S46" s="44"/>
      <c r="T46" s="44"/>
    </row>
    <row r="47" spans="1:20">
      <c r="A47" s="167"/>
      <c r="B47" s="163" t="s">
        <v>61</v>
      </c>
      <c r="C47" s="175">
        <v>24737087209</v>
      </c>
      <c r="D47" s="175">
        <v>28138979058.52</v>
      </c>
      <c r="E47" s="175">
        <v>28138979058.52</v>
      </c>
      <c r="F47" s="175">
        <v>26889620132.469997</v>
      </c>
      <c r="G47" s="83"/>
      <c r="H47" s="62">
        <f t="shared" si="2"/>
        <v>95.56004173622739</v>
      </c>
      <c r="I47" s="62">
        <f t="shared" si="3"/>
        <v>95.56004173622739</v>
      </c>
      <c r="K47" s="41"/>
      <c r="L47" s="41"/>
      <c r="M47" s="41"/>
      <c r="N47" s="41"/>
      <c r="O47" s="41"/>
      <c r="P47" s="42"/>
      <c r="Q47" s="42"/>
      <c r="R47" s="43"/>
      <c r="S47" s="44"/>
      <c r="T47" s="44"/>
    </row>
    <row r="48" spans="1:20">
      <c r="A48" s="413" t="s">
        <v>15</v>
      </c>
      <c r="B48" s="413"/>
      <c r="C48" s="166">
        <f>SUM(C49:C65)</f>
        <v>43164238331.650932</v>
      </c>
      <c r="D48" s="166">
        <f>SUM(D49:D65)</f>
        <v>42463744783.982498</v>
      </c>
      <c r="E48" s="166">
        <f>SUM(E49:E65)</f>
        <v>42463744783.982498</v>
      </c>
      <c r="F48" s="166">
        <f>SUM(F49:F65)</f>
        <v>41528246028.639633</v>
      </c>
      <c r="G48" s="183"/>
      <c r="H48" s="165">
        <f t="shared" si="2"/>
        <v>97.796947113115323</v>
      </c>
      <c r="I48" s="165">
        <f t="shared" si="3"/>
        <v>97.796947113115323</v>
      </c>
      <c r="K48" s="41"/>
      <c r="L48" s="41"/>
      <c r="M48" s="41"/>
      <c r="N48" s="41"/>
      <c r="O48" s="41"/>
      <c r="P48" s="42"/>
      <c r="Q48" s="42"/>
      <c r="R48" s="43"/>
      <c r="S48" s="44"/>
      <c r="T48" s="44"/>
    </row>
    <row r="49" spans="1:20">
      <c r="A49" s="164"/>
      <c r="B49" s="163" t="s">
        <v>298</v>
      </c>
      <c r="C49" s="175">
        <v>289682464</v>
      </c>
      <c r="D49" s="175">
        <v>171724028.38999999</v>
      </c>
      <c r="E49" s="175">
        <v>171724028.38999999</v>
      </c>
      <c r="F49" s="175">
        <v>169919906.48999998</v>
      </c>
      <c r="G49" s="83"/>
      <c r="H49" s="62">
        <f t="shared" si="2"/>
        <v>98.949406255540026</v>
      </c>
      <c r="I49" s="62">
        <f t="shared" si="3"/>
        <v>98.949406255540026</v>
      </c>
      <c r="K49" s="41"/>
      <c r="L49" s="41"/>
      <c r="M49" s="41"/>
      <c r="N49" s="41"/>
      <c r="O49" s="41"/>
      <c r="P49" s="42"/>
      <c r="Q49" s="42"/>
      <c r="R49" s="43"/>
      <c r="S49" s="44"/>
      <c r="T49" s="44"/>
    </row>
    <row r="50" spans="1:20">
      <c r="A50" s="164"/>
      <c r="B50" s="163" t="s">
        <v>72</v>
      </c>
      <c r="C50" s="175">
        <v>2383014675.1637611</v>
      </c>
      <c r="D50" s="175">
        <v>2596673711.3679318</v>
      </c>
      <c r="E50" s="175">
        <v>2596673711.3679318</v>
      </c>
      <c r="F50" s="175">
        <v>2523575832.3858047</v>
      </c>
      <c r="G50" s="83"/>
      <c r="H50" s="62">
        <f t="shared" si="2"/>
        <v>97.184941694364085</v>
      </c>
      <c r="I50" s="62">
        <f t="shared" si="3"/>
        <v>97.184941694364085</v>
      </c>
      <c r="K50" s="41"/>
      <c r="L50" s="41"/>
      <c r="M50" s="41"/>
      <c r="N50" s="41"/>
      <c r="O50" s="41"/>
      <c r="P50" s="42"/>
      <c r="Q50" s="42"/>
      <c r="R50" s="43"/>
      <c r="S50" s="44"/>
      <c r="T50" s="44"/>
    </row>
    <row r="51" spans="1:20">
      <c r="A51" s="164"/>
      <c r="B51" s="163" t="s">
        <v>263</v>
      </c>
      <c r="C51" s="175">
        <v>146193117</v>
      </c>
      <c r="D51" s="175">
        <v>136767042.86000004</v>
      </c>
      <c r="E51" s="175">
        <v>136767042.86000004</v>
      </c>
      <c r="F51" s="175">
        <v>136767042.86000004</v>
      </c>
      <c r="G51" s="83"/>
      <c r="H51" s="62">
        <f t="shared" si="2"/>
        <v>100</v>
      </c>
      <c r="I51" s="62">
        <f t="shared" si="3"/>
        <v>100</v>
      </c>
      <c r="K51" s="41"/>
      <c r="L51" s="41"/>
      <c r="M51" s="41"/>
      <c r="N51" s="41"/>
      <c r="O51" s="41"/>
      <c r="P51" s="42"/>
      <c r="Q51" s="42"/>
      <c r="R51" s="43"/>
      <c r="S51" s="44"/>
      <c r="T51" s="44"/>
    </row>
    <row r="52" spans="1:20">
      <c r="A52" s="164"/>
      <c r="B52" s="163" t="s">
        <v>261</v>
      </c>
      <c r="C52" s="175">
        <v>215247366.44</v>
      </c>
      <c r="D52" s="175">
        <v>216852201.01600003</v>
      </c>
      <c r="E52" s="175">
        <v>216852201.01600003</v>
      </c>
      <c r="F52" s="175">
        <v>216852201.01600003</v>
      </c>
      <c r="G52" s="83"/>
      <c r="H52" s="62">
        <f t="shared" si="2"/>
        <v>100</v>
      </c>
      <c r="I52" s="62">
        <f t="shared" si="3"/>
        <v>100</v>
      </c>
      <c r="K52" s="41"/>
      <c r="L52" s="41"/>
      <c r="M52" s="41"/>
      <c r="N52" s="41"/>
      <c r="O52" s="41"/>
      <c r="P52" s="42"/>
      <c r="Q52" s="42"/>
      <c r="R52" s="43"/>
      <c r="S52" s="44"/>
      <c r="T52" s="44"/>
    </row>
    <row r="53" spans="1:20">
      <c r="A53" s="164"/>
      <c r="B53" s="163" t="s">
        <v>28</v>
      </c>
      <c r="C53" s="175">
        <v>222503341.57999998</v>
      </c>
      <c r="D53" s="175">
        <v>158016080.58500001</v>
      </c>
      <c r="E53" s="175">
        <v>158016080.58500001</v>
      </c>
      <c r="F53" s="175">
        <v>153414187.45210001</v>
      </c>
      <c r="G53" s="83"/>
      <c r="H53" s="62">
        <f t="shared" si="2"/>
        <v>97.087705810786417</v>
      </c>
      <c r="I53" s="62">
        <f t="shared" si="3"/>
        <v>97.087705810786417</v>
      </c>
      <c r="K53" s="41"/>
      <c r="L53" s="41"/>
      <c r="M53" s="41"/>
      <c r="N53" s="41"/>
      <c r="O53" s="41"/>
      <c r="P53" s="42"/>
      <c r="Q53" s="42"/>
      <c r="R53" s="43"/>
      <c r="S53" s="44"/>
      <c r="T53" s="44"/>
    </row>
    <row r="54" spans="1:20">
      <c r="A54" s="164"/>
      <c r="B54" s="163" t="s">
        <v>29</v>
      </c>
      <c r="C54" s="175">
        <v>1187200</v>
      </c>
      <c r="D54" s="175">
        <v>1187200</v>
      </c>
      <c r="E54" s="175">
        <v>1187200</v>
      </c>
      <c r="F54" s="175">
        <v>1187200</v>
      </c>
      <c r="G54" s="83"/>
      <c r="H54" s="62">
        <f t="shared" si="2"/>
        <v>100</v>
      </c>
      <c r="I54" s="62">
        <f t="shared" si="3"/>
        <v>100</v>
      </c>
      <c r="K54" s="41"/>
      <c r="L54" s="41"/>
      <c r="M54" s="41"/>
      <c r="N54" s="41"/>
      <c r="O54" s="41"/>
      <c r="P54" s="42"/>
      <c r="Q54" s="42"/>
      <c r="R54" s="43"/>
      <c r="S54" s="44"/>
      <c r="T54" s="44"/>
    </row>
    <row r="55" spans="1:20">
      <c r="A55" s="164"/>
      <c r="B55" s="163" t="s">
        <v>154</v>
      </c>
      <c r="C55" s="175">
        <v>14000000</v>
      </c>
      <c r="D55" s="175">
        <v>173168083</v>
      </c>
      <c r="E55" s="175">
        <v>173168083</v>
      </c>
      <c r="F55" s="175">
        <v>173168083</v>
      </c>
      <c r="G55" s="83"/>
      <c r="H55" s="62">
        <f t="shared" si="2"/>
        <v>100</v>
      </c>
      <c r="I55" s="62">
        <f t="shared" si="3"/>
        <v>100</v>
      </c>
      <c r="K55" s="41"/>
      <c r="L55" s="41"/>
      <c r="M55" s="41"/>
      <c r="N55" s="41"/>
      <c r="O55" s="41"/>
      <c r="P55" s="42"/>
      <c r="Q55" s="42"/>
      <c r="R55" s="43"/>
      <c r="S55" s="44"/>
      <c r="T55" s="44"/>
    </row>
    <row r="56" spans="1:20">
      <c r="A56" s="164"/>
      <c r="B56" s="163" t="s">
        <v>260</v>
      </c>
      <c r="C56" s="175">
        <v>5011121.04</v>
      </c>
      <c r="D56" s="175">
        <v>6253684.9200000018</v>
      </c>
      <c r="E56" s="175">
        <v>6253684.9200000018</v>
      </c>
      <c r="F56" s="175">
        <v>5922914.6904000007</v>
      </c>
      <c r="G56" s="83"/>
      <c r="H56" s="62">
        <f t="shared" si="2"/>
        <v>94.710794774099355</v>
      </c>
      <c r="I56" s="62">
        <f t="shared" si="3"/>
        <v>94.710794774099355</v>
      </c>
      <c r="K56" s="41"/>
      <c r="L56" s="41"/>
      <c r="M56" s="41"/>
      <c r="N56" s="41"/>
      <c r="O56" s="41"/>
      <c r="P56" s="42"/>
      <c r="Q56" s="42"/>
      <c r="R56" s="43"/>
      <c r="S56" s="44"/>
      <c r="T56" s="44"/>
    </row>
    <row r="57" spans="1:20">
      <c r="A57" s="164"/>
      <c r="B57" s="163" t="s">
        <v>96</v>
      </c>
      <c r="C57" s="175">
        <v>224226130</v>
      </c>
      <c r="D57" s="175">
        <v>165939619.89000002</v>
      </c>
      <c r="E57" s="175">
        <v>165939619.89000002</v>
      </c>
      <c r="F57" s="175">
        <v>165911653.46000004</v>
      </c>
      <c r="G57" s="83"/>
      <c r="H57" s="62">
        <f t="shared" si="2"/>
        <v>99.983146622838774</v>
      </c>
      <c r="I57" s="62">
        <f t="shared" si="3"/>
        <v>99.983146622838774</v>
      </c>
      <c r="K57" s="41"/>
      <c r="L57" s="41"/>
      <c r="M57" s="41"/>
      <c r="N57" s="41"/>
      <c r="O57" s="41"/>
      <c r="P57" s="42"/>
      <c r="Q57" s="42"/>
      <c r="R57" s="43"/>
      <c r="S57" s="44"/>
      <c r="T57" s="44"/>
    </row>
    <row r="58" spans="1:20">
      <c r="A58" s="164"/>
      <c r="B58" s="163" t="s">
        <v>297</v>
      </c>
      <c r="C58" s="175">
        <v>1672845044</v>
      </c>
      <c r="D58" s="175">
        <v>1860560596.04</v>
      </c>
      <c r="E58" s="175">
        <v>1860560596.04</v>
      </c>
      <c r="F58" s="175">
        <v>1660560596.04</v>
      </c>
      <c r="G58" s="83"/>
      <c r="H58" s="62">
        <f t="shared" si="2"/>
        <v>89.250551665681925</v>
      </c>
      <c r="I58" s="62">
        <f t="shared" si="3"/>
        <v>89.250551665681925</v>
      </c>
      <c r="K58" s="41"/>
      <c r="L58" s="41"/>
      <c r="M58" s="41"/>
      <c r="N58" s="41"/>
      <c r="O58" s="41"/>
      <c r="P58" s="42"/>
      <c r="Q58" s="42"/>
      <c r="R58" s="43"/>
      <c r="S58" s="44"/>
      <c r="T58" s="44"/>
    </row>
    <row r="59" spans="1:20">
      <c r="A59" s="164"/>
      <c r="B59" s="163" t="s">
        <v>23</v>
      </c>
      <c r="C59" s="175">
        <v>3397788639.2321477</v>
      </c>
      <c r="D59" s="175">
        <v>3400103140.946455</v>
      </c>
      <c r="E59" s="175">
        <v>3400103140.946455</v>
      </c>
      <c r="F59" s="175">
        <v>3399653336.2308445</v>
      </c>
      <c r="G59" s="83"/>
      <c r="H59" s="62">
        <f t="shared" si="2"/>
        <v>99.986770850854683</v>
      </c>
      <c r="I59" s="62">
        <f t="shared" si="3"/>
        <v>99.986770850854683</v>
      </c>
      <c r="K59" s="41"/>
      <c r="L59" s="41"/>
      <c r="M59" s="41"/>
      <c r="N59" s="41"/>
      <c r="O59" s="41"/>
      <c r="P59" s="42"/>
      <c r="Q59" s="42"/>
      <c r="R59" s="43"/>
      <c r="S59" s="44"/>
      <c r="T59" s="44"/>
    </row>
    <row r="60" spans="1:20">
      <c r="A60" s="164"/>
      <c r="B60" s="163" t="s">
        <v>296</v>
      </c>
      <c r="C60" s="175">
        <v>120400000</v>
      </c>
      <c r="D60" s="175">
        <v>108686671.63000001</v>
      </c>
      <c r="E60" s="175">
        <v>108686671.63000001</v>
      </c>
      <c r="F60" s="175">
        <v>107586496.03000002</v>
      </c>
      <c r="G60" s="83"/>
      <c r="H60" s="62">
        <f t="shared" si="2"/>
        <v>98.98775481528655</v>
      </c>
      <c r="I60" s="62">
        <f t="shared" si="3"/>
        <v>98.98775481528655</v>
      </c>
      <c r="K60" s="41"/>
      <c r="L60" s="41"/>
      <c r="M60" s="41"/>
      <c r="N60" s="41"/>
      <c r="O60" s="41"/>
      <c r="P60" s="42"/>
      <c r="Q60" s="42"/>
      <c r="R60" s="43"/>
      <c r="S60" s="44"/>
      <c r="T60" s="44"/>
    </row>
    <row r="61" spans="1:20">
      <c r="A61" s="164"/>
      <c r="B61" s="163" t="s">
        <v>295</v>
      </c>
      <c r="C61" s="175">
        <v>45657984</v>
      </c>
      <c r="D61" s="175">
        <v>42365112.299999997</v>
      </c>
      <c r="E61" s="175">
        <v>42365112.299999997</v>
      </c>
      <c r="F61" s="175">
        <v>42361271.700000003</v>
      </c>
      <c r="G61" s="83"/>
      <c r="H61" s="62">
        <f t="shared" si="2"/>
        <v>99.990934521847123</v>
      </c>
      <c r="I61" s="62">
        <f t="shared" si="3"/>
        <v>99.990934521847123</v>
      </c>
      <c r="K61" s="41"/>
      <c r="L61" s="41"/>
      <c r="M61" s="41"/>
      <c r="N61" s="41"/>
      <c r="O61" s="41"/>
      <c r="P61" s="42"/>
      <c r="Q61" s="42"/>
      <c r="R61" s="43"/>
      <c r="S61" s="44"/>
      <c r="T61" s="44"/>
    </row>
    <row r="62" spans="1:20">
      <c r="A62" s="167"/>
      <c r="B62" s="163" t="s">
        <v>116</v>
      </c>
      <c r="C62" s="175">
        <v>648200913.72907269</v>
      </c>
      <c r="D62" s="175">
        <v>602986722.88183904</v>
      </c>
      <c r="E62" s="175">
        <v>602986722.88183904</v>
      </c>
      <c r="F62" s="175">
        <v>562594770.46384096</v>
      </c>
      <c r="G62" s="83"/>
      <c r="H62" s="62">
        <f t="shared" si="2"/>
        <v>93.301352934447067</v>
      </c>
      <c r="I62" s="62">
        <f t="shared" si="3"/>
        <v>93.301352934447067</v>
      </c>
      <c r="K62" s="41"/>
      <c r="L62" s="41"/>
      <c r="M62" s="41"/>
      <c r="N62" s="41"/>
      <c r="O62" s="41"/>
      <c r="P62" s="42"/>
      <c r="Q62" s="42"/>
      <c r="R62" s="43"/>
      <c r="S62" s="44"/>
      <c r="T62" s="44"/>
    </row>
    <row r="63" spans="1:20">
      <c r="A63" s="164"/>
      <c r="B63" s="163" t="s">
        <v>258</v>
      </c>
      <c r="C63" s="175">
        <v>2685844078</v>
      </c>
      <c r="D63" s="175">
        <v>1712700698.0600002</v>
      </c>
      <c r="E63" s="175">
        <v>1712700698.0600002</v>
      </c>
      <c r="F63" s="175">
        <v>1711172909.9100003</v>
      </c>
      <c r="G63" s="83"/>
      <c r="H63" s="62">
        <f t="shared" si="2"/>
        <v>99.910796547713772</v>
      </c>
      <c r="I63" s="62">
        <f t="shared" si="3"/>
        <v>99.910796547713772</v>
      </c>
      <c r="K63" s="41"/>
      <c r="L63" s="41"/>
      <c r="M63" s="41"/>
      <c r="N63" s="41"/>
      <c r="O63" s="41"/>
      <c r="P63" s="42"/>
      <c r="Q63" s="42"/>
      <c r="R63" s="43"/>
      <c r="S63" s="44"/>
      <c r="T63" s="44"/>
    </row>
    <row r="64" spans="1:20">
      <c r="A64" s="164"/>
      <c r="B64" s="163" t="s">
        <v>114</v>
      </c>
      <c r="C64" s="175">
        <v>30737807536.815948</v>
      </c>
      <c r="D64" s="175">
        <v>30746960069.438377</v>
      </c>
      <c r="E64" s="175">
        <v>30746960069.438377</v>
      </c>
      <c r="F64" s="175">
        <v>30137730540.34734</v>
      </c>
      <c r="G64" s="83"/>
      <c r="H64" s="62">
        <f t="shared" si="2"/>
        <v>98.018569875801816</v>
      </c>
      <c r="I64" s="62">
        <f t="shared" si="3"/>
        <v>98.018569875801816</v>
      </c>
      <c r="K64" s="41"/>
      <c r="L64" s="41"/>
      <c r="M64" s="41"/>
      <c r="N64" s="41"/>
      <c r="O64" s="41"/>
      <c r="P64" s="42"/>
      <c r="Q64" s="42"/>
      <c r="R64" s="43"/>
      <c r="S64" s="44"/>
      <c r="T64" s="44"/>
    </row>
    <row r="65" spans="1:20">
      <c r="A65" s="164"/>
      <c r="B65" s="163" t="s">
        <v>257</v>
      </c>
      <c r="C65" s="175">
        <v>354628720.65000039</v>
      </c>
      <c r="D65" s="175">
        <v>362800120.65690005</v>
      </c>
      <c r="E65" s="175">
        <v>362800120.65690005</v>
      </c>
      <c r="F65" s="175">
        <v>359867086.56330001</v>
      </c>
      <c r="G65" s="83"/>
      <c r="H65" s="62">
        <f t="shared" si="2"/>
        <v>99.191556472393287</v>
      </c>
      <c r="I65" s="62">
        <f t="shared" si="3"/>
        <v>99.191556472393287</v>
      </c>
      <c r="K65" s="41"/>
      <c r="L65" s="41"/>
      <c r="M65" s="41"/>
      <c r="N65" s="41"/>
      <c r="O65" s="41"/>
      <c r="P65" s="42"/>
      <c r="Q65" s="42"/>
      <c r="R65" s="43"/>
      <c r="S65" s="44"/>
      <c r="T65" s="44"/>
    </row>
    <row r="66" spans="1:20">
      <c r="A66" s="413" t="s">
        <v>294</v>
      </c>
      <c r="B66" s="413"/>
      <c r="C66" s="166">
        <f>C67</f>
        <v>1000000.0000000001</v>
      </c>
      <c r="D66" s="166">
        <f>D67</f>
        <v>1587132</v>
      </c>
      <c r="E66" s="166">
        <f>E67</f>
        <v>1587132</v>
      </c>
      <c r="F66" s="166">
        <f>F67</f>
        <v>1259092</v>
      </c>
      <c r="G66" s="166"/>
      <c r="H66" s="165">
        <f t="shared" si="2"/>
        <v>79.331271753074091</v>
      </c>
      <c r="I66" s="165">
        <f t="shared" si="3"/>
        <v>79.331271753074091</v>
      </c>
      <c r="K66" s="41"/>
      <c r="L66" s="41"/>
      <c r="M66" s="41"/>
      <c r="N66" s="41"/>
      <c r="O66" s="41"/>
      <c r="P66" s="42"/>
      <c r="Q66" s="42"/>
      <c r="R66" s="43"/>
      <c r="S66" s="44"/>
      <c r="T66" s="44"/>
    </row>
    <row r="67" spans="1:20" s="80" customFormat="1">
      <c r="A67" s="164"/>
      <c r="B67" s="163" t="s">
        <v>150</v>
      </c>
      <c r="C67" s="162">
        <v>1000000.0000000001</v>
      </c>
      <c r="D67" s="162">
        <v>1587132</v>
      </c>
      <c r="E67" s="162">
        <v>1587132</v>
      </c>
      <c r="F67" s="162">
        <v>1259092</v>
      </c>
      <c r="G67" s="83"/>
      <c r="H67" s="62">
        <f t="shared" si="2"/>
        <v>79.331271753074091</v>
      </c>
      <c r="I67" s="62">
        <f t="shared" si="3"/>
        <v>79.331271753074091</v>
      </c>
      <c r="K67" s="41"/>
      <c r="L67" s="41"/>
      <c r="M67" s="41"/>
      <c r="N67" s="41"/>
      <c r="O67" s="41"/>
      <c r="P67" s="42"/>
      <c r="Q67" s="42"/>
      <c r="R67" s="43"/>
      <c r="S67" s="44"/>
      <c r="T67" s="44"/>
    </row>
    <row r="68" spans="1:20" s="172" customFormat="1" ht="12" customHeight="1">
      <c r="A68" s="413" t="s">
        <v>293</v>
      </c>
      <c r="B68" s="413"/>
      <c r="C68" s="166">
        <f>SUM(C69:C72)</f>
        <v>141406158.61867878</v>
      </c>
      <c r="D68" s="166">
        <f>SUM(D69:D72)</f>
        <v>138116520.20522875</v>
      </c>
      <c r="E68" s="166">
        <f>SUM(E69:E72)</f>
        <v>138116520.20522875</v>
      </c>
      <c r="F68" s="166">
        <f>SUM(F69:F72)</f>
        <v>117004377.93797879</v>
      </c>
      <c r="G68" s="166"/>
      <c r="H68" s="165">
        <f t="shared" si="2"/>
        <v>84.714252693393078</v>
      </c>
      <c r="I68" s="165">
        <f t="shared" si="3"/>
        <v>84.714252693393078</v>
      </c>
      <c r="K68" s="41"/>
      <c r="L68" s="41"/>
      <c r="M68" s="41"/>
      <c r="N68" s="41"/>
      <c r="O68" s="41"/>
      <c r="P68" s="42"/>
      <c r="Q68" s="42"/>
      <c r="R68" s="43"/>
      <c r="S68" s="44"/>
      <c r="T68" s="44"/>
    </row>
    <row r="69" spans="1:20" s="172" customFormat="1">
      <c r="A69" s="185"/>
      <c r="B69" s="181" t="s">
        <v>84</v>
      </c>
      <c r="C69" s="175">
        <v>1920000</v>
      </c>
      <c r="D69" s="175">
        <v>2641105.2999999998</v>
      </c>
      <c r="E69" s="175">
        <v>2641105.2999999998</v>
      </c>
      <c r="F69" s="175">
        <v>2365869.7400000002</v>
      </c>
      <c r="G69" s="180"/>
      <c r="H69" s="179">
        <f t="shared" si="2"/>
        <v>89.578773705084785</v>
      </c>
      <c r="I69" s="179">
        <f t="shared" si="3"/>
        <v>89.578773705084785</v>
      </c>
      <c r="K69" s="41"/>
      <c r="L69" s="41"/>
      <c r="M69" s="41"/>
      <c r="N69" s="41"/>
      <c r="O69" s="41"/>
      <c r="P69" s="42"/>
      <c r="Q69" s="42"/>
      <c r="R69" s="43"/>
      <c r="S69" s="44"/>
      <c r="T69" s="44"/>
    </row>
    <row r="70" spans="1:20" s="172" customFormat="1">
      <c r="A70" s="185"/>
      <c r="B70" s="181" t="s">
        <v>292</v>
      </c>
      <c r="C70" s="175">
        <v>58033233.600000001</v>
      </c>
      <c r="D70" s="175">
        <v>57581547.545999996</v>
      </c>
      <c r="E70" s="175">
        <v>57581547.545999996</v>
      </c>
      <c r="F70" s="175">
        <v>52373381.606000006</v>
      </c>
      <c r="G70" s="180"/>
      <c r="H70" s="179">
        <f t="shared" si="2"/>
        <v>90.955147678447929</v>
      </c>
      <c r="I70" s="179">
        <f t="shared" si="3"/>
        <v>90.955147678447929</v>
      </c>
      <c r="K70" s="41"/>
      <c r="L70" s="41"/>
      <c r="M70" s="41"/>
      <c r="N70" s="41"/>
      <c r="O70" s="41"/>
      <c r="P70" s="42"/>
      <c r="Q70" s="42"/>
      <c r="R70" s="43"/>
      <c r="S70" s="44"/>
      <c r="T70" s="44"/>
    </row>
    <row r="71" spans="1:20" s="172" customFormat="1">
      <c r="A71" s="185"/>
      <c r="B71" s="181" t="s">
        <v>291</v>
      </c>
      <c r="C71" s="175">
        <v>125000.000037637</v>
      </c>
      <c r="D71" s="175">
        <v>106032.83494724808</v>
      </c>
      <c r="E71" s="175">
        <v>106032.83494724808</v>
      </c>
      <c r="F71" s="175">
        <v>98273.4276803463</v>
      </c>
      <c r="G71" s="180"/>
      <c r="H71" s="179">
        <f t="shared" si="2"/>
        <v>92.682071293517595</v>
      </c>
      <c r="I71" s="179">
        <f t="shared" si="3"/>
        <v>92.682071293517595</v>
      </c>
      <c r="K71" s="41"/>
      <c r="L71" s="41"/>
      <c r="M71" s="41"/>
      <c r="N71" s="41"/>
      <c r="O71" s="41"/>
      <c r="P71" s="42"/>
      <c r="Q71" s="42"/>
      <c r="R71" s="43"/>
      <c r="S71" s="44"/>
      <c r="T71" s="44"/>
    </row>
    <row r="72" spans="1:20" s="80" customFormat="1">
      <c r="A72" s="164"/>
      <c r="B72" s="163" t="s">
        <v>145</v>
      </c>
      <c r="C72" s="162">
        <v>81327925.018641129</v>
      </c>
      <c r="D72" s="162">
        <v>77787834.524281517</v>
      </c>
      <c r="E72" s="162">
        <v>77787834.524281517</v>
      </c>
      <c r="F72" s="162">
        <v>62166853.164298438</v>
      </c>
      <c r="G72" s="83"/>
      <c r="H72" s="62">
        <f t="shared" ref="H72:H103" si="4">IFERROR(+F72/D72*100,"n.a.")</f>
        <v>79.918477670043657</v>
      </c>
      <c r="I72" s="62">
        <f t="shared" ref="I72:I103" si="5">IFERROR(+F72/E72*100,"n.a.")</f>
        <v>79.918477670043657</v>
      </c>
      <c r="K72" s="41"/>
      <c r="L72" s="41"/>
      <c r="M72" s="41"/>
      <c r="N72" s="41"/>
      <c r="O72" s="41"/>
      <c r="P72" s="42"/>
      <c r="Q72" s="42"/>
      <c r="R72" s="43"/>
      <c r="S72" s="44"/>
      <c r="T72" s="44"/>
    </row>
    <row r="73" spans="1:20">
      <c r="A73" s="413" t="s">
        <v>104</v>
      </c>
      <c r="B73" s="413"/>
      <c r="C73" s="166">
        <f>C74</f>
        <v>4706879820</v>
      </c>
      <c r="D73" s="166">
        <f>D74</f>
        <v>4706879820</v>
      </c>
      <c r="E73" s="166">
        <f>E74</f>
        <v>4706879820</v>
      </c>
      <c r="F73" s="166">
        <f>F74</f>
        <v>4706879820</v>
      </c>
      <c r="G73" s="183"/>
      <c r="H73" s="165">
        <f t="shared" si="4"/>
        <v>100</v>
      </c>
      <c r="I73" s="165">
        <f t="shared" si="5"/>
        <v>100</v>
      </c>
      <c r="K73" s="41"/>
      <c r="L73" s="41"/>
      <c r="M73" s="41"/>
      <c r="N73" s="41"/>
      <c r="O73" s="41"/>
      <c r="P73" s="42"/>
      <c r="Q73" s="42"/>
      <c r="R73" s="43"/>
      <c r="S73" s="44"/>
      <c r="T73" s="44"/>
    </row>
    <row r="74" spans="1:20">
      <c r="A74" s="167"/>
      <c r="B74" s="163" t="s">
        <v>103</v>
      </c>
      <c r="C74" s="175">
        <v>4706879820</v>
      </c>
      <c r="D74" s="175">
        <v>4706879820</v>
      </c>
      <c r="E74" s="175">
        <v>4706879820</v>
      </c>
      <c r="F74" s="175">
        <v>4706879820</v>
      </c>
      <c r="G74" s="83"/>
      <c r="H74" s="62">
        <f t="shared" si="4"/>
        <v>100</v>
      </c>
      <c r="I74" s="62">
        <f t="shared" si="5"/>
        <v>100</v>
      </c>
      <c r="K74" s="41"/>
      <c r="L74" s="41"/>
      <c r="M74" s="41"/>
      <c r="N74" s="41"/>
      <c r="O74" s="41"/>
      <c r="P74" s="42"/>
      <c r="Q74" s="42"/>
      <c r="R74" s="43"/>
      <c r="S74" s="44"/>
      <c r="T74" s="44"/>
    </row>
    <row r="75" spans="1:20">
      <c r="A75" s="413" t="s">
        <v>290</v>
      </c>
      <c r="B75" s="413"/>
      <c r="C75" s="166">
        <f>SUM(C76:C84)</f>
        <v>48998787788.5215</v>
      </c>
      <c r="D75" s="166">
        <f>SUM(D76:D84)</f>
        <v>44287290410.372353</v>
      </c>
      <c r="E75" s="166">
        <f>SUM(E76:E84)</f>
        <v>44287290410.372353</v>
      </c>
      <c r="F75" s="166">
        <f>SUM(F76:F84)</f>
        <v>44231602270.283401</v>
      </c>
      <c r="G75" s="183"/>
      <c r="H75" s="165">
        <f t="shared" si="4"/>
        <v>99.874257062075969</v>
      </c>
      <c r="I75" s="165">
        <f t="shared" si="5"/>
        <v>99.874257062075969</v>
      </c>
      <c r="K75" s="41"/>
      <c r="L75" s="41"/>
      <c r="M75" s="41"/>
      <c r="N75" s="41"/>
      <c r="O75" s="41"/>
      <c r="P75" s="42"/>
      <c r="Q75" s="42"/>
      <c r="R75" s="43"/>
      <c r="S75" s="44"/>
      <c r="T75" s="44"/>
    </row>
    <row r="76" spans="1:20">
      <c r="A76" s="167"/>
      <c r="B76" s="163" t="s">
        <v>289</v>
      </c>
      <c r="C76" s="175">
        <v>944849668.94246614</v>
      </c>
      <c r="D76" s="175">
        <v>989924947.72466719</v>
      </c>
      <c r="E76" s="175">
        <v>989924947.72466719</v>
      </c>
      <c r="F76" s="175">
        <v>944849668.94246638</v>
      </c>
      <c r="G76" s="83"/>
      <c r="H76" s="62">
        <f t="shared" si="4"/>
        <v>95.446596341893809</v>
      </c>
      <c r="I76" s="62">
        <f t="shared" si="5"/>
        <v>95.446596341893809</v>
      </c>
      <c r="K76" s="41"/>
      <c r="L76" s="41"/>
      <c r="M76" s="41"/>
      <c r="N76" s="41"/>
      <c r="O76" s="41"/>
      <c r="P76" s="42"/>
      <c r="Q76" s="42"/>
      <c r="R76" s="43"/>
      <c r="S76" s="44"/>
      <c r="T76" s="44"/>
    </row>
    <row r="77" spans="1:20">
      <c r="A77" s="167"/>
      <c r="B77" s="163" t="s">
        <v>142</v>
      </c>
      <c r="C77" s="175">
        <v>5341965.5999999996</v>
      </c>
      <c r="D77" s="175">
        <v>5766816.8509999998</v>
      </c>
      <c r="E77" s="175">
        <v>5766816.8509999998</v>
      </c>
      <c r="F77" s="175">
        <v>5766816.8509999998</v>
      </c>
      <c r="G77" s="83"/>
      <c r="H77" s="62">
        <f t="shared" si="4"/>
        <v>100</v>
      </c>
      <c r="I77" s="62">
        <f t="shared" si="5"/>
        <v>100</v>
      </c>
      <c r="K77" s="41"/>
      <c r="L77" s="41"/>
      <c r="M77" s="41"/>
      <c r="N77" s="41"/>
      <c r="O77" s="41"/>
      <c r="P77" s="42"/>
      <c r="Q77" s="42"/>
      <c r="R77" s="43"/>
      <c r="S77" s="44"/>
      <c r="T77" s="44"/>
    </row>
    <row r="78" spans="1:20">
      <c r="A78" s="167"/>
      <c r="B78" s="163" t="s">
        <v>102</v>
      </c>
      <c r="C78" s="175">
        <v>748243326.04106581</v>
      </c>
      <c r="D78" s="175">
        <v>748243326.04106581</v>
      </c>
      <c r="E78" s="175">
        <v>748243326.04106581</v>
      </c>
      <c r="F78" s="175">
        <v>748243326.04106581</v>
      </c>
      <c r="G78" s="83"/>
      <c r="H78" s="62">
        <f t="shared" si="4"/>
        <v>100</v>
      </c>
      <c r="I78" s="62">
        <f t="shared" si="5"/>
        <v>100</v>
      </c>
      <c r="K78" s="41"/>
      <c r="L78" s="41"/>
      <c r="M78" s="41"/>
      <c r="N78" s="41"/>
      <c r="O78" s="41"/>
      <c r="P78" s="42"/>
      <c r="Q78" s="42"/>
      <c r="R78" s="43"/>
      <c r="S78" s="44"/>
      <c r="T78" s="44"/>
    </row>
    <row r="79" spans="1:20">
      <c r="A79" s="167"/>
      <c r="B79" s="163" t="s">
        <v>141</v>
      </c>
      <c r="C79" s="175">
        <v>22339864.030000001</v>
      </c>
      <c r="D79" s="175">
        <v>21528700.475700002</v>
      </c>
      <c r="E79" s="175">
        <v>21528700.475700002</v>
      </c>
      <c r="F79" s="175">
        <v>21514315.173999999</v>
      </c>
      <c r="G79" s="83"/>
      <c r="H79" s="62">
        <f t="shared" si="4"/>
        <v>99.933180817317606</v>
      </c>
      <c r="I79" s="62">
        <f t="shared" si="5"/>
        <v>99.933180817317606</v>
      </c>
      <c r="K79" s="41"/>
      <c r="L79" s="41"/>
      <c r="M79" s="41"/>
      <c r="N79" s="41"/>
      <c r="O79" s="41"/>
      <c r="P79" s="42"/>
      <c r="Q79" s="42"/>
      <c r="R79" s="43"/>
      <c r="S79" s="44"/>
      <c r="T79" s="44"/>
    </row>
    <row r="80" spans="1:20">
      <c r="A80" s="167"/>
      <c r="B80" s="163" t="s">
        <v>254</v>
      </c>
      <c r="C80" s="175">
        <v>75503428.979300007</v>
      </c>
      <c r="D80" s="175">
        <v>75725262.797960997</v>
      </c>
      <c r="E80" s="175">
        <v>75725262.797960997</v>
      </c>
      <c r="F80" s="175">
        <v>72861988.049305007</v>
      </c>
      <c r="G80" s="83"/>
      <c r="H80" s="62">
        <f t="shared" si="4"/>
        <v>96.218864560040743</v>
      </c>
      <c r="I80" s="62">
        <f t="shared" si="5"/>
        <v>96.218864560040743</v>
      </c>
      <c r="K80" s="41"/>
      <c r="L80" s="41"/>
      <c r="M80" s="41"/>
      <c r="N80" s="41"/>
      <c r="O80" s="41"/>
      <c r="P80" s="42"/>
      <c r="Q80" s="42"/>
      <c r="R80" s="43"/>
      <c r="S80" s="44"/>
      <c r="T80" s="44"/>
    </row>
    <row r="81" spans="1:20">
      <c r="A81" s="167"/>
      <c r="B81" s="163" t="s">
        <v>98</v>
      </c>
      <c r="C81" s="175">
        <v>23800479.5</v>
      </c>
      <c r="D81" s="175">
        <v>24217517.653999999</v>
      </c>
      <c r="E81" s="175">
        <v>24217517.653999999</v>
      </c>
      <c r="F81" s="175">
        <v>24182487.306999996</v>
      </c>
      <c r="G81" s="83"/>
      <c r="H81" s="62">
        <f t="shared" si="4"/>
        <v>99.855351206921839</v>
      </c>
      <c r="I81" s="62">
        <f t="shared" si="5"/>
        <v>99.855351206921839</v>
      </c>
      <c r="K81" s="41"/>
      <c r="L81" s="41"/>
      <c r="M81" s="41"/>
      <c r="N81" s="41"/>
      <c r="O81" s="41"/>
      <c r="P81" s="42"/>
      <c r="Q81" s="42"/>
      <c r="R81" s="43"/>
      <c r="S81" s="44"/>
      <c r="T81" s="44"/>
    </row>
    <row r="82" spans="1:20">
      <c r="A82" s="167"/>
      <c r="B82" s="163" t="s">
        <v>96</v>
      </c>
      <c r="C82" s="175">
        <v>3466030741.5909996</v>
      </c>
      <c r="D82" s="175">
        <v>3328626399.2001915</v>
      </c>
      <c r="E82" s="175">
        <v>3328626399.2001915</v>
      </c>
      <c r="F82" s="175">
        <v>3320926228.2907906</v>
      </c>
      <c r="G82" s="83"/>
      <c r="H82" s="62">
        <f t="shared" si="4"/>
        <v>99.768668213673635</v>
      </c>
      <c r="I82" s="62">
        <f t="shared" si="5"/>
        <v>99.768668213673635</v>
      </c>
      <c r="K82" s="41"/>
      <c r="L82" s="41"/>
      <c r="M82" s="41"/>
      <c r="N82" s="41"/>
      <c r="O82" s="41"/>
      <c r="P82" s="42"/>
      <c r="Q82" s="42"/>
      <c r="R82" s="43"/>
      <c r="S82" s="44"/>
      <c r="T82" s="44"/>
    </row>
    <row r="83" spans="1:20">
      <c r="A83" s="167"/>
      <c r="B83" s="163" t="s">
        <v>23</v>
      </c>
      <c r="C83" s="175">
        <v>42911052783.620003</v>
      </c>
      <c r="D83" s="175">
        <v>38289204416.579109</v>
      </c>
      <c r="E83" s="175">
        <v>38289204416.579109</v>
      </c>
      <c r="F83" s="175">
        <v>38289204416.579109</v>
      </c>
      <c r="G83" s="83"/>
      <c r="H83" s="62">
        <f t="shared" si="4"/>
        <v>100</v>
      </c>
      <c r="I83" s="62">
        <f t="shared" si="5"/>
        <v>100</v>
      </c>
      <c r="K83" s="41"/>
      <c r="L83" s="41"/>
      <c r="M83" s="41"/>
      <c r="N83" s="41"/>
      <c r="O83" s="41"/>
      <c r="P83" s="42"/>
      <c r="Q83" s="42"/>
      <c r="R83" s="43"/>
      <c r="S83" s="44"/>
      <c r="T83" s="44"/>
    </row>
    <row r="84" spans="1:20">
      <c r="A84" s="167"/>
      <c r="B84" s="163" t="s">
        <v>140</v>
      </c>
      <c r="C84" s="175">
        <v>801625530.21766424</v>
      </c>
      <c r="D84" s="175">
        <v>804053023.0486623</v>
      </c>
      <c r="E84" s="175">
        <v>804053023.0486623</v>
      </c>
      <c r="F84" s="175">
        <v>804053023.0486623</v>
      </c>
      <c r="G84" s="83"/>
      <c r="H84" s="62">
        <f t="shared" si="4"/>
        <v>100</v>
      </c>
      <c r="I84" s="62">
        <f t="shared" si="5"/>
        <v>100</v>
      </c>
      <c r="K84" s="41"/>
      <c r="L84" s="41"/>
      <c r="M84" s="41"/>
      <c r="N84" s="41"/>
      <c r="O84" s="41"/>
      <c r="P84" s="42"/>
      <c r="Q84" s="42"/>
      <c r="R84" s="43"/>
      <c r="S84" s="44"/>
      <c r="T84" s="44"/>
    </row>
    <row r="85" spans="1:20" s="172" customFormat="1" ht="12" customHeight="1">
      <c r="A85" s="413" t="s">
        <v>288</v>
      </c>
      <c r="B85" s="413"/>
      <c r="C85" s="166">
        <f>C86</f>
        <v>6903135</v>
      </c>
      <c r="D85" s="166">
        <f>D86</f>
        <v>6903135</v>
      </c>
      <c r="E85" s="166">
        <f>E86</f>
        <v>6903135</v>
      </c>
      <c r="F85" s="166">
        <f>F86</f>
        <v>6671291.4299999997</v>
      </c>
      <c r="G85" s="166"/>
      <c r="H85" s="184">
        <f t="shared" si="4"/>
        <v>96.641474199765753</v>
      </c>
      <c r="I85" s="184">
        <f t="shared" si="5"/>
        <v>96.641474199765753</v>
      </c>
      <c r="K85" s="41"/>
      <c r="L85" s="41"/>
      <c r="M85" s="41"/>
      <c r="N85" s="41"/>
      <c r="O85" s="41"/>
      <c r="P85" s="42"/>
      <c r="Q85" s="42"/>
      <c r="R85" s="43"/>
      <c r="S85" s="44"/>
      <c r="T85" s="44"/>
    </row>
    <row r="86" spans="1:20" s="172" customFormat="1">
      <c r="A86" s="182"/>
      <c r="B86" s="181" t="s">
        <v>287</v>
      </c>
      <c r="C86" s="175">
        <v>6903135</v>
      </c>
      <c r="D86" s="175">
        <v>6903135</v>
      </c>
      <c r="E86" s="175">
        <v>6903135</v>
      </c>
      <c r="F86" s="175">
        <v>6671291.4299999997</v>
      </c>
      <c r="G86" s="180"/>
      <c r="H86" s="179">
        <f t="shared" si="4"/>
        <v>96.641474199765753</v>
      </c>
      <c r="I86" s="179">
        <f t="shared" si="5"/>
        <v>96.641474199765753</v>
      </c>
      <c r="K86" s="41"/>
      <c r="L86" s="41"/>
      <c r="M86" s="41"/>
      <c r="N86" s="41"/>
      <c r="O86" s="41"/>
      <c r="P86" s="42"/>
      <c r="Q86" s="42"/>
      <c r="R86" s="43"/>
      <c r="S86" s="44"/>
      <c r="T86" s="44"/>
    </row>
    <row r="87" spans="1:20" ht="16.5" customHeight="1">
      <c r="A87" s="413" t="s">
        <v>286</v>
      </c>
      <c r="B87" s="413"/>
      <c r="C87" s="166">
        <f>SUM(C88:C96)</f>
        <v>35151680804</v>
      </c>
      <c r="D87" s="166">
        <f>SUM(D88:D96)</f>
        <v>36671521448.490005</v>
      </c>
      <c r="E87" s="166">
        <f>SUM(E88:E96)</f>
        <v>36671521448.490005</v>
      </c>
      <c r="F87" s="166">
        <f>SUM(F88:F96)</f>
        <v>36012738672.329994</v>
      </c>
      <c r="G87" s="183"/>
      <c r="H87" s="184">
        <f t="shared" si="4"/>
        <v>98.203557556003346</v>
      </c>
      <c r="I87" s="184">
        <f t="shared" si="5"/>
        <v>98.203557556003346</v>
      </c>
      <c r="K87" s="41"/>
      <c r="L87" s="41"/>
      <c r="M87" s="41"/>
      <c r="N87" s="41"/>
      <c r="O87" s="41"/>
      <c r="P87" s="42"/>
      <c r="Q87" s="42"/>
      <c r="R87" s="43"/>
      <c r="S87" s="44"/>
      <c r="T87" s="44"/>
    </row>
    <row r="88" spans="1:20">
      <c r="A88" s="167"/>
      <c r="B88" s="163" t="s">
        <v>285</v>
      </c>
      <c r="C88" s="175">
        <v>133707873</v>
      </c>
      <c r="D88" s="175">
        <v>133707873</v>
      </c>
      <c r="E88" s="175">
        <v>133707873</v>
      </c>
      <c r="F88" s="175">
        <v>133707873</v>
      </c>
      <c r="G88" s="83"/>
      <c r="H88" s="62">
        <f t="shared" si="4"/>
        <v>100</v>
      </c>
      <c r="I88" s="62">
        <f t="shared" si="5"/>
        <v>100</v>
      </c>
      <c r="K88" s="41"/>
      <c r="L88" s="41"/>
      <c r="M88" s="41"/>
      <c r="N88" s="41"/>
      <c r="O88" s="41"/>
      <c r="P88" s="42"/>
      <c r="Q88" s="42"/>
      <c r="R88" s="43"/>
      <c r="S88" s="44"/>
      <c r="T88" s="44"/>
    </row>
    <row r="89" spans="1:20" s="80" customFormat="1">
      <c r="A89" s="167"/>
      <c r="B89" s="163" t="s">
        <v>161</v>
      </c>
      <c r="C89" s="162">
        <v>0</v>
      </c>
      <c r="D89" s="162">
        <v>434901186.88999999</v>
      </c>
      <c r="E89" s="162">
        <v>434901186.88999999</v>
      </c>
      <c r="F89" s="162">
        <v>236437561.93000001</v>
      </c>
      <c r="G89" s="83"/>
      <c r="H89" s="62">
        <f t="shared" si="4"/>
        <v>54.365812064293671</v>
      </c>
      <c r="I89" s="62">
        <f t="shared" si="5"/>
        <v>54.365812064293671</v>
      </c>
      <c r="K89" s="41"/>
      <c r="L89" s="41"/>
      <c r="M89" s="41"/>
      <c r="N89" s="41"/>
      <c r="O89" s="41"/>
      <c r="P89" s="42"/>
      <c r="Q89" s="42"/>
      <c r="R89" s="43"/>
      <c r="S89" s="44"/>
      <c r="T89" s="44"/>
    </row>
    <row r="90" spans="1:20">
      <c r="A90" s="167"/>
      <c r="B90" s="163" t="s">
        <v>64</v>
      </c>
      <c r="C90" s="175">
        <v>0</v>
      </c>
      <c r="D90" s="175">
        <v>61123262.75</v>
      </c>
      <c r="E90" s="175">
        <v>61123262.75</v>
      </c>
      <c r="F90" s="175">
        <v>499998.28</v>
      </c>
      <c r="G90" s="83"/>
      <c r="H90" s="62">
        <f t="shared" si="4"/>
        <v>0.81801634517620714</v>
      </c>
      <c r="I90" s="62">
        <f t="shared" si="5"/>
        <v>0.81801634517620714</v>
      </c>
      <c r="K90" s="41"/>
      <c r="L90" s="41"/>
      <c r="M90" s="41"/>
      <c r="N90" s="41"/>
      <c r="O90" s="41"/>
      <c r="P90" s="42"/>
      <c r="Q90" s="42"/>
      <c r="R90" s="43"/>
      <c r="S90" s="44"/>
      <c r="T90" s="44"/>
    </row>
    <row r="91" spans="1:20">
      <c r="A91" s="167"/>
      <c r="B91" s="163" t="s">
        <v>14</v>
      </c>
      <c r="C91" s="175">
        <v>0</v>
      </c>
      <c r="D91" s="175">
        <v>35548191.800000004</v>
      </c>
      <c r="E91" s="175">
        <v>35548191.800000004</v>
      </c>
      <c r="F91" s="175">
        <v>33760875.840000004</v>
      </c>
      <c r="G91" s="83"/>
      <c r="H91" s="62">
        <f t="shared" si="4"/>
        <v>94.972132562872019</v>
      </c>
      <c r="I91" s="62">
        <f t="shared" si="5"/>
        <v>94.972132562872019</v>
      </c>
      <c r="K91" s="41"/>
      <c r="L91" s="41"/>
      <c r="M91" s="41"/>
      <c r="N91" s="41"/>
      <c r="O91" s="41"/>
      <c r="P91" s="42"/>
      <c r="Q91" s="42"/>
      <c r="R91" s="43"/>
      <c r="S91" s="44"/>
      <c r="T91" s="44"/>
    </row>
    <row r="92" spans="1:20">
      <c r="A92" s="167"/>
      <c r="B92" s="163" t="s">
        <v>158</v>
      </c>
      <c r="C92" s="175">
        <v>0</v>
      </c>
      <c r="D92" s="175">
        <v>1811317.32</v>
      </c>
      <c r="E92" s="175">
        <v>1811317.32</v>
      </c>
      <c r="F92" s="175">
        <v>0</v>
      </c>
      <c r="G92" s="83"/>
      <c r="H92" s="62">
        <f t="shared" si="4"/>
        <v>0</v>
      </c>
      <c r="I92" s="62">
        <f t="shared" si="5"/>
        <v>0</v>
      </c>
      <c r="K92" s="41"/>
      <c r="L92" s="41"/>
      <c r="M92" s="41"/>
      <c r="N92" s="41"/>
      <c r="O92" s="41"/>
      <c r="P92" s="42"/>
      <c r="Q92" s="42"/>
      <c r="R92" s="43"/>
      <c r="S92" s="44"/>
      <c r="T92" s="44"/>
    </row>
    <row r="93" spans="1:20">
      <c r="A93" s="167"/>
      <c r="B93" s="163" t="s">
        <v>284</v>
      </c>
      <c r="C93" s="175">
        <v>34284285256</v>
      </c>
      <c r="D93" s="175">
        <v>34682741092.810005</v>
      </c>
      <c r="E93" s="175">
        <v>34682741092.810005</v>
      </c>
      <c r="F93" s="175">
        <v>34332240082.519997</v>
      </c>
      <c r="G93" s="83"/>
      <c r="H93" s="62">
        <f t="shared" si="4"/>
        <v>98.989407990123738</v>
      </c>
      <c r="I93" s="62">
        <f t="shared" si="5"/>
        <v>98.989407990123738</v>
      </c>
      <c r="K93" s="41"/>
      <c r="L93" s="41"/>
      <c r="M93" s="41"/>
      <c r="N93" s="41"/>
      <c r="O93" s="41"/>
      <c r="P93" s="42"/>
      <c r="Q93" s="42"/>
      <c r="R93" s="43"/>
      <c r="S93" s="44"/>
      <c r="T93" s="44"/>
    </row>
    <row r="94" spans="1:20">
      <c r="A94" s="167"/>
      <c r="B94" s="163" t="s">
        <v>69</v>
      </c>
      <c r="C94" s="175">
        <v>733687675</v>
      </c>
      <c r="D94" s="175">
        <v>1285343331.2899995</v>
      </c>
      <c r="E94" s="175">
        <v>1285343331.2899995</v>
      </c>
      <c r="F94" s="175">
        <v>1274866832.9899995</v>
      </c>
      <c r="G94" s="83"/>
      <c r="H94" s="62">
        <f t="shared" si="4"/>
        <v>99.184926078117556</v>
      </c>
      <c r="I94" s="62">
        <f t="shared" si="5"/>
        <v>99.184926078117556</v>
      </c>
      <c r="K94" s="41"/>
      <c r="L94" s="41"/>
      <c r="M94" s="41"/>
      <c r="N94" s="41"/>
      <c r="O94" s="41"/>
      <c r="P94" s="42"/>
      <c r="Q94" s="42"/>
      <c r="R94" s="43"/>
      <c r="S94" s="44"/>
      <c r="T94" s="44"/>
    </row>
    <row r="95" spans="1:20">
      <c r="A95" s="167"/>
      <c r="B95" s="163" t="s">
        <v>283</v>
      </c>
      <c r="C95" s="175">
        <v>0</v>
      </c>
      <c r="D95" s="175">
        <v>33375768</v>
      </c>
      <c r="E95" s="175">
        <v>33375768</v>
      </c>
      <c r="F95" s="175">
        <v>0</v>
      </c>
      <c r="G95" s="83"/>
      <c r="H95" s="62">
        <f t="shared" si="4"/>
        <v>0</v>
      </c>
      <c r="I95" s="62">
        <f t="shared" si="5"/>
        <v>0</v>
      </c>
      <c r="K95" s="41"/>
      <c r="L95" s="41"/>
      <c r="M95" s="41"/>
      <c r="N95" s="41"/>
      <c r="O95" s="41"/>
      <c r="P95" s="42"/>
      <c r="Q95" s="42"/>
      <c r="R95" s="43"/>
      <c r="S95" s="44"/>
      <c r="T95" s="44"/>
    </row>
    <row r="96" spans="1:20" s="80" customFormat="1">
      <c r="A96" s="167"/>
      <c r="B96" s="163" t="s">
        <v>282</v>
      </c>
      <c r="C96" s="162">
        <v>0</v>
      </c>
      <c r="D96" s="162">
        <v>2969424.63</v>
      </c>
      <c r="E96" s="162">
        <v>2969424.63</v>
      </c>
      <c r="F96" s="162">
        <v>1225447.77</v>
      </c>
      <c r="G96" s="83"/>
      <c r="H96" s="62">
        <f t="shared" si="4"/>
        <v>41.268862580964047</v>
      </c>
      <c r="I96" s="62">
        <f t="shared" si="5"/>
        <v>41.268862580964047</v>
      </c>
      <c r="K96" s="41"/>
      <c r="L96" s="41"/>
      <c r="M96" s="41"/>
      <c r="N96" s="41"/>
      <c r="O96" s="41"/>
      <c r="P96" s="42"/>
      <c r="Q96" s="42"/>
      <c r="R96" s="43"/>
      <c r="S96" s="44"/>
      <c r="T96" s="44"/>
    </row>
    <row r="97" spans="1:20">
      <c r="A97" s="413" t="s">
        <v>20</v>
      </c>
      <c r="B97" s="413"/>
      <c r="C97" s="166">
        <f>SUM(C98:C107)</f>
        <v>380120699480.74536</v>
      </c>
      <c r="D97" s="166">
        <f>SUM(D98:D107)</f>
        <v>392884125892.26807</v>
      </c>
      <c r="E97" s="166">
        <f>SUM(E98:E107)</f>
        <v>392884125892.26807</v>
      </c>
      <c r="F97" s="166">
        <f>SUM(F98:F107)</f>
        <v>392884115509.86804</v>
      </c>
      <c r="G97" s="183"/>
      <c r="H97" s="165">
        <f t="shared" si="4"/>
        <v>99.999997357388764</v>
      </c>
      <c r="I97" s="165">
        <f t="shared" si="5"/>
        <v>99.999997357388764</v>
      </c>
      <c r="K97" s="41"/>
      <c r="L97" s="41"/>
      <c r="M97" s="41"/>
      <c r="N97" s="41"/>
      <c r="O97" s="41"/>
      <c r="P97" s="42"/>
      <c r="Q97" s="42"/>
      <c r="R97" s="43"/>
      <c r="S97" s="44"/>
      <c r="T97" s="44"/>
    </row>
    <row r="98" spans="1:20">
      <c r="A98" s="167"/>
      <c r="B98" s="163" t="s">
        <v>39</v>
      </c>
      <c r="C98" s="175">
        <v>139241415.03999999</v>
      </c>
      <c r="D98" s="175">
        <v>119855526.56000002</v>
      </c>
      <c r="E98" s="175">
        <v>119855526.56000002</v>
      </c>
      <c r="F98" s="175">
        <v>119855526.56000002</v>
      </c>
      <c r="G98" s="83"/>
      <c r="H98" s="62">
        <f t="shared" si="4"/>
        <v>100</v>
      </c>
      <c r="I98" s="62">
        <f t="shared" si="5"/>
        <v>100</v>
      </c>
      <c r="K98" s="41"/>
      <c r="L98" s="41"/>
      <c r="M98" s="41"/>
      <c r="N98" s="41"/>
      <c r="O98" s="41"/>
      <c r="P98" s="42"/>
      <c r="Q98" s="42"/>
      <c r="R98" s="43"/>
      <c r="S98" s="44"/>
      <c r="T98" s="44"/>
    </row>
    <row r="99" spans="1:20">
      <c r="A99" s="167"/>
      <c r="B99" s="163" t="s">
        <v>38</v>
      </c>
      <c r="C99" s="175">
        <v>4054173342</v>
      </c>
      <c r="D99" s="175">
        <v>4140713365.5400014</v>
      </c>
      <c r="E99" s="175">
        <v>4140713365.5400014</v>
      </c>
      <c r="F99" s="175">
        <v>4140713365.5400014</v>
      </c>
      <c r="G99" s="83"/>
      <c r="H99" s="62">
        <f t="shared" si="4"/>
        <v>100</v>
      </c>
      <c r="I99" s="62">
        <f t="shared" si="5"/>
        <v>100</v>
      </c>
      <c r="K99" s="41"/>
      <c r="L99" s="41"/>
      <c r="M99" s="41"/>
      <c r="N99" s="41"/>
      <c r="O99" s="41"/>
      <c r="P99" s="42"/>
      <c r="Q99" s="42"/>
      <c r="R99" s="43"/>
      <c r="S99" s="44"/>
      <c r="T99" s="44"/>
    </row>
    <row r="100" spans="1:20">
      <c r="A100" s="167"/>
      <c r="B100" s="163" t="s">
        <v>91</v>
      </c>
      <c r="C100" s="175">
        <v>7438278907.2003031</v>
      </c>
      <c r="D100" s="175">
        <v>7438278907.2003021</v>
      </c>
      <c r="E100" s="175">
        <v>7438278907.2003021</v>
      </c>
      <c r="F100" s="175">
        <v>7438278907.2003021</v>
      </c>
      <c r="G100" s="83"/>
      <c r="H100" s="62">
        <f t="shared" si="4"/>
        <v>100</v>
      </c>
      <c r="I100" s="62">
        <f t="shared" si="5"/>
        <v>100</v>
      </c>
      <c r="K100" s="41"/>
      <c r="L100" s="41"/>
      <c r="M100" s="41"/>
      <c r="N100" s="41"/>
      <c r="O100" s="41"/>
      <c r="P100" s="42"/>
      <c r="Q100" s="42"/>
      <c r="R100" s="43"/>
      <c r="S100" s="44"/>
      <c r="T100" s="44"/>
    </row>
    <row r="101" spans="1:20">
      <c r="A101" s="167"/>
      <c r="B101" s="163" t="s">
        <v>37</v>
      </c>
      <c r="C101" s="175">
        <v>6831051596</v>
      </c>
      <c r="D101" s="175">
        <v>6831051596</v>
      </c>
      <c r="E101" s="175">
        <v>6831051596</v>
      </c>
      <c r="F101" s="175">
        <v>6831051596</v>
      </c>
      <c r="G101" s="83"/>
      <c r="H101" s="62">
        <f t="shared" si="4"/>
        <v>100</v>
      </c>
      <c r="I101" s="62">
        <f t="shared" si="5"/>
        <v>100</v>
      </c>
      <c r="K101" s="41"/>
      <c r="L101" s="41"/>
      <c r="M101" s="41"/>
      <c r="N101" s="41"/>
      <c r="O101" s="41"/>
      <c r="P101" s="42"/>
      <c r="Q101" s="42"/>
      <c r="R101" s="43"/>
      <c r="S101" s="44"/>
      <c r="T101" s="44"/>
    </row>
    <row r="102" spans="1:20">
      <c r="A102" s="167"/>
      <c r="B102" s="163" t="s">
        <v>36</v>
      </c>
      <c r="C102" s="175">
        <v>503362738</v>
      </c>
      <c r="D102" s="175">
        <v>503362738</v>
      </c>
      <c r="E102" s="175">
        <v>503362738</v>
      </c>
      <c r="F102" s="175">
        <v>503362738</v>
      </c>
      <c r="G102" s="83"/>
      <c r="H102" s="62">
        <f t="shared" si="4"/>
        <v>100</v>
      </c>
      <c r="I102" s="62">
        <f t="shared" si="5"/>
        <v>100</v>
      </c>
      <c r="K102" s="41"/>
      <c r="L102" s="41"/>
      <c r="M102" s="41"/>
      <c r="N102" s="41"/>
      <c r="O102" s="41"/>
      <c r="P102" s="42"/>
      <c r="Q102" s="42"/>
      <c r="R102" s="43"/>
      <c r="S102" s="44"/>
      <c r="T102" s="44"/>
    </row>
    <row r="103" spans="1:20">
      <c r="A103" s="167"/>
      <c r="B103" s="163" t="s">
        <v>281</v>
      </c>
      <c r="C103" s="175">
        <v>18086750111.505028</v>
      </c>
      <c r="D103" s="175">
        <v>18877890789.347889</v>
      </c>
      <c r="E103" s="175">
        <v>18877890789.347889</v>
      </c>
      <c r="F103" s="175">
        <v>18877890789.347889</v>
      </c>
      <c r="G103" s="83"/>
      <c r="H103" s="62">
        <f t="shared" si="4"/>
        <v>100</v>
      </c>
      <c r="I103" s="62">
        <f t="shared" si="5"/>
        <v>100</v>
      </c>
      <c r="K103" s="41"/>
      <c r="L103" s="41"/>
      <c r="M103" s="41"/>
      <c r="N103" s="41"/>
      <c r="O103" s="41"/>
      <c r="P103" s="42"/>
      <c r="Q103" s="42"/>
      <c r="R103" s="43"/>
      <c r="S103" s="44"/>
      <c r="T103" s="44"/>
    </row>
    <row r="104" spans="1:20">
      <c r="A104" s="167"/>
      <c r="B104" s="163" t="s">
        <v>35</v>
      </c>
      <c r="C104" s="175">
        <v>8945914574</v>
      </c>
      <c r="D104" s="175">
        <v>8945914574</v>
      </c>
      <c r="E104" s="175">
        <v>8945914574</v>
      </c>
      <c r="F104" s="175">
        <v>8945914574</v>
      </c>
      <c r="G104" s="83"/>
      <c r="H104" s="62">
        <f t="shared" ref="H104:H123" si="6">IFERROR(+F104/D104*100,"n.a.")</f>
        <v>100</v>
      </c>
      <c r="I104" s="62">
        <f t="shared" ref="I104:I123" si="7">IFERROR(+F104/E104*100,"n.a.")</f>
        <v>100</v>
      </c>
      <c r="K104" s="41"/>
      <c r="L104" s="41"/>
      <c r="M104" s="41"/>
      <c r="N104" s="41"/>
      <c r="O104" s="41"/>
      <c r="P104" s="42"/>
      <c r="Q104" s="42"/>
      <c r="R104" s="43"/>
      <c r="S104" s="44"/>
      <c r="T104" s="44"/>
    </row>
    <row r="105" spans="1:20">
      <c r="A105" s="167"/>
      <c r="B105" s="163" t="s">
        <v>34</v>
      </c>
      <c r="C105" s="175">
        <v>12433398539</v>
      </c>
      <c r="D105" s="175">
        <v>12433398539</v>
      </c>
      <c r="E105" s="175">
        <v>12433398539</v>
      </c>
      <c r="F105" s="175">
        <v>12433398539</v>
      </c>
      <c r="G105" s="83"/>
      <c r="H105" s="62">
        <f t="shared" si="6"/>
        <v>100</v>
      </c>
      <c r="I105" s="62">
        <f t="shared" si="7"/>
        <v>100</v>
      </c>
      <c r="K105" s="41"/>
      <c r="L105" s="41"/>
      <c r="M105" s="41"/>
      <c r="N105" s="41"/>
      <c r="O105" s="41"/>
      <c r="P105" s="42"/>
      <c r="Q105" s="42"/>
      <c r="R105" s="43"/>
      <c r="S105" s="44"/>
      <c r="T105" s="44"/>
    </row>
    <row r="106" spans="1:20">
      <c r="A106" s="167"/>
      <c r="B106" s="163" t="s">
        <v>33</v>
      </c>
      <c r="C106" s="175">
        <v>10749607402</v>
      </c>
      <c r="D106" s="175">
        <v>10749607402</v>
      </c>
      <c r="E106" s="175">
        <v>10749607402</v>
      </c>
      <c r="F106" s="175">
        <v>10749607402</v>
      </c>
      <c r="G106" s="83"/>
      <c r="H106" s="62">
        <f t="shared" si="6"/>
        <v>100</v>
      </c>
      <c r="I106" s="62">
        <f t="shared" si="7"/>
        <v>100</v>
      </c>
      <c r="K106" s="41"/>
      <c r="L106" s="41"/>
      <c r="M106" s="41"/>
      <c r="N106" s="41"/>
      <c r="O106" s="41"/>
      <c r="P106" s="42"/>
      <c r="Q106" s="42"/>
      <c r="R106" s="43"/>
      <c r="S106" s="44"/>
      <c r="T106" s="44"/>
    </row>
    <row r="107" spans="1:20">
      <c r="A107" s="167"/>
      <c r="B107" s="163" t="s">
        <v>32</v>
      </c>
      <c r="C107" s="175">
        <v>310938920856</v>
      </c>
      <c r="D107" s="175">
        <v>322844052454.61987</v>
      </c>
      <c r="E107" s="175">
        <v>322844052454.61987</v>
      </c>
      <c r="F107" s="175">
        <v>322844042072.21985</v>
      </c>
      <c r="G107" s="83"/>
      <c r="H107" s="62">
        <f t="shared" si="6"/>
        <v>99.999996784081986</v>
      </c>
      <c r="I107" s="62">
        <f t="shared" si="7"/>
        <v>99.999996784081986</v>
      </c>
      <c r="K107" s="41"/>
      <c r="L107" s="41"/>
      <c r="M107" s="41"/>
      <c r="N107" s="41"/>
      <c r="O107" s="41"/>
      <c r="P107" s="42"/>
      <c r="Q107" s="42"/>
      <c r="R107" s="43"/>
      <c r="S107" s="44"/>
      <c r="T107" s="44"/>
    </row>
    <row r="108" spans="1:20">
      <c r="A108" s="413" t="s">
        <v>90</v>
      </c>
      <c r="B108" s="413"/>
      <c r="C108" s="166">
        <f>C109</f>
        <v>4736680.8499999996</v>
      </c>
      <c r="D108" s="166">
        <f>D109</f>
        <v>5014331.8499999996</v>
      </c>
      <c r="E108" s="166">
        <f>E109</f>
        <v>5014331.8499999996</v>
      </c>
      <c r="F108" s="166">
        <f>F109</f>
        <v>4645758.95</v>
      </c>
      <c r="G108" s="183"/>
      <c r="H108" s="165">
        <f t="shared" si="6"/>
        <v>92.649610934705095</v>
      </c>
      <c r="I108" s="165">
        <f t="shared" si="7"/>
        <v>92.649610934705095</v>
      </c>
      <c r="K108" s="41"/>
      <c r="L108" s="41"/>
      <c r="M108" s="41"/>
      <c r="N108" s="41"/>
      <c r="O108" s="41"/>
      <c r="P108" s="42"/>
      <c r="Q108" s="42"/>
      <c r="R108" s="43"/>
      <c r="S108" s="44"/>
      <c r="T108" s="44"/>
    </row>
    <row r="109" spans="1:20">
      <c r="A109" s="167"/>
      <c r="B109" s="163" t="s">
        <v>280</v>
      </c>
      <c r="C109" s="175">
        <v>4736680.8499999996</v>
      </c>
      <c r="D109" s="175">
        <v>5014331.8499999996</v>
      </c>
      <c r="E109" s="175">
        <v>5014331.8499999996</v>
      </c>
      <c r="F109" s="175">
        <v>4645758.95</v>
      </c>
      <c r="G109" s="83"/>
      <c r="H109" s="62">
        <f t="shared" si="6"/>
        <v>92.649610934705095</v>
      </c>
      <c r="I109" s="62">
        <f t="shared" si="7"/>
        <v>92.649610934705095</v>
      </c>
      <c r="K109" s="41"/>
      <c r="L109" s="41"/>
      <c r="M109" s="41"/>
      <c r="N109" s="41"/>
      <c r="O109" s="41"/>
      <c r="P109" s="42"/>
      <c r="Q109" s="42"/>
      <c r="R109" s="43"/>
      <c r="S109" s="44"/>
      <c r="T109" s="44"/>
    </row>
    <row r="110" spans="1:20">
      <c r="A110" s="413" t="s">
        <v>279</v>
      </c>
      <c r="B110" s="413"/>
      <c r="C110" s="166">
        <f>C111</f>
        <v>5000000</v>
      </c>
      <c r="D110" s="166">
        <f>D111</f>
        <v>5134688.7699999996</v>
      </c>
      <c r="E110" s="166">
        <f>E111</f>
        <v>5134688.7699999996</v>
      </c>
      <c r="F110" s="166">
        <f>F111</f>
        <v>4090108.75</v>
      </c>
      <c r="G110" s="183"/>
      <c r="H110" s="165">
        <f t="shared" si="6"/>
        <v>79.656410217050023</v>
      </c>
      <c r="I110" s="165">
        <f t="shared" si="7"/>
        <v>79.656410217050023</v>
      </c>
      <c r="K110" s="41"/>
      <c r="L110" s="41"/>
      <c r="M110" s="41"/>
      <c r="N110" s="41"/>
      <c r="O110" s="41"/>
      <c r="P110" s="42"/>
      <c r="Q110" s="42"/>
      <c r="R110" s="43"/>
      <c r="S110" s="44"/>
      <c r="T110" s="44"/>
    </row>
    <row r="111" spans="1:20" s="80" customFormat="1">
      <c r="A111" s="167"/>
      <c r="B111" s="163" t="s">
        <v>278</v>
      </c>
      <c r="C111" s="162">
        <v>5000000</v>
      </c>
      <c r="D111" s="162">
        <v>5134688.7699999996</v>
      </c>
      <c r="E111" s="162">
        <v>5134688.7699999996</v>
      </c>
      <c r="F111" s="162">
        <v>4090108.75</v>
      </c>
      <c r="G111" s="83"/>
      <c r="H111" s="62">
        <f t="shared" si="6"/>
        <v>79.656410217050023</v>
      </c>
      <c r="I111" s="62">
        <f t="shared" si="7"/>
        <v>79.656410217050023</v>
      </c>
      <c r="K111" s="41"/>
      <c r="L111" s="41"/>
      <c r="M111" s="41"/>
      <c r="N111" s="41"/>
      <c r="O111" s="41"/>
      <c r="P111" s="42"/>
      <c r="Q111" s="42"/>
      <c r="R111" s="43"/>
      <c r="S111" s="44"/>
      <c r="T111" s="44"/>
    </row>
    <row r="112" spans="1:20">
      <c r="A112" s="413" t="s">
        <v>70</v>
      </c>
      <c r="B112" s="413"/>
      <c r="C112" s="166">
        <f>SUM(C113:C114)</f>
        <v>1087341204.1500006</v>
      </c>
      <c r="D112" s="166">
        <f>SUM(D113:D114)</f>
        <v>857555777.71283984</v>
      </c>
      <c r="E112" s="166">
        <f>SUM(E113:E114)</f>
        <v>857555777.71283984</v>
      </c>
      <c r="F112" s="166">
        <f>SUM(F113:F114)</f>
        <v>857442755.71283984</v>
      </c>
      <c r="G112" s="166"/>
      <c r="H112" s="165">
        <f t="shared" si="6"/>
        <v>99.986820449125602</v>
      </c>
      <c r="I112" s="165">
        <f t="shared" si="7"/>
        <v>99.986820449125602</v>
      </c>
      <c r="K112" s="41"/>
      <c r="L112" s="41"/>
      <c r="M112" s="41"/>
      <c r="N112" s="41"/>
      <c r="O112" s="41"/>
      <c r="P112" s="42"/>
      <c r="Q112" s="42"/>
      <c r="R112" s="43"/>
      <c r="S112" s="44"/>
      <c r="T112" s="44"/>
    </row>
    <row r="113" spans="1:20">
      <c r="A113" s="167"/>
      <c r="B113" s="163" t="s">
        <v>277</v>
      </c>
      <c r="C113" s="175">
        <v>5000000</v>
      </c>
      <c r="D113" s="175">
        <v>600000</v>
      </c>
      <c r="E113" s="175">
        <v>600000</v>
      </c>
      <c r="F113" s="175">
        <v>600000</v>
      </c>
      <c r="G113" s="83"/>
      <c r="H113" s="62">
        <f t="shared" si="6"/>
        <v>100</v>
      </c>
      <c r="I113" s="62">
        <f t="shared" si="7"/>
        <v>100</v>
      </c>
      <c r="K113" s="41"/>
      <c r="L113" s="41"/>
      <c r="M113" s="41"/>
      <c r="N113" s="41"/>
      <c r="O113" s="41"/>
      <c r="P113" s="42"/>
      <c r="Q113" s="42"/>
      <c r="R113" s="43"/>
      <c r="S113" s="44"/>
      <c r="T113" s="44"/>
    </row>
    <row r="114" spans="1:20">
      <c r="A114" s="167"/>
      <c r="B114" s="163" t="s">
        <v>24</v>
      </c>
      <c r="C114" s="175">
        <v>1082341204.1500006</v>
      </c>
      <c r="D114" s="175">
        <v>856955777.71283984</v>
      </c>
      <c r="E114" s="175">
        <v>856955777.71283984</v>
      </c>
      <c r="F114" s="175">
        <v>856842755.71283984</v>
      </c>
      <c r="G114" s="83"/>
      <c r="H114" s="62">
        <f t="shared" si="6"/>
        <v>99.986811221425967</v>
      </c>
      <c r="I114" s="62">
        <f t="shared" si="7"/>
        <v>99.986811221425967</v>
      </c>
      <c r="K114" s="41"/>
      <c r="L114" s="41"/>
      <c r="M114" s="41"/>
      <c r="N114" s="41"/>
      <c r="O114" s="41"/>
      <c r="P114" s="42"/>
      <c r="Q114" s="42"/>
      <c r="R114" s="43"/>
      <c r="S114" s="44"/>
      <c r="T114" s="44"/>
    </row>
    <row r="115" spans="1:20" s="172" customFormat="1" ht="12" customHeight="1">
      <c r="A115" s="413" t="s">
        <v>679</v>
      </c>
      <c r="B115" s="413"/>
      <c r="C115" s="166">
        <f>SUM(C116:C119)</f>
        <v>81073089228.699997</v>
      </c>
      <c r="D115" s="166">
        <f t="shared" ref="D115:F115" si="8">SUM(D116:D119)</f>
        <v>85889065505.875626</v>
      </c>
      <c r="E115" s="166">
        <f t="shared" si="8"/>
        <v>85889065505.875626</v>
      </c>
      <c r="F115" s="166">
        <f t="shared" si="8"/>
        <v>84265233520.308075</v>
      </c>
      <c r="G115" s="166"/>
      <c r="H115" s="165">
        <f t="shared" si="6"/>
        <v>98.109384499641038</v>
      </c>
      <c r="I115" s="165">
        <f t="shared" si="7"/>
        <v>98.109384499641038</v>
      </c>
      <c r="J115" s="47"/>
      <c r="K115" s="41"/>
      <c r="L115" s="41"/>
      <c r="M115" s="41"/>
      <c r="N115" s="41"/>
      <c r="O115" s="41"/>
      <c r="P115" s="42"/>
      <c r="Q115" s="42"/>
      <c r="R115" s="43"/>
      <c r="S115" s="44"/>
      <c r="T115" s="44"/>
    </row>
    <row r="116" spans="1:20" s="172" customFormat="1">
      <c r="A116" s="182"/>
      <c r="B116" s="181" t="s">
        <v>72</v>
      </c>
      <c r="C116" s="175">
        <v>68144100482.860001</v>
      </c>
      <c r="D116" s="175">
        <v>71706314837.498428</v>
      </c>
      <c r="E116" s="175">
        <v>71706314837.498428</v>
      </c>
      <c r="F116" s="175">
        <v>70828680733.91275</v>
      </c>
      <c r="G116" s="180"/>
      <c r="H116" s="179">
        <f t="shared" si="6"/>
        <v>98.776071388448031</v>
      </c>
      <c r="I116" s="179">
        <f t="shared" si="7"/>
        <v>98.776071388448031</v>
      </c>
      <c r="J116" s="47"/>
      <c r="K116" s="41"/>
      <c r="L116" s="41"/>
      <c r="M116" s="41"/>
      <c r="N116" s="41"/>
      <c r="O116" s="41"/>
      <c r="P116" s="42"/>
      <c r="Q116" s="42"/>
      <c r="R116" s="43"/>
      <c r="S116" s="44"/>
      <c r="T116" s="44"/>
    </row>
    <row r="117" spans="1:20" s="172" customFormat="1">
      <c r="A117" s="182"/>
      <c r="B117" s="181" t="s">
        <v>673</v>
      </c>
      <c r="C117" s="175">
        <v>414771981.86999995</v>
      </c>
      <c r="D117" s="175">
        <v>496607272.05720001</v>
      </c>
      <c r="E117" s="175">
        <v>496607272.05720001</v>
      </c>
      <c r="F117" s="175">
        <v>501806867.01169956</v>
      </c>
      <c r="G117" s="180"/>
      <c r="H117" s="179">
        <f t="shared" si="6"/>
        <v>101.04702352282521</v>
      </c>
      <c r="I117" s="179">
        <f t="shared" si="7"/>
        <v>101.04702352282521</v>
      </c>
      <c r="J117" s="47"/>
      <c r="K117" s="41"/>
      <c r="L117" s="41"/>
      <c r="M117" s="41"/>
      <c r="N117" s="41"/>
      <c r="O117" s="41"/>
      <c r="P117" s="42"/>
      <c r="Q117" s="42"/>
      <c r="R117" s="43"/>
      <c r="S117" s="44"/>
      <c r="T117" s="44"/>
    </row>
    <row r="118" spans="1:20" s="172" customFormat="1">
      <c r="A118" s="182"/>
      <c r="B118" s="181" t="s">
        <v>276</v>
      </c>
      <c r="C118" s="175">
        <v>2263154560.9700003</v>
      </c>
      <c r="D118" s="175">
        <v>3736059645.1199999</v>
      </c>
      <c r="E118" s="175">
        <v>3736059645.1199999</v>
      </c>
      <c r="F118" s="175">
        <v>3152606669.3536043</v>
      </c>
      <c r="G118" s="180"/>
      <c r="H118" s="179">
        <f t="shared" si="6"/>
        <v>84.383199649167935</v>
      </c>
      <c r="I118" s="179">
        <f t="shared" si="7"/>
        <v>84.383199649167935</v>
      </c>
      <c r="J118" s="47"/>
      <c r="K118" s="41"/>
      <c r="L118" s="41"/>
      <c r="M118" s="41"/>
      <c r="N118" s="41"/>
      <c r="O118" s="41"/>
      <c r="P118" s="42"/>
      <c r="Q118" s="42"/>
      <c r="R118" s="43"/>
      <c r="S118" s="44"/>
      <c r="T118" s="44"/>
    </row>
    <row r="119" spans="1:20" s="172" customFormat="1">
      <c r="A119" s="182"/>
      <c r="B119" s="181" t="s">
        <v>275</v>
      </c>
      <c r="C119" s="175">
        <v>10251062203</v>
      </c>
      <c r="D119" s="175">
        <v>9950083751.2000008</v>
      </c>
      <c r="E119" s="175">
        <v>9950083751.2000008</v>
      </c>
      <c r="F119" s="175">
        <v>9782139250.0300083</v>
      </c>
      <c r="G119" s="180"/>
      <c r="H119" s="179">
        <f t="shared" si="6"/>
        <v>98.31212977328218</v>
      </c>
      <c r="I119" s="179">
        <f t="shared" si="7"/>
        <v>98.31212977328218</v>
      </c>
      <c r="J119" s="47"/>
      <c r="K119" s="41"/>
      <c r="L119" s="41"/>
      <c r="M119" s="41"/>
      <c r="N119" s="41"/>
      <c r="O119" s="41"/>
      <c r="P119" s="42"/>
      <c r="Q119" s="42"/>
      <c r="R119" s="43"/>
      <c r="S119" s="44"/>
      <c r="T119" s="44"/>
    </row>
    <row r="120" spans="1:20" s="172" customFormat="1" ht="12" customHeight="1">
      <c r="A120" s="413" t="s">
        <v>333</v>
      </c>
      <c r="B120" s="413"/>
      <c r="C120" s="166">
        <v>3948821059</v>
      </c>
      <c r="D120" s="166">
        <f>SUM(D121:D123)</f>
        <v>4775199567.5599995</v>
      </c>
      <c r="E120" s="166">
        <f>SUM(E121:E123)</f>
        <v>4775199567.5599995</v>
      </c>
      <c r="F120" s="166">
        <f>SUM(F121:F123)</f>
        <v>4775199567.5599995</v>
      </c>
      <c r="G120" s="166"/>
      <c r="H120" s="165">
        <f t="shared" si="6"/>
        <v>100</v>
      </c>
      <c r="I120" s="165">
        <f t="shared" si="7"/>
        <v>100</v>
      </c>
      <c r="J120" s="47"/>
      <c r="K120" s="41"/>
      <c r="L120" s="41"/>
      <c r="M120" s="41"/>
      <c r="N120" s="41"/>
      <c r="O120" s="41"/>
      <c r="P120" s="42"/>
      <c r="Q120" s="42"/>
      <c r="R120" s="43"/>
      <c r="S120" s="44"/>
      <c r="T120" s="44"/>
    </row>
    <row r="121" spans="1:20" s="172" customFormat="1">
      <c r="A121" s="182"/>
      <c r="B121" s="181" t="s">
        <v>274</v>
      </c>
      <c r="C121" s="175">
        <v>2121143632.0000045</v>
      </c>
      <c r="D121" s="175">
        <v>2232406896.2599993</v>
      </c>
      <c r="E121" s="175">
        <v>2232406896.2599993</v>
      </c>
      <c r="F121" s="175">
        <v>2232406896.2599993</v>
      </c>
      <c r="G121" s="180"/>
      <c r="H121" s="179">
        <f t="shared" si="6"/>
        <v>100</v>
      </c>
      <c r="I121" s="179">
        <f t="shared" si="7"/>
        <v>100</v>
      </c>
      <c r="K121" s="41"/>
      <c r="L121" s="41"/>
      <c r="M121" s="41"/>
      <c r="N121" s="41"/>
      <c r="O121" s="41"/>
      <c r="P121" s="42"/>
      <c r="Q121" s="42"/>
      <c r="R121" s="43"/>
      <c r="S121" s="44"/>
      <c r="T121" s="44"/>
    </row>
    <row r="122" spans="1:20" s="172" customFormat="1">
      <c r="A122" s="182"/>
      <c r="B122" s="181" t="s">
        <v>273</v>
      </c>
      <c r="C122" s="175">
        <v>1574283019</v>
      </c>
      <c r="D122" s="175">
        <v>2269005423</v>
      </c>
      <c r="E122" s="175">
        <v>2269005423</v>
      </c>
      <c r="F122" s="175">
        <v>2269005423</v>
      </c>
      <c r="G122" s="180"/>
      <c r="H122" s="179">
        <f t="shared" si="6"/>
        <v>100</v>
      </c>
      <c r="I122" s="179">
        <f t="shared" si="7"/>
        <v>100</v>
      </c>
      <c r="K122" s="41"/>
      <c r="L122" s="41"/>
      <c r="M122" s="41"/>
      <c r="N122" s="41"/>
      <c r="O122" s="41"/>
      <c r="P122" s="42"/>
      <c r="Q122" s="42"/>
      <c r="R122" s="43"/>
      <c r="S122" s="44"/>
      <c r="T122" s="44"/>
    </row>
    <row r="123" spans="1:20" s="172" customFormat="1" ht="12.75" thickBot="1">
      <c r="A123" s="178"/>
      <c r="B123" s="177" t="s">
        <v>71</v>
      </c>
      <c r="C123" s="176">
        <v>253394407.99999967</v>
      </c>
      <c r="D123" s="175">
        <v>273787248.29999989</v>
      </c>
      <c r="E123" s="175">
        <v>273787248.29999989</v>
      </c>
      <c r="F123" s="175">
        <v>273787248.29999989</v>
      </c>
      <c r="G123" s="174"/>
      <c r="H123" s="173">
        <f t="shared" si="6"/>
        <v>100</v>
      </c>
      <c r="I123" s="173">
        <f t="shared" si="7"/>
        <v>100</v>
      </c>
      <c r="K123" s="41"/>
      <c r="L123" s="41"/>
      <c r="M123" s="41"/>
      <c r="N123" s="41"/>
      <c r="O123" s="41"/>
      <c r="P123" s="42"/>
      <c r="Q123" s="42"/>
      <c r="R123" s="43"/>
      <c r="S123" s="44"/>
      <c r="T123" s="44"/>
    </row>
    <row r="124" spans="1:20" ht="25.5" customHeight="1">
      <c r="A124" s="432" t="s">
        <v>674</v>
      </c>
      <c r="B124" s="433"/>
      <c r="C124" s="433"/>
      <c r="D124" s="433"/>
      <c r="E124" s="433"/>
      <c r="F124" s="433"/>
      <c r="G124" s="433"/>
      <c r="H124" s="433"/>
      <c r="I124" s="433"/>
    </row>
    <row r="125" spans="1:20" ht="8.25" customHeight="1">
      <c r="A125" s="430" t="s">
        <v>675</v>
      </c>
      <c r="B125" s="431"/>
      <c r="C125" s="431"/>
      <c r="D125" s="431"/>
      <c r="E125" s="431"/>
      <c r="F125" s="431"/>
      <c r="G125" s="431"/>
      <c r="H125" s="431"/>
      <c r="I125" s="431"/>
    </row>
    <row r="126" spans="1:20" ht="12" customHeight="1">
      <c r="A126" s="428" t="s">
        <v>51</v>
      </c>
      <c r="B126" s="429"/>
      <c r="C126" s="429"/>
      <c r="D126" s="429"/>
      <c r="E126" s="429"/>
      <c r="F126" s="429"/>
      <c r="G126" s="429"/>
      <c r="H126" s="171"/>
      <c r="I126" s="171"/>
    </row>
    <row r="127" spans="1:20" customFormat="1" ht="15" customHeight="1"/>
    <row r="128" spans="1:20" customFormat="1" ht="15" customHeight="1">
      <c r="B128" s="155"/>
      <c r="C128" s="155"/>
      <c r="D128" s="155"/>
      <c r="E128" s="155"/>
      <c r="F128" s="155"/>
    </row>
    <row r="129" spans="1:9" customFormat="1" ht="15" customHeight="1">
      <c r="B129" s="155"/>
      <c r="C129" s="155"/>
      <c r="D129" s="155"/>
      <c r="E129" s="155"/>
      <c r="F129" s="155"/>
    </row>
    <row r="130" spans="1:9" customFormat="1" ht="15" customHeight="1">
      <c r="B130" s="155"/>
      <c r="C130" s="155"/>
      <c r="D130" s="155"/>
      <c r="E130" s="155"/>
      <c r="F130" s="155"/>
    </row>
    <row r="131" spans="1:9" customFormat="1" ht="15">
      <c r="B131" s="155"/>
      <c r="C131" s="155"/>
      <c r="D131" s="155"/>
      <c r="E131" s="155"/>
      <c r="F131" s="155"/>
    </row>
    <row r="132" spans="1:9" customFormat="1" ht="15">
      <c r="B132" s="155"/>
      <c r="C132" s="155"/>
      <c r="D132" s="155"/>
      <c r="E132" s="155"/>
      <c r="F132" s="155"/>
    </row>
    <row r="133" spans="1:9">
      <c r="A133" s="60"/>
      <c r="B133" s="191"/>
      <c r="C133" s="191"/>
      <c r="D133" s="192"/>
      <c r="E133" s="192"/>
      <c r="F133" s="192"/>
      <c r="G133" s="61"/>
      <c r="H133" s="60"/>
      <c r="I133" s="60"/>
    </row>
    <row r="134" spans="1:9">
      <c r="B134" s="193"/>
      <c r="C134" s="193"/>
      <c r="D134" s="193"/>
      <c r="E134" s="193"/>
      <c r="F134" s="193"/>
    </row>
    <row r="135" spans="1:9">
      <c r="B135" s="193"/>
      <c r="C135" s="193"/>
      <c r="D135" s="193"/>
      <c r="E135" s="193"/>
      <c r="F135" s="193"/>
    </row>
    <row r="136" spans="1:9">
      <c r="B136" s="155"/>
      <c r="C136" s="155"/>
      <c r="D136" s="155"/>
      <c r="E136" s="155"/>
      <c r="F136" s="193"/>
    </row>
    <row r="137" spans="1:9">
      <c r="B137" s="155"/>
      <c r="C137" s="156"/>
      <c r="D137" s="156"/>
      <c r="E137" s="156"/>
      <c r="F137" s="194"/>
      <c r="G137" s="160"/>
      <c r="H137" s="160"/>
      <c r="I137" s="160"/>
    </row>
    <row r="138" spans="1:9">
      <c r="B138" s="155"/>
      <c r="C138" s="156"/>
      <c r="D138" s="156"/>
      <c r="E138" s="156"/>
      <c r="F138" s="194"/>
      <c r="G138" s="160"/>
      <c r="H138" s="160"/>
      <c r="I138" s="160"/>
    </row>
    <row r="139" spans="1:9">
      <c r="B139" s="155"/>
      <c r="C139" s="156"/>
      <c r="D139" s="156"/>
      <c r="E139" s="156"/>
      <c r="F139" s="194"/>
      <c r="G139" s="160"/>
      <c r="H139" s="160"/>
      <c r="I139" s="160"/>
    </row>
    <row r="140" spans="1:9">
      <c r="B140" s="155"/>
      <c r="C140" s="156"/>
      <c r="D140" s="156"/>
      <c r="E140" s="156"/>
      <c r="F140" s="194"/>
      <c r="G140" s="160"/>
      <c r="H140" s="160"/>
      <c r="I140" s="160"/>
    </row>
    <row r="141" spans="1:9">
      <c r="B141" s="155"/>
      <c r="C141" s="156"/>
      <c r="D141" s="156"/>
      <c r="E141" s="156"/>
      <c r="F141" s="194"/>
      <c r="G141" s="160"/>
      <c r="H141" s="160"/>
      <c r="I141" s="160"/>
    </row>
    <row r="142" spans="1:9">
      <c r="B142" s="155"/>
      <c r="C142" s="156"/>
      <c r="D142" s="156"/>
      <c r="E142" s="156"/>
      <c r="F142" s="194"/>
      <c r="G142" s="160"/>
      <c r="H142" s="160"/>
      <c r="I142" s="160"/>
    </row>
    <row r="143" spans="1:9">
      <c r="B143" s="155"/>
      <c r="C143" s="156"/>
      <c r="D143" s="156"/>
      <c r="E143" s="156"/>
      <c r="F143" s="194"/>
      <c r="G143" s="160"/>
      <c r="H143" s="160"/>
      <c r="I143" s="160"/>
    </row>
    <row r="144" spans="1:9">
      <c r="B144" s="155"/>
      <c r="C144" s="156"/>
      <c r="D144" s="156"/>
      <c r="E144" s="156"/>
      <c r="F144" s="194"/>
      <c r="G144" s="160"/>
      <c r="H144" s="160"/>
      <c r="I144" s="160"/>
    </row>
    <row r="145" spans="2:9">
      <c r="B145" s="155"/>
      <c r="C145" s="156"/>
      <c r="D145" s="156"/>
      <c r="E145" s="156"/>
      <c r="F145" s="194"/>
      <c r="G145" s="160"/>
      <c r="H145" s="160"/>
      <c r="I145" s="160"/>
    </row>
    <row r="146" spans="2:9" ht="15">
      <c r="B146" s="128"/>
      <c r="C146" s="127"/>
      <c r="D146" s="127"/>
      <c r="E146" s="127"/>
      <c r="F146" s="160"/>
      <c r="G146" s="160"/>
      <c r="H146" s="160"/>
      <c r="I146" s="160"/>
    </row>
    <row r="147" spans="2:9" ht="15">
      <c r="B147" s="128"/>
      <c r="C147" s="196"/>
      <c r="D147" s="196"/>
      <c r="E147" s="196"/>
      <c r="F147" s="196"/>
      <c r="G147" s="160"/>
      <c r="H147" s="160"/>
      <c r="I147" s="160"/>
    </row>
    <row r="148" spans="2:9" ht="15">
      <c r="B148" s="128"/>
      <c r="C148" s="196"/>
      <c r="D148" s="196"/>
      <c r="E148" s="196"/>
      <c r="F148" s="196"/>
      <c r="G148" s="160"/>
      <c r="H148" s="160"/>
      <c r="I148" s="160"/>
    </row>
    <row r="149" spans="2:9" ht="15">
      <c r="B149" s="128"/>
      <c r="C149" s="196"/>
      <c r="D149" s="196"/>
      <c r="E149" s="196"/>
      <c r="F149" s="196"/>
      <c r="G149" s="160"/>
      <c r="H149" s="160"/>
      <c r="I149" s="160"/>
    </row>
    <row r="150" spans="2:9" ht="15">
      <c r="B150" s="128"/>
      <c r="C150" s="196"/>
      <c r="D150" s="196"/>
      <c r="E150" s="196"/>
      <c r="F150" s="196"/>
      <c r="G150" s="160"/>
      <c r="H150" s="160"/>
      <c r="I150" s="160"/>
    </row>
    <row r="151" spans="2:9" ht="15">
      <c r="B151" s="128"/>
      <c r="C151" s="196"/>
      <c r="D151" s="196"/>
      <c r="E151" s="196"/>
      <c r="F151" s="196"/>
      <c r="G151" s="160"/>
      <c r="H151" s="160"/>
      <c r="I151" s="160"/>
    </row>
    <row r="152" spans="2:9" ht="15">
      <c r="B152" s="128"/>
      <c r="C152" s="196"/>
      <c r="D152" s="196"/>
      <c r="E152" s="196"/>
      <c r="F152" s="196"/>
      <c r="G152" s="160"/>
      <c r="H152" s="160"/>
      <c r="I152" s="160"/>
    </row>
    <row r="153" spans="2:9">
      <c r="C153" s="197"/>
      <c r="D153" s="197"/>
      <c r="E153" s="197"/>
      <c r="F153" s="197"/>
    </row>
    <row r="154" spans="2:9">
      <c r="C154" s="197"/>
      <c r="D154" s="197"/>
      <c r="E154" s="197"/>
      <c r="F154" s="197"/>
    </row>
    <row r="155" spans="2:9">
      <c r="C155" s="197"/>
      <c r="D155" s="197"/>
      <c r="E155" s="197"/>
      <c r="F155" s="197"/>
    </row>
    <row r="156" spans="2:9">
      <c r="C156" s="197"/>
      <c r="D156" s="197"/>
      <c r="E156" s="197"/>
      <c r="F156" s="197"/>
    </row>
    <row r="157" spans="2:9">
      <c r="C157" s="197"/>
      <c r="D157" s="197"/>
      <c r="E157" s="197"/>
      <c r="F157" s="197"/>
    </row>
    <row r="158" spans="2:9">
      <c r="C158" s="197"/>
      <c r="D158" s="197"/>
      <c r="E158" s="197"/>
      <c r="F158" s="197"/>
    </row>
    <row r="159" spans="2:9">
      <c r="C159" s="197"/>
      <c r="D159" s="197"/>
      <c r="E159" s="197"/>
      <c r="F159" s="197"/>
    </row>
    <row r="160" spans="2:9">
      <c r="C160" s="197"/>
      <c r="D160" s="197"/>
      <c r="E160" s="197"/>
      <c r="F160" s="197"/>
    </row>
    <row r="161" spans="3:6">
      <c r="C161" s="197"/>
      <c r="D161" s="197"/>
      <c r="E161" s="197"/>
      <c r="F161" s="197"/>
    </row>
    <row r="162" spans="3:6">
      <c r="C162" s="197"/>
      <c r="D162" s="197"/>
      <c r="E162" s="197"/>
      <c r="F162" s="197"/>
    </row>
    <row r="163" spans="3:6">
      <c r="C163" s="197"/>
      <c r="D163" s="197"/>
      <c r="E163" s="197"/>
      <c r="F163" s="197"/>
    </row>
    <row r="164" spans="3:6">
      <c r="C164" s="197"/>
      <c r="D164" s="197"/>
      <c r="E164" s="197"/>
      <c r="F164" s="197"/>
    </row>
  </sheetData>
  <mergeCells count="30">
    <mergeCell ref="A126:G126"/>
    <mergeCell ref="A73:B73"/>
    <mergeCell ref="A75:B75"/>
    <mergeCell ref="A85:B85"/>
    <mergeCell ref="A112:B112"/>
    <mergeCell ref="A115:B115"/>
    <mergeCell ref="A97:B97"/>
    <mergeCell ref="A108:B108"/>
    <mergeCell ref="A110:B110"/>
    <mergeCell ref="A87:B87"/>
    <mergeCell ref="A125:I125"/>
    <mergeCell ref="A120:B120"/>
    <mergeCell ref="A124:I124"/>
    <mergeCell ref="A17:B17"/>
    <mergeCell ref="A19:B19"/>
    <mergeCell ref="A48:B48"/>
    <mergeCell ref="A66:B66"/>
    <mergeCell ref="A68:B68"/>
    <mergeCell ref="A8:B8"/>
    <mergeCell ref="A9:B9"/>
    <mergeCell ref="A15:B15"/>
    <mergeCell ref="A1:B1"/>
    <mergeCell ref="A3:I3"/>
    <mergeCell ref="A4:A7"/>
    <mergeCell ref="B4:B7"/>
    <mergeCell ref="E4:F4"/>
    <mergeCell ref="H4:I5"/>
    <mergeCell ref="C5:C6"/>
    <mergeCell ref="D5:D6"/>
    <mergeCell ref="E5:E6"/>
  </mergeCells>
  <conditionalFormatting sqref="T8">
    <cfRule type="cellIs" dxfId="67" priority="17" operator="greaterThan">
      <formula>0.1</formula>
    </cfRule>
    <cfRule type="cellIs" dxfId="66" priority="18" operator="greaterThan">
      <formula>1</formula>
    </cfRule>
  </conditionalFormatting>
  <conditionalFormatting sqref="T8">
    <cfRule type="cellIs" dxfId="65" priority="19" operator="greaterThan">
      <formula>0</formula>
    </cfRule>
    <cfRule type="cellIs" dxfId="64" priority="20" operator="greaterThan">
      <formula>1</formula>
    </cfRule>
  </conditionalFormatting>
  <conditionalFormatting sqref="T8">
    <cfRule type="cellIs" dxfId="63" priority="25" operator="greaterThan">
      <formula>0.1</formula>
    </cfRule>
    <cfRule type="cellIs" dxfId="62" priority="26" operator="greaterThan">
      <formula>1</formula>
    </cfRule>
  </conditionalFormatting>
  <conditionalFormatting sqref="S8">
    <cfRule type="cellIs" dxfId="61" priority="31" operator="greaterThan">
      <formula>0</formula>
    </cfRule>
    <cfRule type="cellIs" dxfId="60" priority="32" operator="greaterThan">
      <formula>1</formula>
    </cfRule>
  </conditionalFormatting>
  <conditionalFormatting sqref="S8">
    <cfRule type="cellIs" dxfId="59" priority="29" operator="greaterThan">
      <formula>0.1</formula>
    </cfRule>
    <cfRule type="cellIs" dxfId="58" priority="30" operator="greaterThan">
      <formula>1</formula>
    </cfRule>
  </conditionalFormatting>
  <conditionalFormatting sqref="T8">
    <cfRule type="cellIs" dxfId="57" priority="27" operator="greaterThan">
      <formula>0</formula>
    </cfRule>
    <cfRule type="cellIs" dxfId="56" priority="28" operator="greaterThan">
      <formula>1</formula>
    </cfRule>
  </conditionalFormatting>
  <conditionalFormatting sqref="S8">
    <cfRule type="cellIs" dxfId="55" priority="23" operator="greaterThan">
      <formula>0</formula>
    </cfRule>
    <cfRule type="cellIs" dxfId="54" priority="24" operator="greaterThan">
      <formula>1</formula>
    </cfRule>
  </conditionalFormatting>
  <conditionalFormatting sqref="S8">
    <cfRule type="cellIs" dxfId="53" priority="21" operator="greaterThan">
      <formula>0.1</formula>
    </cfRule>
    <cfRule type="cellIs" dxfId="52" priority="22" operator="greaterThan">
      <formula>1</formula>
    </cfRule>
  </conditionalFormatting>
  <conditionalFormatting sqref="T9:T123">
    <cfRule type="cellIs" dxfId="51" priority="9" operator="greaterThan">
      <formula>0.1</formula>
    </cfRule>
    <cfRule type="cellIs" dxfId="50" priority="10" operator="greaterThan">
      <formula>1</formula>
    </cfRule>
  </conditionalFormatting>
  <conditionalFormatting sqref="S9:S123">
    <cfRule type="cellIs" dxfId="49" priority="15" operator="greaterThan">
      <formula>0</formula>
    </cfRule>
    <cfRule type="cellIs" dxfId="48" priority="16" operator="greaterThan">
      <formula>1</formula>
    </cfRule>
  </conditionalFormatting>
  <conditionalFormatting sqref="S9:S123">
    <cfRule type="cellIs" dxfId="47" priority="13" operator="greaterThan">
      <formula>0.1</formula>
    </cfRule>
    <cfRule type="cellIs" dxfId="46" priority="14" operator="greaterThan">
      <formula>1</formula>
    </cfRule>
  </conditionalFormatting>
  <conditionalFormatting sqref="T9:T123">
    <cfRule type="cellIs" dxfId="45" priority="11" operator="greaterThan">
      <formula>0</formula>
    </cfRule>
    <cfRule type="cellIs" dxfId="44" priority="12" operator="greaterThan">
      <formula>1</formula>
    </cfRule>
  </conditionalFormatting>
  <conditionalFormatting sqref="T9:T123">
    <cfRule type="cellIs" dxfId="43" priority="1" operator="greaterThan">
      <formula>0.1</formula>
    </cfRule>
    <cfRule type="cellIs" dxfId="42" priority="2" operator="greaterThan">
      <formula>1</formula>
    </cfRule>
  </conditionalFormatting>
  <conditionalFormatting sqref="S9:S123">
    <cfRule type="cellIs" dxfId="41" priority="7" operator="greaterThan">
      <formula>0</formula>
    </cfRule>
    <cfRule type="cellIs" dxfId="40" priority="8" operator="greaterThan">
      <formula>1</formula>
    </cfRule>
  </conditionalFormatting>
  <conditionalFormatting sqref="S9:S123">
    <cfRule type="cellIs" dxfId="39" priority="5" operator="greaterThan">
      <formula>0.1</formula>
    </cfRule>
    <cfRule type="cellIs" dxfId="38" priority="6" operator="greaterThan">
      <formula>1</formula>
    </cfRule>
  </conditionalFormatting>
  <conditionalFormatting sqref="T9:T123">
    <cfRule type="cellIs" dxfId="37" priority="3" operator="greaterThan">
      <formula>0</formula>
    </cfRule>
    <cfRule type="cellIs" dxfId="36" priority="4" operator="greaterThan">
      <formula>1</formula>
    </cfRule>
  </conditionalFormatting>
  <pageMargins left="0" right="0" top="0" bottom="0.39370078740157483" header="0.31496062992125984" footer="0.31496062992125984"/>
  <pageSetup fitToHeight="100" orientation="landscape" r:id="rId1"/>
  <headerFooter>
    <oddFooter>&amp;R&amp;P/&amp;N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14</vt:i4>
      </vt:variant>
    </vt:vector>
  </HeadingPairs>
  <TitlesOfParts>
    <vt:vector size="24" baseType="lpstr">
      <vt:lpstr>Anexo 10</vt:lpstr>
      <vt:lpstr>Anexo 11</vt:lpstr>
      <vt:lpstr>Anexo 12</vt:lpstr>
      <vt:lpstr>Anexo 13</vt:lpstr>
      <vt:lpstr>Anexo 14</vt:lpstr>
      <vt:lpstr>Anexo 15</vt:lpstr>
      <vt:lpstr>Anexo 16 </vt:lpstr>
      <vt:lpstr>Anexo 17</vt:lpstr>
      <vt:lpstr>Anexo 18</vt:lpstr>
      <vt:lpstr>Anexo 19</vt:lpstr>
      <vt:lpstr>'Anexo 10'!Área_de_impresión</vt:lpstr>
      <vt:lpstr>'Anexo 11'!Área_de_impresión</vt:lpstr>
      <vt:lpstr>'Anexo 13'!Área_de_impresión</vt:lpstr>
      <vt:lpstr>'Anexo 14'!Área_de_impresión</vt:lpstr>
      <vt:lpstr>'Anexo 16 '!Área_de_impresión</vt:lpstr>
      <vt:lpstr>'Anexo 18'!Área_de_impresión</vt:lpstr>
      <vt:lpstr>'Anexo 19'!Área_de_impresión</vt:lpstr>
      <vt:lpstr>'Anexo 10'!Títulos_a_imprimir</vt:lpstr>
      <vt:lpstr>'Anexo 11'!Títulos_a_imprimir</vt:lpstr>
      <vt:lpstr>'Anexo 13'!Títulos_a_imprimir</vt:lpstr>
      <vt:lpstr>'Anexo 14'!Títulos_a_imprimir</vt:lpstr>
      <vt:lpstr>'Anexo 16 '!Títulos_a_imprimir</vt:lpstr>
      <vt:lpstr>'Anexo 18'!Títulos_a_imprimir</vt:lpstr>
      <vt:lpstr>'Anexo 19'!Títulos_a_imprimir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UPCP</dc:creator>
  <cp:lastModifiedBy>Susana Mejia Ramirez</cp:lastModifiedBy>
  <cp:lastPrinted>2017-01-25T23:26:29Z</cp:lastPrinted>
  <dcterms:created xsi:type="dcterms:W3CDTF">2014-07-23T17:41:59Z</dcterms:created>
  <dcterms:modified xsi:type="dcterms:W3CDTF">2017-01-25T23:26:51Z</dcterms:modified>
</cp:coreProperties>
</file>