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 TRIMESTRE\Anexos en Excel\"/>
    </mc:Choice>
  </mc:AlternateContent>
  <bookViews>
    <workbookView xWindow="0" yWindow="0" windowWidth="25200" windowHeight="11265"/>
  </bookViews>
  <sheets>
    <sheet name="Hoja1" sheetId="1" r:id="rId1"/>
  </sheets>
  <definedNames>
    <definedName name="_xlnm._FilterDatabase" localSheetId="0" hidden="1">Hoja1!$A$8:$F$780</definedName>
    <definedName name="_xlnm.Print_Area" localSheetId="0">Hoja1!$A$1:$F$780</definedName>
    <definedName name="_xlnm.Print_Titles" localSheetId="0">Hoja1!$1:$7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8" i="1" l="1"/>
  <c r="F748" i="1"/>
  <c r="D745" i="1"/>
  <c r="F745" i="1"/>
  <c r="F706" i="1"/>
  <c r="D615" i="1"/>
  <c r="F774" i="1"/>
  <c r="F773" i="1" s="1"/>
  <c r="D774" i="1"/>
  <c r="D773" i="1" s="1"/>
  <c r="C774" i="1"/>
  <c r="C773" i="1" s="1"/>
  <c r="F770" i="1"/>
  <c r="D770" i="1"/>
  <c r="C770" i="1"/>
  <c r="F767" i="1"/>
  <c r="D767" i="1"/>
  <c r="C767" i="1"/>
  <c r="F764" i="1"/>
  <c r="D764" i="1"/>
  <c r="C764" i="1"/>
  <c r="F761" i="1"/>
  <c r="D761" i="1"/>
  <c r="C761" i="1"/>
  <c r="F758" i="1"/>
  <c r="D758" i="1"/>
  <c r="C758" i="1"/>
  <c r="F755" i="1"/>
  <c r="D755" i="1"/>
  <c r="C755" i="1"/>
  <c r="F752" i="1"/>
  <c r="D752" i="1"/>
  <c r="C752" i="1"/>
  <c r="C748" i="1"/>
  <c r="C745" i="1"/>
  <c r="F742" i="1"/>
  <c r="D742" i="1"/>
  <c r="C742" i="1"/>
  <c r="F739" i="1"/>
  <c r="D739" i="1"/>
  <c r="C739" i="1"/>
  <c r="F736" i="1"/>
  <c r="D736" i="1"/>
  <c r="C736" i="1"/>
  <c r="F733" i="1"/>
  <c r="D733" i="1"/>
  <c r="C733" i="1"/>
  <c r="F730" i="1"/>
  <c r="D730" i="1"/>
  <c r="C730" i="1"/>
  <c r="F727" i="1"/>
  <c r="D727" i="1"/>
  <c r="C727" i="1"/>
  <c r="F723" i="1"/>
  <c r="F722" i="1" s="1"/>
  <c r="D723" i="1"/>
  <c r="D722" i="1" s="1"/>
  <c r="C723" i="1"/>
  <c r="C722" i="1" s="1"/>
  <c r="F719" i="1"/>
  <c r="F718" i="1" s="1"/>
  <c r="D719" i="1"/>
  <c r="D718" i="1" s="1"/>
  <c r="C719" i="1"/>
  <c r="F715" i="1"/>
  <c r="F714" i="1" s="1"/>
  <c r="D715" i="1"/>
  <c r="D714" i="1" s="1"/>
  <c r="C715" i="1"/>
  <c r="F711" i="1"/>
  <c r="F710" i="1" s="1"/>
  <c r="D711" i="1"/>
  <c r="D710" i="1" s="1"/>
  <c r="C711" i="1"/>
  <c r="C710" i="1" s="1"/>
  <c r="F707" i="1"/>
  <c r="D707" i="1"/>
  <c r="D706" i="1" s="1"/>
  <c r="C707" i="1"/>
  <c r="F703" i="1"/>
  <c r="F702" i="1" s="1"/>
  <c r="D703" i="1"/>
  <c r="D702" i="1" s="1"/>
  <c r="C703" i="1"/>
  <c r="F699" i="1"/>
  <c r="D699" i="1"/>
  <c r="C699" i="1"/>
  <c r="F696" i="1"/>
  <c r="D696" i="1"/>
  <c r="C696" i="1"/>
  <c r="F693" i="1"/>
  <c r="D693" i="1"/>
  <c r="C693" i="1"/>
  <c r="F690" i="1"/>
  <c r="D690" i="1"/>
  <c r="C690" i="1"/>
  <c r="F687" i="1"/>
  <c r="D687" i="1"/>
  <c r="C687" i="1"/>
  <c r="F684" i="1"/>
  <c r="D684" i="1"/>
  <c r="C684" i="1"/>
  <c r="F681" i="1"/>
  <c r="D681" i="1"/>
  <c r="C681" i="1"/>
  <c r="F678" i="1"/>
  <c r="D678" i="1"/>
  <c r="C678" i="1"/>
  <c r="F675" i="1"/>
  <c r="D675" i="1"/>
  <c r="C675" i="1"/>
  <c r="F672" i="1"/>
  <c r="D672" i="1"/>
  <c r="C672" i="1"/>
  <c r="F669" i="1"/>
  <c r="D669" i="1"/>
  <c r="C669" i="1"/>
  <c r="F666" i="1"/>
  <c r="D666" i="1"/>
  <c r="C666" i="1"/>
  <c r="F663" i="1"/>
  <c r="D663" i="1"/>
  <c r="C663" i="1"/>
  <c r="F660" i="1"/>
  <c r="D660" i="1"/>
  <c r="C660" i="1"/>
  <c r="F657" i="1"/>
  <c r="D657" i="1"/>
  <c r="C657" i="1"/>
  <c r="F654" i="1"/>
  <c r="D654" i="1"/>
  <c r="C654" i="1"/>
  <c r="F651" i="1"/>
  <c r="D651" i="1"/>
  <c r="C651" i="1"/>
  <c r="F648" i="1"/>
  <c r="D648" i="1"/>
  <c r="C648" i="1"/>
  <c r="F645" i="1"/>
  <c r="D645" i="1"/>
  <c r="C645" i="1"/>
  <c r="F642" i="1"/>
  <c r="D642" i="1"/>
  <c r="C642" i="1"/>
  <c r="F639" i="1"/>
  <c r="D639" i="1"/>
  <c r="C639" i="1"/>
  <c r="F636" i="1"/>
  <c r="D636" i="1"/>
  <c r="C636" i="1"/>
  <c r="F633" i="1"/>
  <c r="D633" i="1"/>
  <c r="C633" i="1"/>
  <c r="F630" i="1"/>
  <c r="D630" i="1"/>
  <c r="C630" i="1"/>
  <c r="F627" i="1"/>
  <c r="D627" i="1"/>
  <c r="C627" i="1"/>
  <c r="F624" i="1"/>
  <c r="D624" i="1"/>
  <c r="C624" i="1"/>
  <c r="F620" i="1"/>
  <c r="F619" i="1" s="1"/>
  <c r="D620" i="1"/>
  <c r="D619" i="1" s="1"/>
  <c r="C620" i="1"/>
  <c r="F616" i="1"/>
  <c r="F615" i="1" s="1"/>
  <c r="D616" i="1"/>
  <c r="C616" i="1"/>
  <c r="F612" i="1"/>
  <c r="F611" i="1" s="1"/>
  <c r="D612" i="1"/>
  <c r="D611" i="1" s="1"/>
  <c r="C612" i="1"/>
  <c r="F608" i="1"/>
  <c r="F607" i="1" s="1"/>
  <c r="D608" i="1"/>
  <c r="D607" i="1" s="1"/>
  <c r="C608" i="1"/>
  <c r="F604" i="1"/>
  <c r="F603" i="1" s="1"/>
  <c r="D604" i="1"/>
  <c r="D603" i="1" s="1"/>
  <c r="C604" i="1"/>
  <c r="F600" i="1"/>
  <c r="F599" i="1" s="1"/>
  <c r="D600" i="1"/>
  <c r="D599" i="1" s="1"/>
  <c r="C600" i="1"/>
  <c r="F596" i="1"/>
  <c r="F595" i="1" s="1"/>
  <c r="D596" i="1"/>
  <c r="D595" i="1" s="1"/>
  <c r="C596" i="1"/>
  <c r="F592" i="1"/>
  <c r="D592" i="1"/>
  <c r="C592" i="1"/>
  <c r="F589" i="1"/>
  <c r="D589" i="1"/>
  <c r="C589" i="1"/>
  <c r="F586" i="1"/>
  <c r="D586" i="1"/>
  <c r="C586" i="1"/>
  <c r="F583" i="1"/>
  <c r="D583" i="1"/>
  <c r="C583" i="1"/>
  <c r="F580" i="1"/>
  <c r="D580" i="1"/>
  <c r="C580" i="1"/>
  <c r="F577" i="1"/>
  <c r="D577" i="1"/>
  <c r="C577" i="1"/>
  <c r="F573" i="1"/>
  <c r="D573" i="1"/>
  <c r="C573" i="1"/>
  <c r="F570" i="1"/>
  <c r="D570" i="1"/>
  <c r="C570" i="1"/>
  <c r="F567" i="1"/>
  <c r="D567" i="1"/>
  <c r="C567" i="1"/>
  <c r="F564" i="1"/>
  <c r="D564" i="1"/>
  <c r="C564" i="1"/>
  <c r="F561" i="1"/>
  <c r="D561" i="1"/>
  <c r="C561" i="1"/>
  <c r="F558" i="1"/>
  <c r="D558" i="1"/>
  <c r="C558" i="1"/>
  <c r="F555" i="1"/>
  <c r="D555" i="1"/>
  <c r="C555" i="1"/>
  <c r="F552" i="1"/>
  <c r="D552" i="1"/>
  <c r="C552" i="1"/>
  <c r="F549" i="1"/>
  <c r="D549" i="1"/>
  <c r="C549" i="1"/>
  <c r="F546" i="1"/>
  <c r="D546" i="1"/>
  <c r="C546" i="1"/>
  <c r="F543" i="1"/>
  <c r="D543" i="1"/>
  <c r="C543" i="1"/>
  <c r="F539" i="1"/>
  <c r="D539" i="1"/>
  <c r="C539" i="1"/>
  <c r="F536" i="1"/>
  <c r="D536" i="1"/>
  <c r="C536" i="1"/>
  <c r="F533" i="1"/>
  <c r="D533" i="1"/>
  <c r="C533" i="1"/>
  <c r="F530" i="1"/>
  <c r="D530" i="1"/>
  <c r="C530" i="1"/>
  <c r="F527" i="1"/>
  <c r="D527" i="1"/>
  <c r="C527" i="1"/>
  <c r="F524" i="1"/>
  <c r="D524" i="1"/>
  <c r="C524" i="1"/>
  <c r="F521" i="1"/>
  <c r="D521" i="1"/>
  <c r="C521" i="1"/>
  <c r="F518" i="1"/>
  <c r="D518" i="1"/>
  <c r="C518" i="1"/>
  <c r="F515" i="1"/>
  <c r="D515" i="1"/>
  <c r="C515" i="1"/>
  <c r="F512" i="1"/>
  <c r="D512" i="1"/>
  <c r="C512" i="1"/>
  <c r="F509" i="1"/>
  <c r="D509" i="1"/>
  <c r="C509" i="1"/>
  <c r="F506" i="1"/>
  <c r="D506" i="1"/>
  <c r="C506" i="1"/>
  <c r="F502" i="1"/>
  <c r="D502" i="1"/>
  <c r="C502" i="1"/>
  <c r="F499" i="1"/>
  <c r="F498" i="1" s="1"/>
  <c r="D499" i="1"/>
  <c r="D498" i="1" s="1"/>
  <c r="C499" i="1"/>
  <c r="F495" i="1"/>
  <c r="D495" i="1"/>
  <c r="C495" i="1"/>
  <c r="F492" i="1"/>
  <c r="D492" i="1"/>
  <c r="C492" i="1"/>
  <c r="F489" i="1"/>
  <c r="D489" i="1"/>
  <c r="C489" i="1"/>
  <c r="F486" i="1"/>
  <c r="D486" i="1"/>
  <c r="C486" i="1"/>
  <c r="F483" i="1"/>
  <c r="D483" i="1"/>
  <c r="C483" i="1"/>
  <c r="F480" i="1"/>
  <c r="D480" i="1"/>
  <c r="C480" i="1"/>
  <c r="F477" i="1"/>
  <c r="D477" i="1"/>
  <c r="C477" i="1"/>
  <c r="F474" i="1"/>
  <c r="D474" i="1"/>
  <c r="C474" i="1"/>
  <c r="F470" i="1"/>
  <c r="D470" i="1"/>
  <c r="C470" i="1"/>
  <c r="F467" i="1"/>
  <c r="D467" i="1"/>
  <c r="C467" i="1"/>
  <c r="F464" i="1"/>
  <c r="D464" i="1"/>
  <c r="C464" i="1"/>
  <c r="F461" i="1"/>
  <c r="D461" i="1"/>
  <c r="C461" i="1"/>
  <c r="F458" i="1"/>
  <c r="D458" i="1"/>
  <c r="C458" i="1"/>
  <c r="F454" i="1"/>
  <c r="D454" i="1"/>
  <c r="C454" i="1"/>
  <c r="F451" i="1"/>
  <c r="D451" i="1"/>
  <c r="C451" i="1"/>
  <c r="F448" i="1"/>
  <c r="F447" i="1" s="1"/>
  <c r="D448" i="1"/>
  <c r="C448" i="1"/>
  <c r="F444" i="1"/>
  <c r="F443" i="1" s="1"/>
  <c r="D444" i="1"/>
  <c r="D443" i="1" s="1"/>
  <c r="C444" i="1"/>
  <c r="F440" i="1"/>
  <c r="D440" i="1"/>
  <c r="C440" i="1"/>
  <c r="F437" i="1"/>
  <c r="D437" i="1"/>
  <c r="C437" i="1"/>
  <c r="F434" i="1"/>
  <c r="D434" i="1"/>
  <c r="C434" i="1"/>
  <c r="F431" i="1"/>
  <c r="D431" i="1"/>
  <c r="C431" i="1"/>
  <c r="F428" i="1"/>
  <c r="D428" i="1"/>
  <c r="C428" i="1"/>
  <c r="F425" i="1"/>
  <c r="D425" i="1"/>
  <c r="C425" i="1"/>
  <c r="F422" i="1"/>
  <c r="D422" i="1"/>
  <c r="C422" i="1"/>
  <c r="F419" i="1"/>
  <c r="D419" i="1"/>
  <c r="C419" i="1"/>
  <c r="F416" i="1"/>
  <c r="D416" i="1"/>
  <c r="C416" i="1"/>
  <c r="F413" i="1"/>
  <c r="D413" i="1"/>
  <c r="C413" i="1"/>
  <c r="F410" i="1"/>
  <c r="D410" i="1"/>
  <c r="C410" i="1"/>
  <c r="F407" i="1"/>
  <c r="D407" i="1"/>
  <c r="C407" i="1"/>
  <c r="F404" i="1"/>
  <c r="D404" i="1"/>
  <c r="C404" i="1"/>
  <c r="F401" i="1"/>
  <c r="D401" i="1"/>
  <c r="C401" i="1"/>
  <c r="F398" i="1"/>
  <c r="D398" i="1"/>
  <c r="C398" i="1"/>
  <c r="F395" i="1"/>
  <c r="D395" i="1"/>
  <c r="C395" i="1"/>
  <c r="F392" i="1"/>
  <c r="D392" i="1"/>
  <c r="C392" i="1"/>
  <c r="F389" i="1"/>
  <c r="D389" i="1"/>
  <c r="C389" i="1"/>
  <c r="F386" i="1"/>
  <c r="D386" i="1"/>
  <c r="C386" i="1"/>
  <c r="F383" i="1"/>
  <c r="D383" i="1"/>
  <c r="C383" i="1"/>
  <c r="F380" i="1"/>
  <c r="D380" i="1"/>
  <c r="C380" i="1"/>
  <c r="F377" i="1"/>
  <c r="D377" i="1"/>
  <c r="C377" i="1"/>
  <c r="F374" i="1"/>
  <c r="D374" i="1"/>
  <c r="C374" i="1"/>
  <c r="F371" i="1"/>
  <c r="D371" i="1"/>
  <c r="C371" i="1"/>
  <c r="F368" i="1"/>
  <c r="D368" i="1"/>
  <c r="C368" i="1"/>
  <c r="F364" i="1"/>
  <c r="D364" i="1"/>
  <c r="C364" i="1"/>
  <c r="F361" i="1"/>
  <c r="D361" i="1"/>
  <c r="C361" i="1"/>
  <c r="F358" i="1"/>
  <c r="D358" i="1"/>
  <c r="C358" i="1"/>
  <c r="F355" i="1"/>
  <c r="D355" i="1"/>
  <c r="C355" i="1"/>
  <c r="F352" i="1"/>
  <c r="D352" i="1"/>
  <c r="C352" i="1"/>
  <c r="F349" i="1"/>
  <c r="D349" i="1"/>
  <c r="C349" i="1"/>
  <c r="F346" i="1"/>
  <c r="D346" i="1"/>
  <c r="C346" i="1"/>
  <c r="F343" i="1"/>
  <c r="D343" i="1"/>
  <c r="C343" i="1"/>
  <c r="F340" i="1"/>
  <c r="D340" i="1"/>
  <c r="C340" i="1"/>
  <c r="F337" i="1"/>
  <c r="D337" i="1"/>
  <c r="C337" i="1"/>
  <c r="F334" i="1"/>
  <c r="D334" i="1"/>
  <c r="C334" i="1"/>
  <c r="F331" i="1"/>
  <c r="D331" i="1"/>
  <c r="C331" i="1"/>
  <c r="F328" i="1"/>
  <c r="D328" i="1"/>
  <c r="C328" i="1"/>
  <c r="F325" i="1"/>
  <c r="D325" i="1"/>
  <c r="C325" i="1"/>
  <c r="F322" i="1"/>
  <c r="D322" i="1"/>
  <c r="C322" i="1"/>
  <c r="F319" i="1"/>
  <c r="D319" i="1"/>
  <c r="C319" i="1"/>
  <c r="F316" i="1"/>
  <c r="D316" i="1"/>
  <c r="C316" i="1"/>
  <c r="F313" i="1"/>
  <c r="D313" i="1"/>
  <c r="C313" i="1"/>
  <c r="F310" i="1"/>
  <c r="D310" i="1"/>
  <c r="C310" i="1"/>
  <c r="F307" i="1"/>
  <c r="D307" i="1"/>
  <c r="C307" i="1"/>
  <c r="F304" i="1"/>
  <c r="D304" i="1"/>
  <c r="C304" i="1"/>
  <c r="F301" i="1"/>
  <c r="D301" i="1"/>
  <c r="C301" i="1"/>
  <c r="F298" i="1"/>
  <c r="D298" i="1"/>
  <c r="C298" i="1"/>
  <c r="F295" i="1"/>
  <c r="D295" i="1"/>
  <c r="C295" i="1"/>
  <c r="F292" i="1"/>
  <c r="D292" i="1"/>
  <c r="C292" i="1"/>
  <c r="F289" i="1"/>
  <c r="D289" i="1"/>
  <c r="C289" i="1"/>
  <c r="F286" i="1"/>
  <c r="D286" i="1"/>
  <c r="C286" i="1"/>
  <c r="F283" i="1"/>
  <c r="D283" i="1"/>
  <c r="C283" i="1"/>
  <c r="F280" i="1"/>
  <c r="D280" i="1"/>
  <c r="C280" i="1"/>
  <c r="F277" i="1"/>
  <c r="D277" i="1"/>
  <c r="C277" i="1"/>
  <c r="F274" i="1"/>
  <c r="D274" i="1"/>
  <c r="C274" i="1"/>
  <c r="F271" i="1"/>
  <c r="D271" i="1"/>
  <c r="C271" i="1"/>
  <c r="F268" i="1"/>
  <c r="D268" i="1"/>
  <c r="C268" i="1"/>
  <c r="F265" i="1"/>
  <c r="D265" i="1"/>
  <c r="C265" i="1"/>
  <c r="F261" i="1"/>
  <c r="D261" i="1"/>
  <c r="C261" i="1"/>
  <c r="F258" i="1"/>
  <c r="D258" i="1"/>
  <c r="C258" i="1"/>
  <c r="F255" i="1"/>
  <c r="D255" i="1"/>
  <c r="C255" i="1"/>
  <c r="F252" i="1"/>
  <c r="D252" i="1"/>
  <c r="C252" i="1"/>
  <c r="F249" i="1"/>
  <c r="D249" i="1"/>
  <c r="C249" i="1"/>
  <c r="F246" i="1"/>
  <c r="D246" i="1"/>
  <c r="C246" i="1"/>
  <c r="F243" i="1"/>
  <c r="D243" i="1"/>
  <c r="C243" i="1"/>
  <c r="F239" i="1"/>
  <c r="D239" i="1"/>
  <c r="C239" i="1"/>
  <c r="F236" i="1"/>
  <c r="D236" i="1"/>
  <c r="C236" i="1"/>
  <c r="F233" i="1"/>
  <c r="D233" i="1"/>
  <c r="C233" i="1"/>
  <c r="F230" i="1"/>
  <c r="D230" i="1"/>
  <c r="C230" i="1"/>
  <c r="F227" i="1"/>
  <c r="D227" i="1"/>
  <c r="C227" i="1"/>
  <c r="F224" i="1"/>
  <c r="D224" i="1"/>
  <c r="C224" i="1"/>
  <c r="F221" i="1"/>
  <c r="D221" i="1"/>
  <c r="C221" i="1"/>
  <c r="F218" i="1"/>
  <c r="D218" i="1"/>
  <c r="C218" i="1"/>
  <c r="F215" i="1"/>
  <c r="D215" i="1"/>
  <c r="C215" i="1"/>
  <c r="F212" i="1"/>
  <c r="D212" i="1"/>
  <c r="C212" i="1"/>
  <c r="F209" i="1"/>
  <c r="D209" i="1"/>
  <c r="C209" i="1"/>
  <c r="F206" i="1"/>
  <c r="D206" i="1"/>
  <c r="C206" i="1"/>
  <c r="F203" i="1"/>
  <c r="D203" i="1"/>
  <c r="C203" i="1"/>
  <c r="F200" i="1"/>
  <c r="D200" i="1"/>
  <c r="C200" i="1"/>
  <c r="F197" i="1"/>
  <c r="D197" i="1"/>
  <c r="C197" i="1"/>
  <c r="F194" i="1"/>
  <c r="D194" i="1"/>
  <c r="C194" i="1"/>
  <c r="F191" i="1"/>
  <c r="D191" i="1"/>
  <c r="C191" i="1"/>
  <c r="F188" i="1"/>
  <c r="D188" i="1"/>
  <c r="C188" i="1"/>
  <c r="F185" i="1"/>
  <c r="D185" i="1"/>
  <c r="C185" i="1"/>
  <c r="F182" i="1"/>
  <c r="D182" i="1"/>
  <c r="C182" i="1"/>
  <c r="F179" i="1"/>
  <c r="D179" i="1"/>
  <c r="C179" i="1"/>
  <c r="F176" i="1"/>
  <c r="D176" i="1"/>
  <c r="C176" i="1"/>
  <c r="F173" i="1"/>
  <c r="D173" i="1"/>
  <c r="C173" i="1"/>
  <c r="F169" i="1"/>
  <c r="D169" i="1"/>
  <c r="C169" i="1"/>
  <c r="F166" i="1"/>
  <c r="D166" i="1"/>
  <c r="C166" i="1"/>
  <c r="F163" i="1"/>
  <c r="D163" i="1"/>
  <c r="C163" i="1"/>
  <c r="F160" i="1"/>
  <c r="D160" i="1"/>
  <c r="C160" i="1"/>
  <c r="F157" i="1"/>
  <c r="D157" i="1"/>
  <c r="C157" i="1"/>
  <c r="F154" i="1"/>
  <c r="D154" i="1"/>
  <c r="C154" i="1"/>
  <c r="F151" i="1"/>
  <c r="D151" i="1"/>
  <c r="C151" i="1"/>
  <c r="F148" i="1"/>
  <c r="D148" i="1"/>
  <c r="C148" i="1"/>
  <c r="F145" i="1"/>
  <c r="D145" i="1"/>
  <c r="C145" i="1"/>
  <c r="F142" i="1"/>
  <c r="D142" i="1"/>
  <c r="C142" i="1"/>
  <c r="F139" i="1"/>
  <c r="D139" i="1"/>
  <c r="C139" i="1"/>
  <c r="F136" i="1"/>
  <c r="D136" i="1"/>
  <c r="C136" i="1"/>
  <c r="F133" i="1"/>
  <c r="D133" i="1"/>
  <c r="C133" i="1"/>
  <c r="F130" i="1"/>
  <c r="D130" i="1"/>
  <c r="C130" i="1"/>
  <c r="F127" i="1"/>
  <c r="D127" i="1"/>
  <c r="C127" i="1"/>
  <c r="F124" i="1"/>
  <c r="D124" i="1"/>
  <c r="C124" i="1"/>
  <c r="F120" i="1"/>
  <c r="D120" i="1"/>
  <c r="C120" i="1"/>
  <c r="F117" i="1"/>
  <c r="F116" i="1" s="1"/>
  <c r="D117" i="1"/>
  <c r="C117" i="1"/>
  <c r="F113" i="1"/>
  <c r="D113" i="1"/>
  <c r="C113" i="1"/>
  <c r="F110" i="1"/>
  <c r="D110" i="1"/>
  <c r="C110" i="1"/>
  <c r="F107" i="1"/>
  <c r="D107" i="1"/>
  <c r="C107" i="1"/>
  <c r="F104" i="1"/>
  <c r="D104" i="1"/>
  <c r="C104" i="1"/>
  <c r="F101" i="1"/>
  <c r="D101" i="1"/>
  <c r="C101" i="1"/>
  <c r="F98" i="1"/>
  <c r="D98" i="1"/>
  <c r="C98" i="1"/>
  <c r="F95" i="1"/>
  <c r="D95" i="1"/>
  <c r="C95" i="1"/>
  <c r="F92" i="1"/>
  <c r="D92" i="1"/>
  <c r="C92" i="1"/>
  <c r="F89" i="1"/>
  <c r="D89" i="1"/>
  <c r="C89" i="1"/>
  <c r="F86" i="1"/>
  <c r="D86" i="1"/>
  <c r="C86" i="1"/>
  <c r="F83" i="1"/>
  <c r="D83" i="1"/>
  <c r="C83" i="1"/>
  <c r="F80" i="1"/>
  <c r="D80" i="1"/>
  <c r="C80" i="1"/>
  <c r="F77" i="1"/>
  <c r="D77" i="1"/>
  <c r="C77" i="1"/>
  <c r="F74" i="1"/>
  <c r="D74" i="1"/>
  <c r="C74" i="1"/>
  <c r="F71" i="1"/>
  <c r="D71" i="1"/>
  <c r="C71" i="1"/>
  <c r="F68" i="1"/>
  <c r="D68" i="1"/>
  <c r="C68" i="1"/>
  <c r="F65" i="1"/>
  <c r="D65" i="1"/>
  <c r="C65" i="1"/>
  <c r="F62" i="1"/>
  <c r="D62" i="1"/>
  <c r="C62" i="1"/>
  <c r="F59" i="1"/>
  <c r="D59" i="1"/>
  <c r="C59" i="1"/>
  <c r="F56" i="1"/>
  <c r="D56" i="1"/>
  <c r="C56" i="1"/>
  <c r="F53" i="1"/>
  <c r="D53" i="1"/>
  <c r="C53" i="1"/>
  <c r="F50" i="1"/>
  <c r="D50" i="1"/>
  <c r="C50" i="1"/>
  <c r="F46" i="1"/>
  <c r="F45" i="1" s="1"/>
  <c r="D46" i="1"/>
  <c r="D45" i="1" s="1"/>
  <c r="C46" i="1"/>
  <c r="C45" i="1" s="1"/>
  <c r="F42" i="1"/>
  <c r="D42" i="1"/>
  <c r="C42" i="1"/>
  <c r="F39" i="1"/>
  <c r="D39" i="1"/>
  <c r="C39" i="1"/>
  <c r="F36" i="1"/>
  <c r="D36" i="1"/>
  <c r="C36" i="1"/>
  <c r="F33" i="1"/>
  <c r="D33" i="1"/>
  <c r="C33" i="1"/>
  <c r="F29" i="1"/>
  <c r="D29" i="1"/>
  <c r="C29" i="1"/>
  <c r="F26" i="1"/>
  <c r="D26" i="1"/>
  <c r="C26" i="1"/>
  <c r="F23" i="1"/>
  <c r="D23" i="1"/>
  <c r="C23" i="1"/>
  <c r="F19" i="1"/>
  <c r="F18" i="1" s="1"/>
  <c r="D19" i="1"/>
  <c r="D18" i="1" s="1"/>
  <c r="C19" i="1"/>
  <c r="C18" i="1"/>
  <c r="F15" i="1"/>
  <c r="D15" i="1"/>
  <c r="C15" i="1"/>
  <c r="F12" i="1"/>
  <c r="D12" i="1"/>
  <c r="C12" i="1"/>
  <c r="F9" i="1"/>
  <c r="D9" i="1"/>
  <c r="D8" i="1" s="1"/>
  <c r="C9" i="1"/>
  <c r="F49" i="1" l="1"/>
  <c r="F172" i="1"/>
  <c r="D751" i="1"/>
  <c r="D49" i="1"/>
  <c r="D172" i="1"/>
  <c r="D367" i="1"/>
  <c r="F457" i="1"/>
  <c r="D623" i="1"/>
  <c r="D726" i="1"/>
  <c r="D32" i="1"/>
  <c r="F367" i="1"/>
  <c r="D576" i="1"/>
  <c r="F623" i="1"/>
  <c r="D457" i="1"/>
  <c r="D542" i="1"/>
  <c r="F8" i="1"/>
  <c r="D116" i="1"/>
  <c r="F32" i="1"/>
  <c r="F123" i="1"/>
  <c r="D242" i="1"/>
  <c r="D264" i="1"/>
  <c r="F473" i="1"/>
  <c r="F505" i="1"/>
  <c r="D505" i="1"/>
  <c r="F542" i="1"/>
  <c r="F576" i="1"/>
  <c r="F726" i="1"/>
  <c r="F751" i="1"/>
  <c r="D123" i="1"/>
  <c r="F242" i="1"/>
  <c r="F264" i="1"/>
  <c r="D447" i="1"/>
  <c r="D473" i="1"/>
  <c r="C751" i="1"/>
  <c r="D22" i="1"/>
  <c r="C498" i="1"/>
  <c r="C457" i="1"/>
  <c r="C607" i="1"/>
  <c r="C615" i="1"/>
  <c r="C706" i="1"/>
  <c r="C576" i="1"/>
  <c r="C123" i="1"/>
  <c r="C714" i="1"/>
  <c r="C443" i="1"/>
  <c r="C599" i="1"/>
  <c r="C623" i="1"/>
  <c r="C242" i="1"/>
  <c r="C473" i="1"/>
  <c r="C367" i="1"/>
  <c r="C702" i="1"/>
  <c r="C49" i="1"/>
  <c r="C8" i="1"/>
  <c r="C447" i="1"/>
  <c r="C619" i="1"/>
  <c r="C172" i="1"/>
  <c r="C505" i="1"/>
  <c r="F22" i="1"/>
  <c r="C32" i="1"/>
  <c r="C264" i="1"/>
  <c r="C22" i="1"/>
  <c r="C116" i="1"/>
  <c r="C611" i="1"/>
  <c r="C542" i="1"/>
  <c r="C603" i="1"/>
  <c r="C726" i="1"/>
  <c r="C595" i="1"/>
  <c r="C718" i="1"/>
</calcChain>
</file>

<file path=xl/sharedStrings.xml><?xml version="1.0" encoding="utf-8"?>
<sst xmlns="http://schemas.openxmlformats.org/spreadsheetml/2006/main" count="783" uniqueCount="266">
  <si>
    <t>Informes sobre la Situación Económica,
las Finanzas Públicas y la Deuda Pública</t>
  </si>
  <si>
    <t>Cuarto Trimestre de 2016</t>
  </si>
  <si>
    <r>
      <rPr>
        <b/>
        <sz val="14"/>
        <rFont val="Soberana Titular"/>
        <family val="3"/>
      </rPr>
      <t xml:space="preserve">IV. </t>
    </r>
    <r>
      <rPr>
        <b/>
        <sz val="14"/>
        <color rgb="FF000000"/>
        <rFont val="Soberana Titular"/>
        <family val="3"/>
      </rPr>
      <t>MONTO EROGADO SOBRE CONTRATOS PLURIANUALES DE OBRA, ADQUISICIONES Y ARRENDAMIENTOS O SERVICIOS</t>
    </r>
  </si>
  <si>
    <t>ENERO-DICIEMBRE DE 2016</t>
  </si>
  <si>
    <t>MONTO EROGADO SOBRE CONTRATOS PLURIANUALES DE OBRA, ADQUISICIONES Y ARRENDAMIENTOS O SERVICIOS
Enero-diciembre de 2016
(Miles de pesos)</t>
  </si>
  <si>
    <t>Dependencia / Entidad / Empresa</t>
  </si>
  <si>
    <t>Monto anual autorizado o modificado
 2016</t>
  </si>
  <si>
    <t>Enero-diciembre</t>
  </si>
  <si>
    <t>Programado</t>
  </si>
  <si>
    <t>Ejercido</t>
  </si>
  <si>
    <t>01 Poder Legislativo</t>
  </si>
  <si>
    <t>H. Cámara de Diputados</t>
  </si>
  <si>
    <t>Gasto Corriente</t>
  </si>
  <si>
    <t>Gasto de Inversión</t>
  </si>
  <si>
    <t>H. Cámara de Senadores</t>
  </si>
  <si>
    <t>Auditoría Superior de la Federación</t>
  </si>
  <si>
    <t>02 Oficina de la Presidencia de la República</t>
  </si>
  <si>
    <t>Sector Central</t>
  </si>
  <si>
    <t>03 Poder Judicial</t>
  </si>
  <si>
    <t>Suprema Corte de Justicia de la Nación</t>
  </si>
  <si>
    <t>Consejo de la Judicatura Federal</t>
  </si>
  <si>
    <t>Tribunal Electoral del Poder Judicial de la Federación</t>
  </si>
  <si>
    <t>04 Gobernación</t>
  </si>
  <si>
    <t>Archivo General de la Nación</t>
  </si>
  <si>
    <t>Consejo Nacional para Prevenir la Discriminación</t>
  </si>
  <si>
    <t>Talleres Gráficos de México</t>
  </si>
  <si>
    <t>05 Relaciones Exteriores</t>
  </si>
  <si>
    <t>06 Hacienda y Crédito Público</t>
  </si>
  <si>
    <t>Comisión Nacional Bancaria y de Valores</t>
  </si>
  <si>
    <t xml:space="preserve">Comisión Nacional de Seguros y Fianzas </t>
  </si>
  <si>
    <t>Comisión Nacional del Sistema de Ahorro para el Retiro</t>
  </si>
  <si>
    <t>Servicio de Administración Tributaria</t>
  </si>
  <si>
    <t>Casa de Moneda de México</t>
  </si>
  <si>
    <t>Comisión Nacional para la Protección y Defensa de los Usuarios de Servicios Financieros</t>
  </si>
  <si>
    <t>Financiera Nacional de Desarrollo Agropecuario, Rural, Forestal y Pesquero</t>
  </si>
  <si>
    <t>Instituto para la Protección del Ahorro Bancario</t>
  </si>
  <si>
    <t>Lotería Nacional para la Asistencia Pública</t>
  </si>
  <si>
    <t>Pronósticos para la Asistencia Pública</t>
  </si>
  <si>
    <t>Servicio de Administración y Enajenación de Bienes</t>
  </si>
  <si>
    <t>Banco Nacional de Comercio Exterior, S.N.C.</t>
  </si>
  <si>
    <t>Banco Nacional de Obras y Servicios Públicos, S.N.C.</t>
  </si>
  <si>
    <t>Nacional Financiera, S.N.C.</t>
  </si>
  <si>
    <t>Banco del Ahorro Nacional y Servicios Financieros, S.N.C.</t>
  </si>
  <si>
    <t>Sociedad Hipotecaria Federal, S.N.C</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</si>
  <si>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</si>
  <si>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</si>
  <si>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</si>
  <si>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</si>
  <si>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Especial para Financiamientos Agropecuarios</t>
  </si>
  <si>
    <t>07 Defensa Nacional</t>
  </si>
  <si>
    <t>Instituto de Seguridad Social para las Fuerzas Armadas Mexicanas</t>
  </si>
  <si>
    <t>08 Agricultura, Ganadería, Desarrollo Rural, Pesca y Alimentación</t>
  </si>
  <si>
    <t>Servicio Nacional de Sanidad, Inocuidad y Calidad Agroalimentaria</t>
  </si>
  <si>
    <t>Servicio Nacional de Inspección y Certificación de Semillas</t>
  </si>
  <si>
    <t>Agencia de Servicios a la Comercialización y Desarrollo de Mercados Agropecuarios</t>
  </si>
  <si>
    <t>Comité Nacional para el Desarrollo Sustentable de la Caña de Azúcar</t>
  </si>
  <si>
    <t>Instituto Nacional de Investigaciones Forestales, Agrícolas y Pecuarias</t>
  </si>
  <si>
    <t>Instituto Nacional para el Desarrollo de Capacidades del Sector Rural, A.C.</t>
  </si>
  <si>
    <t>Fideicomiso de Riesgo Compartido</t>
  </si>
  <si>
    <t>Fondo de Empresas Expropiadas del Sector Azucarero</t>
  </si>
  <si>
    <t>Productora Nacional de Biológicos Veterinarios</t>
  </si>
  <si>
    <t>Colegio Superior Agropecuario del Estado de Guerrero</t>
  </si>
  <si>
    <t>Servicio de Información Agroalimentaria y Pesquera</t>
  </si>
  <si>
    <t>Comisión Nacional de Acuacultura y Pesca</t>
  </si>
  <si>
    <t>Colegio de Postgraduados</t>
  </si>
  <si>
    <t>Comisión Nacional de las Zonas Áridas</t>
  </si>
  <si>
    <t>Instituto Nacional de Pesca</t>
  </si>
  <si>
    <t>09 Comunicaciones y Transportes</t>
  </si>
  <si>
    <t>Aeropuertos y Servicios Auxiliares</t>
  </si>
  <si>
    <t>Agencia Espacial Mexicana</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</si>
  <si>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</si>
  <si>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</si>
  <si>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</si>
  <si>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</si>
  <si>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</si>
  <si>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</si>
  <si>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</si>
  <si>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</si>
  <si>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</si>
  <si>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Lázaro Cárdenas, S.A. de C.V.</t>
  </si>
  <si>
    <t>Administración Portuaria Integral de Manzanillo, S.A. de C.V.</t>
  </si>
  <si>
    <t>Administración Portuaria Integral de Tampico, S.A. de C.V.</t>
  </si>
  <si>
    <t>Administración Portuaria Integral de Veracruz, S.A. de C.V.</t>
  </si>
  <si>
    <t>Administración Portuaria Integral de Salina Cruz, S.A. de C.V.</t>
  </si>
  <si>
    <t>Servicio Postal Mexicano</t>
  </si>
  <si>
    <t>Instituto Mexicano del Transporte</t>
  </si>
  <si>
    <t>Servicios a la Navegación en el Espacio Aéreo Mexicano</t>
  </si>
  <si>
    <t>Grupo Aeroportuario de la Ciudad de México, S.A. de C.V.</t>
  </si>
  <si>
    <t>Aeropuerto Internacional de la Ciudad de México, S.A. de C.V.</t>
  </si>
  <si>
    <t>Servicios Aeroportuarios de la Ciudad de México, S.A. de C.V.</t>
  </si>
  <si>
    <t>10 Economía</t>
  </si>
  <si>
    <t>Centro Nacional de Metrología</t>
  </si>
  <si>
    <t>Fideicomiso de Fomento Minero</t>
  </si>
  <si>
    <t>ProMéxico</t>
  </si>
  <si>
    <t>Instituto Mexicano de la Propiedad Industrial</t>
  </si>
  <si>
    <t>Procuraduría Federal del Consumidor</t>
  </si>
  <si>
    <t>Exportadora de Sal, S.A. de C.V.</t>
  </si>
  <si>
    <t>11 Educación Pública</t>
  </si>
  <si>
    <t>Universidad Pedagógica Nacional</t>
  </si>
  <si>
    <t>Universidad Nacional Autónoma de México</t>
  </si>
  <si>
    <t>Instituto Politécnico Nacional</t>
  </si>
  <si>
    <t>XE-IPN Canal 11</t>
  </si>
  <si>
    <t>Instituto Nacional de Antropología e Historia</t>
  </si>
  <si>
    <t>Instituto Nacional de Bellas Artes y Literatura</t>
  </si>
  <si>
    <t>Radio Educación</t>
  </si>
  <si>
    <t>Consejo Nacional para la Cultura y las Artes</t>
  </si>
  <si>
    <t>Instituto Nacional del Derecho de Autor</t>
  </si>
  <si>
    <t>Universidad Abierta y a Distancia de México</t>
  </si>
  <si>
    <t>Centro de Capacitación Cinematográfica, A.C.</t>
  </si>
  <si>
    <t>Centro de Enseñanza Técnica Industrial</t>
  </si>
  <si>
    <t>Colegio de Bachilleres</t>
  </si>
  <si>
    <t>Colegio Nacional de Educación Profesional Técnica</t>
  </si>
  <si>
    <t>Comisión de Operación y Fomento de Actividades Académicas del Instituto Politécnico Nacional</t>
  </si>
  <si>
    <t>Comisión Nacional de Cultura Física y Deporte</t>
  </si>
  <si>
    <t>Comisión Nacional de Libros de Texto Gratuitos</t>
  </si>
  <si>
    <t>Consejo Nacional de Fomento Educativo</t>
  </si>
  <si>
    <t>El Colegio de México, A.C.</t>
  </si>
  <si>
    <t>Estudios Churubusco Azteca, S.A.</t>
  </si>
  <si>
    <t>Fideicomiso de los Sistemas Normalizado de Competencia Laboral y de Certificación de Competencia Laboral</t>
  </si>
  <si>
    <t>Fideicomiso para la Cineteca Nacional</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</si>
  <si>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</si>
  <si>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</si>
  <si>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</si>
  <si>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</si>
  <si>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</si>
  <si>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Radio</t>
  </si>
  <si>
    <t>Patronato de Obras e Instalaciones del Instituto Politécnico Nacional</t>
  </si>
  <si>
    <t>Televisión Metropolitana, S.A. de C.V.</t>
  </si>
  <si>
    <t>Centro de Estudios Avanzados del Instituto Politécnico Nacional</t>
  </si>
  <si>
    <t>Fondo de Cultura Económica</t>
  </si>
  <si>
    <t>Tecnológico Nacional de México</t>
  </si>
  <si>
    <t>12 Salud</t>
  </si>
  <si>
    <t>Centro Regional de Alta Especialidad de Chiapas</t>
  </si>
  <si>
    <t>Instituto Nacional de Psiquiatría Ramón de la Fuente Muñiz</t>
  </si>
  <si>
    <t>Centros de Integración Juvenil, A.C.</t>
  </si>
  <si>
    <t>Hospital Juárez de México</t>
  </si>
  <si>
    <t>Hospital General "Dr. Manuel Gea González"</t>
  </si>
  <si>
    <t>Hospital General de México "Dr. Eduardo Liceaga"</t>
  </si>
  <si>
    <t>Hospital Infantil de México Federico Gómez</t>
  </si>
  <si>
    <t>Hospital Regional de Alta Especialidad del Bajío</t>
  </si>
  <si>
    <t>Hospital Regional de Alta Especialidad de Oaxaca</t>
  </si>
  <si>
    <t>Hospital Regional de Alta Especialidad de la Península de Yucatán</t>
  </si>
  <si>
    <t>Hospital Regional de Alta Especialidad de Ciudad Victoria "Bicentenario 2010"</t>
  </si>
  <si>
    <t>Hospital Regional de Alta Especialidad de Ixtapaluca</t>
  </si>
  <si>
    <t>Instituto Nacional de Cancerología</t>
  </si>
  <si>
    <t>Instituto Nacional de Cardiología Ignacio Chávez</t>
  </si>
  <si>
    <t>Instituto Nacional de Enfermedades Respiratorias Ismael Cosío Villegas</t>
  </si>
  <si>
    <t>Instituto Nacional de Geriatría</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</si>
  <si>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</si>
  <si>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</si>
  <si>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</si>
  <si>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</si>
  <si>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</si>
  <si>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</si>
  <si>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</si>
  <si>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Sistema Nacional para el Desarrollo Integral de la Familia</t>
  </si>
  <si>
    <t>13 Marina</t>
  </si>
  <si>
    <t>14 Trabajo y Previsión Social</t>
  </si>
  <si>
    <t>Comisión Nacional de los Salarios Mínimos</t>
  </si>
  <si>
    <t>Instituto del Fondo Nacional para el Consumo de los Trabajadores</t>
  </si>
  <si>
    <t>15 Desarrollo Agrario, Territorial y Urbano</t>
  </si>
  <si>
    <t>Registro Agrario Nacional</t>
  </si>
  <si>
    <t>Comisión Nacional de Vivienda</t>
  </si>
  <si>
    <t>Procuraduría Agraria</t>
  </si>
  <si>
    <t>Fideicomiso Fondo Nacional de Habitaciones Populares</t>
  </si>
  <si>
    <t>16 Medio Ambiente y Recursos Naturales</t>
  </si>
  <si>
    <t xml:space="preserve">Comisión Nacional del Agua </t>
  </si>
  <si>
    <t>Instituto Nacional de Ecología y Cambio Climático</t>
  </si>
  <si>
    <t>Procuraduría Federal de Protección al Medio Ambiente</t>
  </si>
  <si>
    <t>Comisión Nacional de Áreas Naturales Protegidas</t>
  </si>
  <si>
    <t xml:space="preserve">Comisión Nacional Forestal </t>
  </si>
  <si>
    <t>Instituto Mexicano de Tecnología del Agua</t>
  </si>
  <si>
    <t>Agencia de Seguridad, Energía y Ambiente</t>
  </si>
  <si>
    <t>17 Procuraduría General de la República</t>
  </si>
  <si>
    <t>Instituto Nacional de Ciencias Penales</t>
  </si>
  <si>
    <t>18 Energía</t>
  </si>
  <si>
    <t>Comisión Nacional de Seguridad Nuclear y Salvaguardias</t>
  </si>
  <si>
    <t>Comisión Nacional para el Uso Eficiente de la Energía</t>
  </si>
  <si>
    <t>Compañía Mexicana de Exploraciones, S.A. de C.V.</t>
  </si>
  <si>
    <r>
      <t xml:space="preserve">Instituto Nacional de Electricidad y Energías Limpias </t>
    </r>
    <r>
      <rPr>
        <b/>
        <vertAlign val="superscript"/>
        <sz val="8"/>
        <color rgb="FF000000"/>
        <rFont val="Soberana Sans"/>
        <family val="3"/>
      </rPr>
      <t>1_/</t>
    </r>
  </si>
  <si>
    <t>Instituto Mexicano del Petróleo</t>
  </si>
  <si>
    <t>Instituto Nacional de Investigaciones Nucleares</t>
  </si>
  <si>
    <t>Centro Nacional de Control de Energía</t>
  </si>
  <si>
    <t>Centro Nacional de Control del Gas Natural</t>
  </si>
  <si>
    <t>I.I.I. Servicios, S.A. de C.V.</t>
  </si>
  <si>
    <t>Instalaciones Inmobiliarias para Industrias, S.A. de C.V.</t>
  </si>
  <si>
    <t>P.M.I. Comercio Internacional, S.A. de C.V.</t>
  </si>
  <si>
    <t>20 Desarrollo Social</t>
  </si>
  <si>
    <t>Instituto Nacional de Desarrollo Social</t>
  </si>
  <si>
    <t>Coordinación Nacional de PROSPERA Programa de Inclusión Social</t>
  </si>
  <si>
    <t>Instituto Mexicano de la Juventud</t>
  </si>
  <si>
    <t>Instituto Nacional de las Personas Adultas Mayores</t>
  </si>
  <si>
    <t>Consejo Nacional de Evaluación de la Política de Desarrollo Social</t>
  </si>
  <si>
    <t>Diconsa, S.A. de C.V.</t>
  </si>
  <si>
    <t>Liconsa, S.A. de C.V.</t>
  </si>
  <si>
    <t>Fondo Nacional para el Fomento de las Artesanías</t>
  </si>
  <si>
    <t>Consejo Nacional para el Desarrollo y la Inclusión de las Personas con Discapacidad</t>
  </si>
  <si>
    <t>Instituto Nacional de la Económia Social</t>
  </si>
  <si>
    <t>21 Turismo</t>
  </si>
  <si>
    <t>FONATUR Constructora, S.A. de C.V.</t>
  </si>
  <si>
    <t>Consejo de Promoción Turística de México, S.A. de C.V.</t>
  </si>
  <si>
    <t>Fondo Nacional de Fomento al Turismo</t>
  </si>
  <si>
    <t>FONATUR Mantenimiento Turístico, S.A. de C.V.</t>
  </si>
  <si>
    <t>FONATUR Operadora Portuaria, S.A. de C.V.</t>
  </si>
  <si>
    <t>22  Instituto Nacional Electoral</t>
  </si>
  <si>
    <t>25 Previsiones y Aportaciones para los Sistemas de Educación Básica, Normal, Tecnológica y de Adultos</t>
  </si>
  <si>
    <t>27 Función Pública</t>
  </si>
  <si>
    <t>31 Tribunales Agrarios</t>
  </si>
  <si>
    <t>32 Tribunal Federal de Justicia  Administrativa</t>
  </si>
  <si>
    <t>35 Comisión Nacional de los Derechos Humanos</t>
  </si>
  <si>
    <t>37 Consejería Jurídica del Ejecutivo Federal</t>
  </si>
  <si>
    <t>38 Consejo Nacional de Ciencia y Tecnología</t>
  </si>
  <si>
    <t>Centro de Investigación en Química Aplicada</t>
  </si>
  <si>
    <t>Centro de Investigaciones y Estudios Superiores en Antropología Social</t>
  </si>
  <si>
    <t>Consejo Nacional de Ciencia y Tecnología</t>
  </si>
  <si>
    <t>El Colegio de la Frontera Sur</t>
  </si>
  <si>
    <t>Instituto de Investigaciones "Dr. José María Luis Mora"</t>
  </si>
  <si>
    <t xml:space="preserve">Instituto Nacional de Astrofísica Óptica y Electrónica </t>
  </si>
  <si>
    <t>Centro de Ingeniería y Desarrollo Industrial</t>
  </si>
  <si>
    <t>Centro de Investigación Científica y de Educación Superior de Ensenada, Baja California</t>
  </si>
  <si>
    <t>Centro de Investigación en Geografía y Geomática "Ing. Jorge L. Tamayo", A.C.</t>
  </si>
  <si>
    <t>Centro de Investigación en Materiales Avanzados, S.C.</t>
  </si>
  <si>
    <t>CIATEC, A.C. "Centro de Innovación Aplicada en Tecnologías Competitivas"</t>
  </si>
  <si>
    <t>Centro de Investigación y Asistencia en Tecnología y Diseño del Estado de Jalisco, A.C.</t>
  </si>
  <si>
    <t>Centro de Investigación y Docencia Económicas, A.C.</t>
  </si>
  <si>
    <t>Centro de Investigaciones Biológicas del Noroeste, S.C.</t>
  </si>
  <si>
    <t>Centro de Investigación Científica de Yucatán, A.C.</t>
  </si>
  <si>
    <t>Centro de Investigaciones en Óptica, A.C.</t>
  </si>
  <si>
    <t>CIATEQ, A.C. Centro de Tecnología Avanzada</t>
  </si>
  <si>
    <t>Corporación Mexicana de Investigación en Materiales, S.A. de C.V.</t>
  </si>
  <si>
    <t xml:space="preserve"> El Colegio de la Frontera Norte, A.C.</t>
  </si>
  <si>
    <t>El Colegio de San Luis, A.C.</t>
  </si>
  <si>
    <t>Instituto de Ecología, A.C.</t>
  </si>
  <si>
    <t>Instituto Potosino de Investigación Científica y Tecnológica, A.C.</t>
  </si>
  <si>
    <t>Centro de Investigación en Alimentación y Desarrollo, A.C.</t>
  </si>
  <si>
    <t>INFOTEC Centro de Investigación e Innovación en Tecnologías de la Información y Comunicación</t>
  </si>
  <si>
    <t>El Colegio de Michoacán, A.C.</t>
  </si>
  <si>
    <t>Centro de Investigación y Desarrollo Tecnológico en Electroquímica, S.C.</t>
  </si>
  <si>
    <t>41 Comisión Federal de Competencia Económica</t>
  </si>
  <si>
    <t>42 Instituto Nacional para la Evaluación de la Educación</t>
  </si>
  <si>
    <t>43 Instituto Federal de Telecomunicaciones</t>
  </si>
  <si>
    <t>44 Instituto Nacional de Transparencia, Acceso a la Información y Protección de Datos Personales</t>
  </si>
  <si>
    <t>45 Comisión Reguladora de Energía</t>
  </si>
  <si>
    <t>46 Comisión Nacional de Hidrocarburos</t>
  </si>
  <si>
    <t>47 Entidades no Sectorizadas</t>
  </si>
  <si>
    <t>Comisión Nacional para el Desarrollo de los Pueblos Indígenas</t>
  </si>
  <si>
    <t>Instituto Nacional de las Mujeres</t>
  </si>
  <si>
    <t>Procuraduría de la Defensa del Contribuyente</t>
  </si>
  <si>
    <t>Comisión Ejecutiva de Atención a Víctimas</t>
  </si>
  <si>
    <t>Notimex, Agencia de Noticias del Estado Mexicano</t>
  </si>
  <si>
    <t>Sistema Público de Radiodifusión del Estado Mexicano</t>
  </si>
  <si>
    <t>50 Instituto Mexicano del Seguro Social</t>
  </si>
  <si>
    <t>51 Instituto de Seguridad y Servicios Sociales de los Trabajadores del Estado</t>
  </si>
  <si>
    <t>52  Petróleos Mexicanos</t>
  </si>
  <si>
    <t>Pemex-Exploración y Producción</t>
  </si>
  <si>
    <t>Pemex-Fertilizantes</t>
  </si>
  <si>
    <t>Pemex-Etileno</t>
  </si>
  <si>
    <t>Pemex Logística</t>
  </si>
  <si>
    <t>Pemex Perforación y Servicios</t>
  </si>
  <si>
    <t>Pemex Transformación Industrial</t>
  </si>
  <si>
    <t>Pemex Corporativo</t>
  </si>
  <si>
    <t>53  Comisión Federal de Electricidad</t>
  </si>
  <si>
    <t>Notas: Incluye información revisada del trimestre anterior.</t>
  </si>
  <si>
    <t xml:space="preserve">             En algunos casos los gastos reportados pueden ser menores al periodo inmediato anterior, en virtud de ajustes presupuestarios.</t>
  </si>
  <si>
    <r>
      <rPr>
        <vertAlign val="superscript"/>
        <sz val="8"/>
        <rFont val="Soberana Sans"/>
        <family val="3"/>
      </rPr>
      <t>1_/</t>
    </r>
    <r>
      <rPr>
        <sz val="8"/>
        <rFont val="Soberana Sans"/>
        <family val="3"/>
      </rPr>
      <t xml:space="preserve"> Conforme al Decreto publicado en el Diario Oficial de la Federación el 24 de junio de 2016, el Instituto de Investigaciones Eléctricas (IIE) se convierte en el Instituto Nacional de Electricidad y Energías Limpias (INEEL).</t>
    </r>
  </si>
  <si>
    <t>Fuente: Dependencias y entidades de la Administración Pública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</si>
</sst>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Calibri"/>
      <family val="2"/>
      <scheme val="minor"/>
    </font>
    <font>
      <b/>
      <sz val="14"/>
      <name val="Soberana Titular"/>
      <family val="3"/>
    </font>
    <font>
      <b/>
      <sz val="12"/>
      <color rgb="FF808080"/>
      <name val="Soberana Titular"/>
      <family val="3"/>
    </font>
    <font>
      <sz val="8"/>
      <name val="Arial Unicode MS"/>
      <family val="2"/>
    </font>
    <font>
      <b/>
      <sz val="8"/>
      <color rgb="FF808080"/>
      <name val="Arial Unicode MS"/>
      <family val="2"/>
    </font>
    <font>
      <b/>
      <sz val="8"/>
      <name val="Arial Unicode MS"/>
      <family val="2"/>
    </font>
    <font>
      <b/>
      <sz val="14"/>
      <color rgb="FF000000"/>
      <name val="Soberana Titular"/>
      <family val="3"/>
    </font>
    <font>
      <b/>
      <sz val="12"/>
      <color rgb="FF000000"/>
      <name val="Soberana Titular"/>
      <family val="3"/>
    </font>
    <font>
      <sz val="10"/>
      <name val="Arial"/>
      <family val="2"/>
    </font>
    <font>
      <b/>
      <sz val="11"/>
      <name val="Soberana Sans"/>
      <family val="3"/>
    </font>
    <font>
      <sz val="10"/>
      <name val="Soberana Sans"/>
      <family val="3"/>
    </font>
    <font>
      <b/>
      <sz val="8"/>
      <color rgb="FF000000"/>
      <name val="Soberana Sans"/>
      <family val="3"/>
    </font>
    <font>
      <sz val="8"/>
      <color rgb="FF000000"/>
      <name val="Soberana Sans"/>
      <family val="3"/>
    </font>
    <font>
      <sz val="8"/>
      <name val="Soberana Sans"/>
      <family val="3"/>
    </font>
    <font>
      <sz val="8"/>
      <color theme="1"/>
      <name val="Soberana Sans"/>
      <family val="3"/>
    </font>
    <font>
      <b/>
      <vertAlign val="superscript"/>
      <sz val="8"/>
      <color rgb="FF000000"/>
      <name val="Soberana Sans"/>
      <family val="3"/>
    </font>
    <font>
      <sz val="11"/>
      <color theme="1"/>
      <name val="Soberana Sans"/>
      <family val="3"/>
    </font>
    <font>
      <vertAlign val="superscript"/>
      <sz val="8"/>
      <name val="Soberana Sans"/>
      <family val="3"/>
    </font>
  </fonts>
  <fills count="6">
    <fill>
      <patternFill patternType="none"/>
    </fill>
    <fill>
      <patternFill patternType="gray125"/>
    </fill>
    <fill>
      <patternFill patternType="solid">
        <fgColor rgb="FFC4D79B"/>
        <bgColor rgb="FF000000"/>
      </patternFill>
    </fill>
    <fill>
      <patternFill patternType="solid">
        <fgColor rgb="FFFFFFFF"/>
        <bgColor rgb="FF000000"/>
      </patternFill>
    </fill>
    <fill>
      <patternFill patternType="solid">
        <fgColor theme="0" tint="-0.14999847407452621"/>
        <bgColor rgb="FF000000"/>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medium">
        <color auto="1"/>
      </top>
      <bottom/>
      <diagonal/>
    </border>
  </borders>
  <cellStyleXfs count="4">
    <xf numFmtId="0" fontId="0" fillId="0" borderId="0"/>
    <xf numFmtId="43" fontId="1" fillId="0" borderId="0" applyFont="0" applyFill="0" applyBorder="0" applyAlignment="0" applyProtection="0"/>
    <xf numFmtId="0" fontId="9" fillId="0" borderId="0"/>
    <xf numFmtId="0" fontId="9" fillId="0" borderId="0"/>
  </cellStyleXfs>
  <cellXfs count="66">
    <xf numFmtId="0" fontId="0" fillId="0" borderId="0" xfId="0"/>
    <xf numFmtId="164" fontId="3" fillId="0" borderId="0" xfId="1" applyNumberFormat="1" applyFont="1" applyFill="1" applyBorder="1" applyAlignment="1">
      <alignment horizontal="left" vertical="center"/>
    </xf>
    <xf numFmtId="164" fontId="4" fillId="0" borderId="0" xfId="1" applyNumberFormat="1" applyFont="1" applyFill="1" applyBorder="1" applyAlignment="1">
      <alignment horizontal="right" vertical="top"/>
    </xf>
    <xf numFmtId="164" fontId="5" fillId="0" borderId="0" xfId="1" applyNumberFormat="1" applyFont="1" applyFill="1" applyBorder="1" applyAlignment="1">
      <alignment horizontal="right" vertical="top"/>
    </xf>
    <xf numFmtId="0" fontId="0" fillId="0" borderId="0" xfId="0" applyBorder="1"/>
    <xf numFmtId="0" fontId="2" fillId="0" borderId="0" xfId="0" applyFont="1" applyFill="1" applyBorder="1" applyAlignment="1">
      <alignment horizontal="center" vertical="center" wrapText="1"/>
    </xf>
    <xf numFmtId="164" fontId="6" fillId="0" borderId="0" xfId="1" applyNumberFormat="1" applyFont="1" applyFill="1" applyBorder="1" applyAlignment="1">
      <alignment horizontal="right" vertical="top" wrapText="1"/>
    </xf>
    <xf numFmtId="164" fontId="11" fillId="3" borderId="1" xfId="1" applyNumberFormat="1" applyFont="1" applyFill="1" applyBorder="1" applyAlignment="1">
      <alignment horizontal="center" vertical="center" wrapText="1"/>
    </xf>
    <xf numFmtId="164" fontId="11" fillId="3" borderId="1" xfId="1" applyNumberFormat="1" applyFont="1" applyFill="1" applyBorder="1" applyAlignment="1">
      <alignment horizontal="center" vertical="center"/>
    </xf>
    <xf numFmtId="165" fontId="12" fillId="4" borderId="0" xfId="0" applyNumberFormat="1" applyFont="1" applyFill="1" applyBorder="1" applyAlignment="1">
      <alignment horizontal="left" vertical="top"/>
    </xf>
    <xf numFmtId="49" fontId="12" fillId="4" borderId="0" xfId="0" applyNumberFormat="1" applyFont="1" applyFill="1" applyBorder="1" applyAlignment="1">
      <alignment vertical="top" wrapText="1"/>
    </xf>
    <xf numFmtId="164" fontId="12" fillId="4" borderId="0" xfId="1" applyNumberFormat="1" applyFont="1" applyFill="1" applyBorder="1" applyAlignment="1">
      <alignment horizontal="right" vertical="top"/>
    </xf>
    <xf numFmtId="165" fontId="12" fillId="0" borderId="0" xfId="0" applyNumberFormat="1" applyFont="1" applyFill="1" applyBorder="1" applyAlignment="1">
      <alignment horizontal="left" vertical="top"/>
    </xf>
    <xf numFmtId="49" fontId="12" fillId="0" borderId="0" xfId="0" applyNumberFormat="1" applyFont="1" applyFill="1" applyBorder="1" applyAlignment="1">
      <alignment vertical="top" wrapText="1"/>
    </xf>
    <xf numFmtId="164" fontId="12" fillId="0" borderId="0" xfId="1" applyNumberFormat="1" applyFont="1" applyFill="1" applyBorder="1" applyAlignment="1">
      <alignment horizontal="right" vertical="top"/>
    </xf>
    <xf numFmtId="165" fontId="13" fillId="0" borderId="0" xfId="0" applyNumberFormat="1" applyFont="1" applyFill="1" applyBorder="1" applyAlignment="1">
      <alignment horizontal="left" vertical="top" indent="2"/>
    </xf>
    <xf numFmtId="49" fontId="13" fillId="0" borderId="0" xfId="0" applyNumberFormat="1" applyFont="1" applyFill="1" applyBorder="1" applyAlignment="1">
      <alignment horizontal="left" vertical="top" wrapText="1" indent="3"/>
    </xf>
    <xf numFmtId="164" fontId="13" fillId="0" borderId="0" xfId="1" applyNumberFormat="1" applyFont="1" applyFill="1" applyBorder="1" applyAlignment="1">
      <alignment horizontal="right" vertical="top"/>
    </xf>
    <xf numFmtId="3" fontId="14" fillId="0" borderId="0" xfId="0" applyNumberFormat="1" applyFont="1" applyFill="1" applyBorder="1" applyAlignment="1" applyProtection="1">
      <alignment horizontal="right" wrapText="1"/>
      <protection locked="0"/>
    </xf>
    <xf numFmtId="3" fontId="14" fillId="0" borderId="0" xfId="0" applyNumberFormat="1" applyFont="1" applyFill="1" applyBorder="1" applyAlignment="1">
      <alignment horizontal="right" wrapText="1"/>
    </xf>
    <xf numFmtId="165" fontId="12" fillId="0" borderId="1" xfId="0" applyNumberFormat="1" applyFont="1" applyFill="1" applyBorder="1" applyAlignment="1">
      <alignment horizontal="left" vertical="top"/>
    </xf>
    <xf numFmtId="49" fontId="12" fillId="0" borderId="1" xfId="0" applyNumberFormat="1" applyFont="1" applyFill="1" applyBorder="1" applyAlignment="1">
      <alignment vertical="top" wrapText="1"/>
    </xf>
    <xf numFmtId="164" fontId="12" fillId="0" borderId="1" xfId="1" applyNumberFormat="1" applyFont="1" applyFill="1" applyBorder="1" applyAlignment="1">
      <alignment horizontal="right" vertical="top"/>
    </xf>
    <xf numFmtId="164" fontId="15" fillId="0" borderId="0" xfId="1" applyNumberFormat="1" applyFont="1" applyFill="1" applyBorder="1" applyAlignment="1">
      <alignment horizontal="right" vertical="top"/>
    </xf>
    <xf numFmtId="165" fontId="12" fillId="4" borderId="1" xfId="0" applyNumberFormat="1" applyFont="1" applyFill="1" applyBorder="1" applyAlignment="1">
      <alignment horizontal="left" vertical="top"/>
    </xf>
    <xf numFmtId="49" fontId="12" fillId="4" borderId="1" xfId="0" applyNumberFormat="1" applyFont="1" applyFill="1" applyBorder="1" applyAlignment="1">
      <alignment vertical="top" wrapText="1"/>
    </xf>
    <xf numFmtId="164" fontId="12" fillId="4" borderId="1" xfId="1" applyNumberFormat="1" applyFont="1" applyFill="1" applyBorder="1" applyAlignment="1">
      <alignment horizontal="right" vertical="top"/>
    </xf>
    <xf numFmtId="164" fontId="12" fillId="5" borderId="0" xfId="1" applyNumberFormat="1" applyFont="1" applyFill="1" applyBorder="1" applyAlignment="1">
      <alignment horizontal="right" vertical="top"/>
    </xf>
    <xf numFmtId="0" fontId="0" fillId="0" borderId="0" xfId="0" applyFill="1" applyBorder="1"/>
    <xf numFmtId="164" fontId="13" fillId="0" borderId="0" xfId="1" applyNumberFormat="1" applyFont="1" applyFill="1" applyBorder="1" applyAlignment="1">
      <alignment horizontal="right" vertical="top" wrapText="1"/>
    </xf>
    <xf numFmtId="164" fontId="14" fillId="0" borderId="0" xfId="1" applyNumberFormat="1" applyFont="1" applyFill="1" applyBorder="1" applyAlignment="1">
      <alignment horizontal="right" vertical="top" wrapText="1"/>
    </xf>
    <xf numFmtId="164" fontId="14" fillId="0" borderId="0" xfId="1" applyNumberFormat="1" applyFont="1" applyFill="1" applyBorder="1" applyAlignment="1" applyProtection="1">
      <alignment horizontal="right" vertical="top" wrapText="1"/>
      <protection locked="0"/>
    </xf>
    <xf numFmtId="165" fontId="13" fillId="0" borderId="1" xfId="0" applyNumberFormat="1" applyFont="1" applyFill="1" applyBorder="1" applyAlignment="1">
      <alignment horizontal="left" vertical="top" indent="2"/>
    </xf>
    <xf numFmtId="49" fontId="13" fillId="0" borderId="1" xfId="0" applyNumberFormat="1" applyFont="1" applyFill="1" applyBorder="1" applyAlignment="1">
      <alignment horizontal="left" vertical="top" wrapText="1" indent="3"/>
    </xf>
    <xf numFmtId="164" fontId="14" fillId="0" borderId="1" xfId="1" applyNumberFormat="1" applyFont="1" applyFill="1" applyBorder="1" applyAlignment="1" applyProtection="1">
      <alignment horizontal="right" vertical="top" wrapText="1"/>
      <protection locked="0"/>
    </xf>
    <xf numFmtId="3" fontId="13" fillId="0" borderId="0" xfId="0" applyNumberFormat="1" applyFont="1" applyFill="1" applyBorder="1" applyAlignment="1">
      <alignment vertical="top" wrapText="1"/>
    </xf>
    <xf numFmtId="1" fontId="13" fillId="0" borderId="0" xfId="0" applyNumberFormat="1" applyFont="1" applyFill="1" applyBorder="1" applyAlignment="1">
      <alignment horizontal="left" vertical="top" indent="2"/>
    </xf>
    <xf numFmtId="1" fontId="12" fillId="0" borderId="0" xfId="0" applyNumberFormat="1" applyFont="1" applyFill="1" applyBorder="1" applyAlignment="1">
      <alignment horizontal="left" vertical="top"/>
    </xf>
    <xf numFmtId="1" fontId="12" fillId="0" borderId="1" xfId="0" applyNumberFormat="1" applyFont="1" applyFill="1" applyBorder="1" applyAlignment="1">
      <alignment horizontal="left" vertical="top"/>
    </xf>
    <xf numFmtId="1" fontId="12" fillId="4" borderId="0" xfId="0" applyNumberFormat="1" applyFont="1" applyFill="1" applyBorder="1" applyAlignment="1">
      <alignment horizontal="left" vertical="top"/>
    </xf>
    <xf numFmtId="164" fontId="13" fillId="0" borderId="0" xfId="1" applyNumberFormat="1" applyFont="1" applyBorder="1" applyAlignment="1">
      <alignment horizontal="right" vertical="top"/>
    </xf>
    <xf numFmtId="164" fontId="13" fillId="0" borderId="0" xfId="1" applyNumberFormat="1" applyFont="1" applyFill="1" applyBorder="1" applyAlignment="1" applyProtection="1">
      <alignment horizontal="right" vertical="top"/>
      <protection locked="0"/>
    </xf>
    <xf numFmtId="1" fontId="12" fillId="4" borderId="1" xfId="0" applyNumberFormat="1" applyFont="1" applyFill="1" applyBorder="1" applyAlignment="1">
      <alignment horizontal="left" vertical="top"/>
    </xf>
    <xf numFmtId="164" fontId="15" fillId="0" borderId="0" xfId="1" applyNumberFormat="1" applyFont="1" applyBorder="1" applyAlignment="1">
      <alignment horizontal="right" vertical="top"/>
    </xf>
    <xf numFmtId="1" fontId="13" fillId="0" borderId="1" xfId="0" applyNumberFormat="1" applyFont="1" applyFill="1" applyBorder="1" applyAlignment="1">
      <alignment horizontal="left" vertical="top" indent="2"/>
    </xf>
    <xf numFmtId="164" fontId="13" fillId="0" borderId="1" xfId="1" applyNumberFormat="1" applyFont="1" applyFill="1" applyBorder="1" applyAlignment="1">
      <alignment horizontal="right" vertical="top"/>
    </xf>
    <xf numFmtId="1" fontId="12" fillId="5" borderId="0" xfId="0" applyNumberFormat="1" applyFont="1" applyFill="1" applyBorder="1" applyAlignment="1">
      <alignment horizontal="left" vertical="top"/>
    </xf>
    <xf numFmtId="49" fontId="12" fillId="5" borderId="0" xfId="0" applyNumberFormat="1" applyFont="1" applyFill="1" applyBorder="1" applyAlignment="1">
      <alignment vertical="top" wrapText="1"/>
    </xf>
    <xf numFmtId="164" fontId="17" fillId="0" borderId="0" xfId="1" applyNumberFormat="1" applyFont="1" applyBorder="1" applyAlignment="1">
      <alignment horizontal="right" vertical="top"/>
    </xf>
    <xf numFmtId="0" fontId="14" fillId="0" borderId="2" xfId="0" applyFont="1" applyFill="1" applyBorder="1" applyAlignment="1">
      <alignment horizontal="left"/>
    </xf>
    <xf numFmtId="0" fontId="14" fillId="0" borderId="2" xfId="0" applyFont="1" applyFill="1" applyBorder="1" applyAlignment="1">
      <alignment horizontal="left" wrapText="1"/>
    </xf>
    <xf numFmtId="164" fontId="14" fillId="0" borderId="2" xfId="1" applyNumberFormat="1" applyFont="1" applyFill="1" applyBorder="1" applyAlignment="1">
      <alignment horizontal="right" vertical="top"/>
    </xf>
    <xf numFmtId="0" fontId="14" fillId="0" borderId="0" xfId="0" applyFont="1" applyFill="1" applyBorder="1" applyAlignment="1">
      <alignment horizontal="left"/>
    </xf>
    <xf numFmtId="0" fontId="14" fillId="0" borderId="0" xfId="0" applyFont="1" applyFill="1" applyBorder="1" applyAlignment="1">
      <alignment horizontal="left" wrapText="1"/>
    </xf>
    <xf numFmtId="164" fontId="14" fillId="0" borderId="0" xfId="1" applyNumberFormat="1" applyFont="1" applyFill="1" applyBorder="1" applyAlignment="1">
      <alignment horizontal="right" vertical="top"/>
    </xf>
    <xf numFmtId="0" fontId="14" fillId="0" borderId="0" xfId="0" applyFont="1" applyFill="1" applyBorder="1" applyAlignment="1">
      <alignment horizontal="left" vertical="top" wrapText="1"/>
    </xf>
    <xf numFmtId="1" fontId="12" fillId="5" borderId="0" xfId="0" applyNumberFormat="1" applyFont="1" applyFill="1" applyBorder="1" applyAlignment="1">
      <alignment horizontal="left" vertical="top" wrapText="1"/>
    </xf>
    <xf numFmtId="0" fontId="10" fillId="2" borderId="0" xfId="2" applyFont="1" applyFill="1" applyBorder="1" applyAlignment="1">
      <alignment horizontal="left" vertical="center" wrapText="1"/>
    </xf>
    <xf numFmtId="3" fontId="11" fillId="3" borderId="0" xfId="3" applyNumberFormat="1" applyFont="1" applyFill="1" applyBorder="1" applyAlignment="1">
      <alignment horizontal="center" vertical="center" wrapText="1"/>
    </xf>
    <xf numFmtId="3" fontId="11" fillId="3" borderId="1" xfId="3" applyNumberFormat="1" applyFont="1" applyFill="1" applyBorder="1" applyAlignment="1">
      <alignment horizontal="center" vertical="center" wrapText="1"/>
    </xf>
    <xf numFmtId="164" fontId="11" fillId="3" borderId="0" xfId="1" applyNumberFormat="1" applyFont="1" applyFill="1" applyBorder="1" applyAlignment="1">
      <alignment horizontal="center" vertical="center" wrapText="1"/>
    </xf>
    <xf numFmtId="164" fontId="11" fillId="3" borderId="1" xfId="1" applyNumberFormat="1" applyFont="1" applyFill="1" applyBorder="1" applyAlignment="1">
      <alignment horizontal="center" vertical="center" wrapText="1"/>
    </xf>
    <xf numFmtId="164" fontId="11" fillId="3" borderId="1" xfId="1"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7" fillId="0" borderId="0" xfId="0" applyFont="1" applyFill="1" applyBorder="1" applyAlignment="1">
      <alignment horizontal="left" wrapText="1"/>
    </xf>
    <xf numFmtId="0" fontId="8" fillId="0" borderId="0" xfId="0" applyFont="1" applyFill="1" applyBorder="1" applyAlignment="1">
      <alignment horizontal="left" wrapText="1"/>
    </xf>
  </cellXfs>
  <cellStyles count="4">
    <cellStyle name="Millares" xfId="1" builtinId="3"/>
    <cellStyle name="Normal" xfId="0" builtinId="0"/>
    <cellStyle name="Normal 11" xfId="3"/>
    <cellStyle name="Normal 2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2"/>
  <sheetViews>
    <sheetView showGridLines="0" tabSelected="1" zoomScaleNormal="100" zoomScaleSheetLayoutView="115" workbookViewId="0">
      <selection sqref="A1:C1"/>
    </sheetView>
  </sheetViews>
  <sheetFormatPr baseColWidth="10" defaultRowHeight="15" x14ac:dyDescent="0.25"/>
  <cols>
    <col min="1" max="1" width="7.85546875" style="4" customWidth="1"/>
    <col min="2" max="2" width="64.140625" style="4" customWidth="1"/>
    <col min="3" max="4" width="20.28515625" style="4" customWidth="1"/>
    <col min="5" max="5" width="2.28515625" style="4" customWidth="1"/>
    <col min="6" max="6" width="20.28515625" style="4" customWidth="1"/>
    <col min="7" max="16384" width="11.42578125" style="4"/>
  </cols>
  <sheetData>
    <row r="1" spans="1:6" ht="55.5" customHeight="1" x14ac:dyDescent="0.25">
      <c r="A1" s="63" t="s">
        <v>0</v>
      </c>
      <c r="B1" s="63"/>
      <c r="C1" s="63"/>
      <c r="D1" s="1" t="s">
        <v>1</v>
      </c>
      <c r="E1" s="2"/>
      <c r="F1" s="3"/>
    </row>
    <row r="2" spans="1:6" ht="18.75" x14ac:dyDescent="0.25">
      <c r="A2" s="5"/>
      <c r="B2" s="5"/>
      <c r="C2" s="6"/>
      <c r="D2" s="3"/>
      <c r="E2" s="2"/>
      <c r="F2" s="3"/>
    </row>
    <row r="3" spans="1:6" ht="42" customHeight="1" x14ac:dyDescent="0.3">
      <c r="A3" s="64" t="s">
        <v>2</v>
      </c>
      <c r="B3" s="64"/>
      <c r="C3" s="64"/>
      <c r="D3" s="64"/>
      <c r="E3" s="64"/>
      <c r="F3" s="64"/>
    </row>
    <row r="4" spans="1:6" ht="15.75" customHeight="1" x14ac:dyDescent="0.25">
      <c r="A4" s="65" t="s">
        <v>3</v>
      </c>
      <c r="B4" s="65"/>
      <c r="C4" s="65"/>
      <c r="D4" s="65"/>
      <c r="E4" s="65"/>
      <c r="F4" s="65"/>
    </row>
    <row r="5" spans="1:6" ht="66.75" customHeight="1" x14ac:dyDescent="0.25">
      <c r="A5" s="57" t="s">
        <v>4</v>
      </c>
      <c r="B5" s="57"/>
      <c r="C5" s="57"/>
      <c r="D5" s="57"/>
      <c r="E5" s="57"/>
      <c r="F5" s="57"/>
    </row>
    <row r="6" spans="1:6" ht="21" customHeight="1" x14ac:dyDescent="0.25">
      <c r="A6" s="58" t="s">
        <v>5</v>
      </c>
      <c r="B6" s="58"/>
      <c r="C6" s="60" t="s">
        <v>6</v>
      </c>
      <c r="D6" s="62" t="s">
        <v>7</v>
      </c>
      <c r="E6" s="62"/>
      <c r="F6" s="62"/>
    </row>
    <row r="7" spans="1:6" ht="32.25" customHeight="1" x14ac:dyDescent="0.25">
      <c r="A7" s="59"/>
      <c r="B7" s="59"/>
      <c r="C7" s="61"/>
      <c r="D7" s="7" t="s">
        <v>8</v>
      </c>
      <c r="E7" s="8"/>
      <c r="F7" s="7" t="s">
        <v>9</v>
      </c>
    </row>
    <row r="8" spans="1:6" x14ac:dyDescent="0.25">
      <c r="A8" s="9" t="s">
        <v>10</v>
      </c>
      <c r="B8" s="10"/>
      <c r="C8" s="11">
        <f>+C15+C9+C12</f>
        <v>882005.08302000014</v>
      </c>
      <c r="D8" s="11">
        <f t="shared" ref="D8:F8" si="0">+D15+D9+D12</f>
        <v>882005.08302000014</v>
      </c>
      <c r="E8" s="11"/>
      <c r="F8" s="11">
        <f t="shared" si="0"/>
        <v>859377.09352000011</v>
      </c>
    </row>
    <row r="9" spans="1:6" x14ac:dyDescent="0.25">
      <c r="A9" s="12"/>
      <c r="B9" s="13" t="s">
        <v>11</v>
      </c>
      <c r="C9" s="14">
        <f>+C10+C11</f>
        <v>206320.27802000006</v>
      </c>
      <c r="D9" s="14">
        <f t="shared" ref="D9" si="1">+D10+D11</f>
        <v>206320.27802000006</v>
      </c>
      <c r="E9" s="14"/>
      <c r="F9" s="14">
        <f t="shared" ref="F9" si="2">+F10+F11</f>
        <v>203053.92852000002</v>
      </c>
    </row>
    <row r="10" spans="1:6" x14ac:dyDescent="0.25">
      <c r="A10" s="15"/>
      <c r="B10" s="16" t="s">
        <v>12</v>
      </c>
      <c r="C10" s="17">
        <v>206320.27802000006</v>
      </c>
      <c r="D10" s="17">
        <v>206320.27802000006</v>
      </c>
      <c r="E10" s="17"/>
      <c r="F10" s="17">
        <v>203053.92852000002</v>
      </c>
    </row>
    <row r="11" spans="1:6" x14ac:dyDescent="0.25">
      <c r="A11" s="15"/>
      <c r="B11" s="16" t="s">
        <v>13</v>
      </c>
      <c r="C11" s="17">
        <v>0</v>
      </c>
      <c r="D11" s="17">
        <v>0</v>
      </c>
      <c r="E11" s="17"/>
      <c r="F11" s="17">
        <v>0</v>
      </c>
    </row>
    <row r="12" spans="1:6" x14ac:dyDescent="0.25">
      <c r="A12" s="12"/>
      <c r="B12" s="13" t="s">
        <v>14</v>
      </c>
      <c r="C12" s="14">
        <f>+C13+C14</f>
        <v>142634.90700000001</v>
      </c>
      <c r="D12" s="14">
        <f t="shared" ref="D12" si="3">+D13+D14</f>
        <v>142634.90700000001</v>
      </c>
      <c r="E12" s="14"/>
      <c r="F12" s="14">
        <f t="shared" ref="F12" si="4">+F13+F14</f>
        <v>123273.26700000001</v>
      </c>
    </row>
    <row r="13" spans="1:6" x14ac:dyDescent="0.25">
      <c r="A13" s="15"/>
      <c r="B13" s="16" t="s">
        <v>12</v>
      </c>
      <c r="C13" s="17">
        <v>142634.90700000001</v>
      </c>
      <c r="D13" s="17">
        <v>142634.90700000001</v>
      </c>
      <c r="E13" s="17"/>
      <c r="F13" s="17">
        <v>123273.26700000001</v>
      </c>
    </row>
    <row r="14" spans="1:6" x14ac:dyDescent="0.25">
      <c r="A14" s="15"/>
      <c r="B14" s="16" t="s">
        <v>13</v>
      </c>
      <c r="C14" s="17">
        <v>0</v>
      </c>
      <c r="D14" s="17">
        <v>0</v>
      </c>
      <c r="E14" s="17"/>
      <c r="F14" s="17">
        <v>0</v>
      </c>
    </row>
    <row r="15" spans="1:6" x14ac:dyDescent="0.25">
      <c r="A15" s="12"/>
      <c r="B15" s="13" t="s">
        <v>15</v>
      </c>
      <c r="C15" s="14">
        <f>+C16+C17</f>
        <v>533049.89800000004</v>
      </c>
      <c r="D15" s="14">
        <f t="shared" ref="D15" si="5">+D16+D17</f>
        <v>533049.89800000004</v>
      </c>
      <c r="E15" s="14"/>
      <c r="F15" s="14">
        <f t="shared" ref="F15" si="6">+F16+F17</f>
        <v>533049.89800000004</v>
      </c>
    </row>
    <row r="16" spans="1:6" x14ac:dyDescent="0.25">
      <c r="A16" s="15"/>
      <c r="B16" s="16" t="s">
        <v>12</v>
      </c>
      <c r="C16" s="17">
        <v>77136.92</v>
      </c>
      <c r="D16" s="17">
        <v>77136.92</v>
      </c>
      <c r="E16" s="17"/>
      <c r="F16" s="18">
        <v>77136.92</v>
      </c>
    </row>
    <row r="17" spans="1:6" x14ac:dyDescent="0.25">
      <c r="A17" s="15"/>
      <c r="B17" s="16" t="s">
        <v>13</v>
      </c>
      <c r="C17" s="17">
        <v>455912.978</v>
      </c>
      <c r="D17" s="17">
        <v>455912.978</v>
      </c>
      <c r="E17" s="17"/>
      <c r="F17" s="19">
        <v>455912.978</v>
      </c>
    </row>
    <row r="18" spans="1:6" x14ac:dyDescent="0.25">
      <c r="A18" s="9" t="s">
        <v>16</v>
      </c>
      <c r="B18" s="10"/>
      <c r="C18" s="11">
        <f>+C19</f>
        <v>232547.91097999999</v>
      </c>
      <c r="D18" s="11">
        <f t="shared" ref="D18:F18" si="7">+D19</f>
        <v>171637.77244999999</v>
      </c>
      <c r="E18" s="11"/>
      <c r="F18" s="11">
        <f t="shared" si="7"/>
        <v>171630.89215</v>
      </c>
    </row>
    <row r="19" spans="1:6" x14ac:dyDescent="0.25">
      <c r="A19" s="12"/>
      <c r="B19" s="13" t="s">
        <v>17</v>
      </c>
      <c r="C19" s="14">
        <f>+C20+C21</f>
        <v>232547.91097999999</v>
      </c>
      <c r="D19" s="14">
        <f t="shared" ref="D19" si="8">+D20+D21</f>
        <v>171637.77244999999</v>
      </c>
      <c r="E19" s="14"/>
      <c r="F19" s="14">
        <f t="shared" ref="F19" si="9">+F20+F21</f>
        <v>171630.89215</v>
      </c>
    </row>
    <row r="20" spans="1:6" x14ac:dyDescent="0.25">
      <c r="A20" s="15"/>
      <c r="B20" s="16" t="s">
        <v>12</v>
      </c>
      <c r="C20" s="17">
        <v>232547.91097999999</v>
      </c>
      <c r="D20" s="17">
        <v>171637.77244999999</v>
      </c>
      <c r="E20" s="17"/>
      <c r="F20" s="17">
        <v>171630.89215</v>
      </c>
    </row>
    <row r="21" spans="1:6" x14ac:dyDescent="0.25">
      <c r="A21" s="15"/>
      <c r="B21" s="16" t="s">
        <v>13</v>
      </c>
      <c r="C21" s="17">
        <v>0</v>
      </c>
      <c r="D21" s="17">
        <v>0</v>
      </c>
      <c r="E21" s="17"/>
      <c r="F21" s="17">
        <v>0</v>
      </c>
    </row>
    <row r="22" spans="1:6" x14ac:dyDescent="0.25">
      <c r="A22" s="9" t="s">
        <v>18</v>
      </c>
      <c r="B22" s="10"/>
      <c r="C22" s="11">
        <f>+C29+C26+C23</f>
        <v>2142642.9384600003</v>
      </c>
      <c r="D22" s="11">
        <f t="shared" ref="D22" si="10">+D29+D26+D23</f>
        <v>2131471.6849600002</v>
      </c>
      <c r="E22" s="11"/>
      <c r="F22" s="11">
        <f t="shared" ref="F22" si="11">+F29+F26+F23</f>
        <v>1924842.7480000001</v>
      </c>
    </row>
    <row r="23" spans="1:6" x14ac:dyDescent="0.25">
      <c r="A23" s="12"/>
      <c r="B23" s="13" t="s">
        <v>19</v>
      </c>
      <c r="C23" s="14">
        <f>+C24+C25</f>
        <v>192375.11399000001</v>
      </c>
      <c r="D23" s="14">
        <f t="shared" ref="D23" si="12">+D24+D25</f>
        <v>192371.93298999997</v>
      </c>
      <c r="E23" s="14"/>
      <c r="F23" s="14">
        <f t="shared" ref="F23" si="13">+F24+F25</f>
        <v>168142.46492999999</v>
      </c>
    </row>
    <row r="24" spans="1:6" x14ac:dyDescent="0.25">
      <c r="A24" s="15"/>
      <c r="B24" s="16" t="s">
        <v>12</v>
      </c>
      <c r="C24" s="17">
        <v>1915.2961500000001</v>
      </c>
      <c r="D24" s="17">
        <v>1912.1151499999999</v>
      </c>
      <c r="E24" s="17"/>
      <c r="F24" s="17">
        <v>1890.6461500000003</v>
      </c>
    </row>
    <row r="25" spans="1:6" x14ac:dyDescent="0.25">
      <c r="A25" s="15"/>
      <c r="B25" s="16" t="s">
        <v>13</v>
      </c>
      <c r="C25" s="17">
        <v>190459.81784</v>
      </c>
      <c r="D25" s="17">
        <v>190459.81783999997</v>
      </c>
      <c r="E25" s="17"/>
      <c r="F25" s="17">
        <v>166251.81878</v>
      </c>
    </row>
    <row r="26" spans="1:6" x14ac:dyDescent="0.25">
      <c r="A26" s="12"/>
      <c r="B26" s="13" t="s">
        <v>20</v>
      </c>
      <c r="C26" s="14">
        <f>+C27+C28</f>
        <v>1872433.8866000001</v>
      </c>
      <c r="D26" s="14">
        <f t="shared" ref="D26" si="14">+D27+D28</f>
        <v>1861265.8141000001</v>
      </c>
      <c r="E26" s="14"/>
      <c r="F26" s="14">
        <f t="shared" ref="F26" si="15">+F27+F28</f>
        <v>1682034.8138000001</v>
      </c>
    </row>
    <row r="27" spans="1:6" x14ac:dyDescent="0.25">
      <c r="A27" s="15"/>
      <c r="B27" s="16" t="s">
        <v>12</v>
      </c>
      <c r="C27" s="17">
        <v>947217.68870000006</v>
      </c>
      <c r="D27" s="17">
        <v>936049.61620000005</v>
      </c>
      <c r="E27" s="17"/>
      <c r="F27" s="17">
        <v>772223.96669999999</v>
      </c>
    </row>
    <row r="28" spans="1:6" x14ac:dyDescent="0.25">
      <c r="A28" s="15"/>
      <c r="B28" s="16" t="s">
        <v>13</v>
      </c>
      <c r="C28" s="17">
        <v>925216.19790000003</v>
      </c>
      <c r="D28" s="17">
        <v>925216.19790000003</v>
      </c>
      <c r="E28" s="17"/>
      <c r="F28" s="17">
        <v>909810.84710000001</v>
      </c>
    </row>
    <row r="29" spans="1:6" x14ac:dyDescent="0.25">
      <c r="A29" s="12"/>
      <c r="B29" s="13" t="s">
        <v>21</v>
      </c>
      <c r="C29" s="14">
        <f>+C30+C31</f>
        <v>77833.937870000009</v>
      </c>
      <c r="D29" s="14">
        <f t="shared" ref="D29" si="16">+D30+D31</f>
        <v>77833.937870000009</v>
      </c>
      <c r="E29" s="14"/>
      <c r="F29" s="14">
        <f t="shared" ref="F29" si="17">+F30+F31</f>
        <v>74665.469270000001</v>
      </c>
    </row>
    <row r="30" spans="1:6" x14ac:dyDescent="0.25">
      <c r="A30" s="15"/>
      <c r="B30" s="16" t="s">
        <v>12</v>
      </c>
      <c r="C30" s="17">
        <v>77833.937870000009</v>
      </c>
      <c r="D30" s="17">
        <v>77833.937870000009</v>
      </c>
      <c r="E30" s="17"/>
      <c r="F30" s="17">
        <v>74665.469270000001</v>
      </c>
    </row>
    <row r="31" spans="1:6" x14ac:dyDescent="0.25">
      <c r="A31" s="15"/>
      <c r="B31" s="16" t="s">
        <v>13</v>
      </c>
      <c r="C31" s="17">
        <v>0</v>
      </c>
      <c r="D31" s="17">
        <v>0</v>
      </c>
      <c r="E31" s="17"/>
      <c r="F31" s="17">
        <v>0</v>
      </c>
    </row>
    <row r="32" spans="1:6" x14ac:dyDescent="0.25">
      <c r="A32" s="9" t="s">
        <v>22</v>
      </c>
      <c r="B32" s="10"/>
      <c r="C32" s="11">
        <f>+C33+C36+C39+C42</f>
        <v>15254714.6</v>
      </c>
      <c r="D32" s="11">
        <f t="shared" ref="D32:F32" si="18">+D33+D36+D39+D42</f>
        <v>13933345.157579999</v>
      </c>
      <c r="E32" s="11"/>
      <c r="F32" s="11">
        <f t="shared" si="18"/>
        <v>13904436.256989999</v>
      </c>
    </row>
    <row r="33" spans="1:6" x14ac:dyDescent="0.25">
      <c r="A33" s="12"/>
      <c r="B33" s="13" t="s">
        <v>17</v>
      </c>
      <c r="C33" s="14">
        <f>+C34+C35</f>
        <v>15233725.300000001</v>
      </c>
      <c r="D33" s="14">
        <f t="shared" ref="D33" si="19">+D34+D35</f>
        <v>13915652.671329999</v>
      </c>
      <c r="E33" s="14"/>
      <c r="F33" s="14">
        <f t="shared" ref="F33" si="20">+F34+F35</f>
        <v>13887596.275649998</v>
      </c>
    </row>
    <row r="34" spans="1:6" x14ac:dyDescent="0.25">
      <c r="A34" s="15"/>
      <c r="B34" s="16" t="s">
        <v>12</v>
      </c>
      <c r="C34" s="17">
        <v>15233725.300000001</v>
      </c>
      <c r="D34" s="17">
        <v>13915652.671329999</v>
      </c>
      <c r="E34" s="17"/>
      <c r="F34" s="17">
        <v>13887596.275649998</v>
      </c>
    </row>
    <row r="35" spans="1:6" x14ac:dyDescent="0.25">
      <c r="A35" s="15"/>
      <c r="B35" s="16" t="s">
        <v>13</v>
      </c>
      <c r="C35" s="17">
        <v>0</v>
      </c>
      <c r="D35" s="17">
        <v>0</v>
      </c>
      <c r="E35" s="17"/>
      <c r="F35" s="17">
        <v>0</v>
      </c>
    </row>
    <row r="36" spans="1:6" x14ac:dyDescent="0.25">
      <c r="A36" s="12"/>
      <c r="B36" s="13" t="s">
        <v>23</v>
      </c>
      <c r="C36" s="14">
        <f>+C37+C38</f>
        <v>3866.2</v>
      </c>
      <c r="D36" s="14">
        <f t="shared" ref="D36" si="21">+D37+D38</f>
        <v>3866.16534</v>
      </c>
      <c r="E36" s="14"/>
      <c r="F36" s="14">
        <f t="shared" ref="F36" si="22">+F37+F38</f>
        <v>3587.97543</v>
      </c>
    </row>
    <row r="37" spans="1:6" x14ac:dyDescent="0.25">
      <c r="A37" s="15"/>
      <c r="B37" s="16" t="s">
        <v>12</v>
      </c>
      <c r="C37" s="17">
        <v>3866.2</v>
      </c>
      <c r="D37" s="17">
        <v>3866.16534</v>
      </c>
      <c r="E37" s="17"/>
      <c r="F37" s="17">
        <v>3587.97543</v>
      </c>
    </row>
    <row r="38" spans="1:6" x14ac:dyDescent="0.25">
      <c r="A38" s="15"/>
      <c r="B38" s="16" t="s">
        <v>13</v>
      </c>
      <c r="C38" s="17">
        <v>0</v>
      </c>
      <c r="D38" s="17">
        <v>0</v>
      </c>
      <c r="E38" s="17"/>
      <c r="F38" s="17">
        <v>0</v>
      </c>
    </row>
    <row r="39" spans="1:6" x14ac:dyDescent="0.25">
      <c r="A39" s="12"/>
      <c r="B39" s="13" t="s">
        <v>24</v>
      </c>
      <c r="C39" s="14">
        <f>+C40+C41</f>
        <v>11154.2</v>
      </c>
      <c r="D39" s="14">
        <f t="shared" ref="D39" si="23">+D40+D41</f>
        <v>8271.2529099999992</v>
      </c>
      <c r="E39" s="14"/>
      <c r="F39" s="14">
        <f t="shared" ref="F39" si="24">+F40+F41</f>
        <v>8271.2529099999992</v>
      </c>
    </row>
    <row r="40" spans="1:6" x14ac:dyDescent="0.25">
      <c r="A40" s="15"/>
      <c r="B40" s="16" t="s">
        <v>12</v>
      </c>
      <c r="C40" s="17">
        <v>11154.2</v>
      </c>
      <c r="D40" s="17">
        <v>8271.2529099999992</v>
      </c>
      <c r="E40" s="17"/>
      <c r="F40" s="17">
        <v>8271.2529099999992</v>
      </c>
    </row>
    <row r="41" spans="1:6" x14ac:dyDescent="0.25">
      <c r="A41" s="15"/>
      <c r="B41" s="16" t="s">
        <v>13</v>
      </c>
      <c r="C41" s="17">
        <v>0</v>
      </c>
      <c r="D41" s="17">
        <v>0</v>
      </c>
      <c r="E41" s="17"/>
      <c r="F41" s="17">
        <v>0</v>
      </c>
    </row>
    <row r="42" spans="1:6" x14ac:dyDescent="0.25">
      <c r="A42" s="12"/>
      <c r="B42" s="13" t="s">
        <v>25</v>
      </c>
      <c r="C42" s="14">
        <f>+C43+C44</f>
        <v>5968.9</v>
      </c>
      <c r="D42" s="14">
        <f t="shared" ref="D42" si="25">+D43+D44</f>
        <v>5555.0680000000002</v>
      </c>
      <c r="E42" s="14"/>
      <c r="F42" s="14">
        <f t="shared" ref="F42" si="26">+F43+F44</f>
        <v>4980.7529999999997</v>
      </c>
    </row>
    <row r="43" spans="1:6" x14ac:dyDescent="0.25">
      <c r="A43" s="15"/>
      <c r="B43" s="16" t="s">
        <v>12</v>
      </c>
      <c r="C43" s="17">
        <v>5968.9</v>
      </c>
      <c r="D43" s="17">
        <v>5555.0680000000002</v>
      </c>
      <c r="E43" s="17"/>
      <c r="F43" s="17">
        <v>4980.7529999999997</v>
      </c>
    </row>
    <row r="44" spans="1:6" x14ac:dyDescent="0.25">
      <c r="A44" s="15"/>
      <c r="B44" s="16" t="s">
        <v>13</v>
      </c>
      <c r="C44" s="17">
        <v>0</v>
      </c>
      <c r="D44" s="17">
        <v>0</v>
      </c>
      <c r="E44" s="17"/>
      <c r="F44" s="17">
        <v>0</v>
      </c>
    </row>
    <row r="45" spans="1:6" x14ac:dyDescent="0.25">
      <c r="A45" s="9" t="s">
        <v>26</v>
      </c>
      <c r="B45" s="10"/>
      <c r="C45" s="11">
        <f>+C46</f>
        <v>1649701.9</v>
      </c>
      <c r="D45" s="11">
        <f t="shared" ref="D45:F45" si="27">+D46</f>
        <v>1649701.871</v>
      </c>
      <c r="E45" s="11"/>
      <c r="F45" s="11">
        <f t="shared" si="27"/>
        <v>1659147.6950000001</v>
      </c>
    </row>
    <row r="46" spans="1:6" x14ac:dyDescent="0.25">
      <c r="A46" s="12"/>
      <c r="B46" s="13" t="s">
        <v>17</v>
      </c>
      <c r="C46" s="14">
        <f>+C47+C48</f>
        <v>1649701.9</v>
      </c>
      <c r="D46" s="14">
        <f t="shared" ref="D46" si="28">+D47+D48</f>
        <v>1649701.871</v>
      </c>
      <c r="E46" s="14"/>
      <c r="F46" s="14">
        <f t="shared" ref="F46" si="29">+F47+F48</f>
        <v>1659147.6950000001</v>
      </c>
    </row>
    <row r="47" spans="1:6" x14ac:dyDescent="0.25">
      <c r="A47" s="15"/>
      <c r="B47" s="16" t="s">
        <v>12</v>
      </c>
      <c r="C47" s="17">
        <v>1549701.9</v>
      </c>
      <c r="D47" s="17">
        <v>1549701.871</v>
      </c>
      <c r="E47" s="17"/>
      <c r="F47" s="17">
        <v>1549701.871</v>
      </c>
    </row>
    <row r="48" spans="1:6" x14ac:dyDescent="0.25">
      <c r="A48" s="15"/>
      <c r="B48" s="16" t="s">
        <v>13</v>
      </c>
      <c r="C48" s="17">
        <v>100000</v>
      </c>
      <c r="D48" s="17">
        <v>100000</v>
      </c>
      <c r="E48" s="17"/>
      <c r="F48" s="17">
        <v>109445.82399999999</v>
      </c>
    </row>
    <row r="49" spans="1:6" x14ac:dyDescent="0.25">
      <c r="A49" s="9" t="s">
        <v>27</v>
      </c>
      <c r="B49" s="10"/>
      <c r="C49" s="11">
        <f>+C50+C53+C56+C59+C62+C65+C68+C71+C74+C77+C80+C83+C86+C89+C92+C95+C98+C101+C104+C107+C110+C113</f>
        <v>10034512.137183379</v>
      </c>
      <c r="D49" s="11">
        <f t="shared" ref="D49:F49" si="30">+D50+D53+D56+D59+D62+D65+D68+D71+D74+D77+D80+D83+D86+D89+D92+D95+D98+D101+D104+D107+D110+D113</f>
        <v>7665525.9910063799</v>
      </c>
      <c r="E49" s="11"/>
      <c r="F49" s="11">
        <f t="shared" si="30"/>
        <v>5545385.1390538495</v>
      </c>
    </row>
    <row r="50" spans="1:6" x14ac:dyDescent="0.25">
      <c r="A50" s="12"/>
      <c r="B50" s="13" t="s">
        <v>17</v>
      </c>
      <c r="C50" s="14">
        <f>+C51+C52</f>
        <v>2179121.6</v>
      </c>
      <c r="D50" s="14">
        <f t="shared" ref="D50" si="31">+D51+D52</f>
        <v>578978.30799999996</v>
      </c>
      <c r="E50" s="14"/>
      <c r="F50" s="14">
        <f t="shared" ref="F50" si="32">+F51+F52</f>
        <v>521340.815</v>
      </c>
    </row>
    <row r="51" spans="1:6" x14ac:dyDescent="0.25">
      <c r="A51" s="15"/>
      <c r="B51" s="16" t="s">
        <v>12</v>
      </c>
      <c r="C51" s="17">
        <v>2179121.6</v>
      </c>
      <c r="D51" s="17">
        <v>578978.30799999996</v>
      </c>
      <c r="E51" s="17"/>
      <c r="F51" s="17">
        <v>521340.815</v>
      </c>
    </row>
    <row r="52" spans="1:6" x14ac:dyDescent="0.25">
      <c r="A52" s="15"/>
      <c r="B52" s="16" t="s">
        <v>13</v>
      </c>
      <c r="C52" s="17">
        <v>0</v>
      </c>
      <c r="D52" s="17">
        <v>0</v>
      </c>
      <c r="E52" s="17"/>
      <c r="F52" s="17">
        <v>0</v>
      </c>
    </row>
    <row r="53" spans="1:6" x14ac:dyDescent="0.25">
      <c r="A53" s="12"/>
      <c r="B53" s="13" t="s">
        <v>28</v>
      </c>
      <c r="C53" s="14">
        <f>+C54+C55</f>
        <v>453395.09393000003</v>
      </c>
      <c r="D53" s="14">
        <f t="shared" ref="D53" si="33">+D54+D55</f>
        <v>405958.64064</v>
      </c>
      <c r="E53" s="14"/>
      <c r="F53" s="14">
        <f t="shared" ref="F53" si="34">+F54+F55</f>
        <v>337272.13312999997</v>
      </c>
    </row>
    <row r="54" spans="1:6" x14ac:dyDescent="0.25">
      <c r="A54" s="15"/>
      <c r="B54" s="16" t="s">
        <v>12</v>
      </c>
      <c r="C54" s="17">
        <v>453395.09393000003</v>
      </c>
      <c r="D54" s="17">
        <v>405958.64064</v>
      </c>
      <c r="E54" s="17"/>
      <c r="F54" s="17">
        <v>337272.13312999997</v>
      </c>
    </row>
    <row r="55" spans="1:6" x14ac:dyDescent="0.25">
      <c r="A55" s="15"/>
      <c r="B55" s="16" t="s">
        <v>13</v>
      </c>
      <c r="C55" s="17">
        <v>0</v>
      </c>
      <c r="D55" s="17">
        <v>0</v>
      </c>
      <c r="E55" s="17"/>
      <c r="F55" s="17">
        <v>0</v>
      </c>
    </row>
    <row r="56" spans="1:6" x14ac:dyDescent="0.25">
      <c r="A56" s="12"/>
      <c r="B56" s="13" t="s">
        <v>29</v>
      </c>
      <c r="C56" s="14">
        <f>+C57+C58</f>
        <v>128585.113</v>
      </c>
      <c r="D56" s="14">
        <f t="shared" ref="D56" si="35">+D57+D58</f>
        <v>128.58511300000001</v>
      </c>
      <c r="E56" s="14"/>
      <c r="F56" s="14">
        <f t="shared" ref="F56" si="36">+F57+F58</f>
        <v>85073.828999999998</v>
      </c>
    </row>
    <row r="57" spans="1:6" x14ac:dyDescent="0.25">
      <c r="A57" s="15"/>
      <c r="B57" s="16" t="s">
        <v>12</v>
      </c>
      <c r="C57" s="17">
        <v>128585.113</v>
      </c>
      <c r="D57" s="17">
        <v>128.58511300000001</v>
      </c>
      <c r="E57" s="17"/>
      <c r="F57" s="17">
        <v>85073.828999999998</v>
      </c>
    </row>
    <row r="58" spans="1:6" x14ac:dyDescent="0.25">
      <c r="A58" s="15"/>
      <c r="B58" s="16" t="s">
        <v>13</v>
      </c>
      <c r="C58" s="17">
        <v>0</v>
      </c>
      <c r="D58" s="17">
        <v>0</v>
      </c>
      <c r="E58" s="17"/>
      <c r="F58" s="17">
        <v>0</v>
      </c>
    </row>
    <row r="59" spans="1:6" x14ac:dyDescent="0.25">
      <c r="A59" s="12"/>
      <c r="B59" s="13" t="s">
        <v>30</v>
      </c>
      <c r="C59" s="14">
        <f>+C60+C61</f>
        <v>74480.653999999995</v>
      </c>
      <c r="D59" s="14">
        <f t="shared" ref="D59" si="37">+D60+D61</f>
        <v>74480.653999999995</v>
      </c>
      <c r="E59" s="14"/>
      <c r="F59" s="14">
        <f t="shared" ref="F59" si="38">+F60+F61</f>
        <v>47823.985000000001</v>
      </c>
    </row>
    <row r="60" spans="1:6" x14ac:dyDescent="0.25">
      <c r="A60" s="15"/>
      <c r="B60" s="16" t="s">
        <v>12</v>
      </c>
      <c r="C60" s="17">
        <v>74480.653999999995</v>
      </c>
      <c r="D60" s="17">
        <v>74480.653999999995</v>
      </c>
      <c r="E60" s="17"/>
      <c r="F60" s="17">
        <v>47823.985000000001</v>
      </c>
    </row>
    <row r="61" spans="1:6" x14ac:dyDescent="0.25">
      <c r="A61" s="15"/>
      <c r="B61" s="16" t="s">
        <v>13</v>
      </c>
      <c r="C61" s="17">
        <v>0</v>
      </c>
      <c r="D61" s="17">
        <v>0</v>
      </c>
      <c r="E61" s="17"/>
      <c r="F61" s="17">
        <v>0</v>
      </c>
    </row>
    <row r="62" spans="1:6" x14ac:dyDescent="0.25">
      <c r="A62" s="20"/>
      <c r="B62" s="21" t="s">
        <v>31</v>
      </c>
      <c r="C62" s="22">
        <f>+C63+C64</f>
        <v>860299.49100000004</v>
      </c>
      <c r="D62" s="22">
        <f t="shared" ref="D62" si="39">+D63+D64</f>
        <v>269549.84100000001</v>
      </c>
      <c r="E62" s="22"/>
      <c r="F62" s="22">
        <f t="shared" ref="F62" si="40">+F63+F64</f>
        <v>196993.03099999999</v>
      </c>
    </row>
    <row r="63" spans="1:6" x14ac:dyDescent="0.25">
      <c r="A63" s="15"/>
      <c r="B63" s="16" t="s">
        <v>12</v>
      </c>
      <c r="C63" s="17">
        <v>860299.49100000004</v>
      </c>
      <c r="D63" s="17">
        <v>269549.84100000001</v>
      </c>
      <c r="E63" s="17"/>
      <c r="F63" s="17">
        <v>196993.03099999999</v>
      </c>
    </row>
    <row r="64" spans="1:6" x14ac:dyDescent="0.25">
      <c r="A64" s="15"/>
      <c r="B64" s="16" t="s">
        <v>13</v>
      </c>
      <c r="C64" s="17">
        <v>0</v>
      </c>
      <c r="D64" s="17">
        <v>0</v>
      </c>
      <c r="E64" s="17"/>
      <c r="F64" s="17">
        <v>0</v>
      </c>
    </row>
    <row r="65" spans="1:6" x14ac:dyDescent="0.25">
      <c r="A65" s="12"/>
      <c r="B65" s="13" t="s">
        <v>32</v>
      </c>
      <c r="C65" s="14">
        <f>+C66+C67</f>
        <v>137984.612804</v>
      </c>
      <c r="D65" s="14">
        <f t="shared" ref="D65" si="41">+D66+D67</f>
        <v>137984.612804</v>
      </c>
      <c r="E65" s="14"/>
      <c r="F65" s="14">
        <f t="shared" ref="F65" si="42">+F66+F67</f>
        <v>134768.07726599998</v>
      </c>
    </row>
    <row r="66" spans="1:6" x14ac:dyDescent="0.25">
      <c r="A66" s="15"/>
      <c r="B66" s="16" t="s">
        <v>12</v>
      </c>
      <c r="C66" s="17">
        <v>69922.53770999999</v>
      </c>
      <c r="D66" s="17">
        <v>69922.53770999999</v>
      </c>
      <c r="E66" s="17"/>
      <c r="F66" s="17">
        <v>69922.53770999999</v>
      </c>
    </row>
    <row r="67" spans="1:6" x14ac:dyDescent="0.25">
      <c r="A67" s="15"/>
      <c r="B67" s="16" t="s">
        <v>13</v>
      </c>
      <c r="C67" s="17">
        <v>68062.075094000014</v>
      </c>
      <c r="D67" s="17">
        <v>68062.075094000014</v>
      </c>
      <c r="E67" s="17"/>
      <c r="F67" s="17">
        <v>64845.539556000003</v>
      </c>
    </row>
    <row r="68" spans="1:6" ht="22.5" x14ac:dyDescent="0.25">
      <c r="A68" s="12"/>
      <c r="B68" s="13" t="s">
        <v>33</v>
      </c>
      <c r="C68" s="14">
        <f>+C69+C70</f>
        <v>37945.453999999998</v>
      </c>
      <c r="D68" s="14">
        <f t="shared" ref="D68" si="43">+D69+D70</f>
        <v>37945.453999999998</v>
      </c>
      <c r="E68" s="14"/>
      <c r="F68" s="14">
        <f t="shared" ref="F68" si="44">+F69+F70</f>
        <v>37945.453999999998</v>
      </c>
    </row>
    <row r="69" spans="1:6" x14ac:dyDescent="0.25">
      <c r="A69" s="15"/>
      <c r="B69" s="16" t="s">
        <v>12</v>
      </c>
      <c r="C69" s="17">
        <v>37945.453999999998</v>
      </c>
      <c r="D69" s="17">
        <v>37945.453999999998</v>
      </c>
      <c r="E69" s="17"/>
      <c r="F69" s="17">
        <v>37945.453999999998</v>
      </c>
    </row>
    <row r="70" spans="1:6" x14ac:dyDescent="0.25">
      <c r="A70" s="15"/>
      <c r="B70" s="16" t="s">
        <v>13</v>
      </c>
      <c r="C70" s="17">
        <v>0</v>
      </c>
      <c r="D70" s="17">
        <v>0</v>
      </c>
      <c r="E70" s="17"/>
      <c r="F70" s="17">
        <v>0</v>
      </c>
    </row>
    <row r="71" spans="1:6" x14ac:dyDescent="0.25">
      <c r="A71" s="12"/>
      <c r="B71" s="13" t="s">
        <v>34</v>
      </c>
      <c r="C71" s="14">
        <f>+C72+C73</f>
        <v>361635.3</v>
      </c>
      <c r="D71" s="14">
        <f t="shared" ref="D71" si="45">+D72+D73</f>
        <v>361635.3</v>
      </c>
      <c r="E71" s="14"/>
      <c r="F71" s="14">
        <f t="shared" ref="F71" si="46">+F72+F73</f>
        <v>193067.39</v>
      </c>
    </row>
    <row r="72" spans="1:6" x14ac:dyDescent="0.25">
      <c r="A72" s="15"/>
      <c r="B72" s="16" t="s">
        <v>12</v>
      </c>
      <c r="C72" s="17">
        <v>361635.3</v>
      </c>
      <c r="D72" s="17">
        <v>361635.3</v>
      </c>
      <c r="E72" s="17"/>
      <c r="F72" s="17">
        <v>193067.39</v>
      </c>
    </row>
    <row r="73" spans="1:6" x14ac:dyDescent="0.25">
      <c r="A73" s="15"/>
      <c r="B73" s="16" t="s">
        <v>13</v>
      </c>
      <c r="C73" s="17">
        <v>0</v>
      </c>
      <c r="D73" s="17">
        <v>0</v>
      </c>
      <c r="E73" s="17"/>
      <c r="F73" s="17">
        <v>0</v>
      </c>
    </row>
    <row r="74" spans="1:6" x14ac:dyDescent="0.25">
      <c r="A74" s="12"/>
      <c r="B74" s="13" t="s">
        <v>35</v>
      </c>
      <c r="C74" s="14">
        <f>+C75+C76</f>
        <v>98295.926000000007</v>
      </c>
      <c r="D74" s="14">
        <f t="shared" ref="D74" si="47">+D75+D76</f>
        <v>98295.926000000007</v>
      </c>
      <c r="E74" s="14"/>
      <c r="F74" s="14">
        <f t="shared" ref="F74" si="48">+F75+F76</f>
        <v>86152.327999999994</v>
      </c>
    </row>
    <row r="75" spans="1:6" x14ac:dyDescent="0.25">
      <c r="A75" s="15"/>
      <c r="B75" s="16" t="s">
        <v>12</v>
      </c>
      <c r="C75" s="23">
        <v>98295.926000000007</v>
      </c>
      <c r="D75" s="23">
        <v>98295.926000000007</v>
      </c>
      <c r="E75" s="23"/>
      <c r="F75" s="23">
        <v>86152.327999999994</v>
      </c>
    </row>
    <row r="76" spans="1:6" x14ac:dyDescent="0.25">
      <c r="A76" s="15"/>
      <c r="B76" s="16" t="s">
        <v>13</v>
      </c>
      <c r="C76" s="23">
        <v>0</v>
      </c>
      <c r="D76" s="23">
        <v>0</v>
      </c>
      <c r="E76" s="23"/>
      <c r="F76" s="23">
        <v>0</v>
      </c>
    </row>
    <row r="77" spans="1:6" x14ac:dyDescent="0.25">
      <c r="A77" s="12"/>
      <c r="B77" s="13" t="s">
        <v>36</v>
      </c>
      <c r="C77" s="14">
        <f>+C78+C79</f>
        <v>130196.197</v>
      </c>
      <c r="D77" s="14">
        <f t="shared" ref="D77" si="49">+D78+D79</f>
        <v>127995.974</v>
      </c>
      <c r="E77" s="14"/>
      <c r="F77" s="14">
        <f t="shared" ref="F77" si="50">+F78+F79</f>
        <v>121483.92600000001</v>
      </c>
    </row>
    <row r="78" spans="1:6" x14ac:dyDescent="0.25">
      <c r="A78" s="15"/>
      <c r="B78" s="16" t="s">
        <v>12</v>
      </c>
      <c r="C78" s="17">
        <v>130196.197</v>
      </c>
      <c r="D78" s="17">
        <v>127995.974</v>
      </c>
      <c r="E78" s="17"/>
      <c r="F78" s="17">
        <v>121483.92600000001</v>
      </c>
    </row>
    <row r="79" spans="1:6" x14ac:dyDescent="0.25">
      <c r="A79" s="15"/>
      <c r="B79" s="16" t="s">
        <v>13</v>
      </c>
      <c r="C79" s="17">
        <v>0</v>
      </c>
      <c r="D79" s="17">
        <v>0</v>
      </c>
      <c r="E79" s="17"/>
      <c r="F79" s="17">
        <v>0</v>
      </c>
    </row>
    <row r="80" spans="1:6" x14ac:dyDescent="0.25">
      <c r="A80" s="12"/>
      <c r="B80" s="13" t="s">
        <v>37</v>
      </c>
      <c r="C80" s="14">
        <f>+C81+C82</f>
        <v>356426.8</v>
      </c>
      <c r="D80" s="14">
        <f t="shared" ref="D80" si="51">+D81+D82</f>
        <v>356426.8</v>
      </c>
      <c r="E80" s="14"/>
      <c r="F80" s="14">
        <f t="shared" ref="F80" si="52">+F81+F82</f>
        <v>356426.8</v>
      </c>
    </row>
    <row r="81" spans="1:6" x14ac:dyDescent="0.25">
      <c r="A81" s="15"/>
      <c r="B81" s="16" t="s">
        <v>12</v>
      </c>
      <c r="C81" s="17">
        <v>356426.8</v>
      </c>
      <c r="D81" s="17">
        <v>356426.8</v>
      </c>
      <c r="E81" s="17"/>
      <c r="F81" s="17">
        <v>356426.8</v>
      </c>
    </row>
    <row r="82" spans="1:6" x14ac:dyDescent="0.25">
      <c r="A82" s="15"/>
      <c r="B82" s="16" t="s">
        <v>13</v>
      </c>
      <c r="C82" s="17">
        <v>0</v>
      </c>
      <c r="D82" s="17">
        <v>0</v>
      </c>
      <c r="E82" s="17"/>
      <c r="F82" s="17">
        <v>0</v>
      </c>
    </row>
    <row r="83" spans="1:6" x14ac:dyDescent="0.25">
      <c r="A83" s="12"/>
      <c r="B83" s="13" t="s">
        <v>38</v>
      </c>
      <c r="C83" s="14">
        <f>+C84+C85</f>
        <v>1949019.9180000001</v>
      </c>
      <c r="D83" s="14">
        <f t="shared" ref="D83" si="53">+D84+D85</f>
        <v>1949019.9180000001</v>
      </c>
      <c r="E83" s="14"/>
      <c r="F83" s="14">
        <f t="shared" ref="F83" si="54">+F84+F85</f>
        <v>1104606.077</v>
      </c>
    </row>
    <row r="84" spans="1:6" x14ac:dyDescent="0.25">
      <c r="A84" s="15"/>
      <c r="B84" s="16" t="s">
        <v>12</v>
      </c>
      <c r="C84" s="17">
        <v>1949019.9180000001</v>
      </c>
      <c r="D84" s="17">
        <v>1949019.9180000001</v>
      </c>
      <c r="E84" s="17"/>
      <c r="F84" s="17">
        <v>1104606.077</v>
      </c>
    </row>
    <row r="85" spans="1:6" x14ac:dyDescent="0.25">
      <c r="A85" s="15"/>
      <c r="B85" s="16" t="s">
        <v>13</v>
      </c>
      <c r="C85" s="17">
        <v>0</v>
      </c>
      <c r="D85" s="17">
        <v>0</v>
      </c>
      <c r="E85" s="17"/>
      <c r="F85" s="17">
        <v>0</v>
      </c>
    </row>
    <row r="86" spans="1:6" x14ac:dyDescent="0.25">
      <c r="A86" s="12"/>
      <c r="B86" s="13" t="s">
        <v>39</v>
      </c>
      <c r="C86" s="14">
        <f>+C87+C88</f>
        <v>265761.20500000002</v>
      </c>
      <c r="D86" s="14">
        <f t="shared" ref="D86" si="55">+D87+D88</f>
        <v>265761.20500000002</v>
      </c>
      <c r="E86" s="14"/>
      <c r="F86" s="14">
        <f t="shared" ref="F86" si="56">+F87+F88</f>
        <v>223499.929</v>
      </c>
    </row>
    <row r="87" spans="1:6" x14ac:dyDescent="0.25">
      <c r="A87" s="15"/>
      <c r="B87" s="16" t="s">
        <v>12</v>
      </c>
      <c r="C87" s="17">
        <v>265761.20500000002</v>
      </c>
      <c r="D87" s="17">
        <v>265761.20500000002</v>
      </c>
      <c r="E87" s="17"/>
      <c r="F87" s="17">
        <v>223499.929</v>
      </c>
    </row>
    <row r="88" spans="1:6" x14ac:dyDescent="0.25">
      <c r="A88" s="15"/>
      <c r="B88" s="16" t="s">
        <v>13</v>
      </c>
      <c r="C88" s="17">
        <v>0</v>
      </c>
      <c r="D88" s="17">
        <v>0</v>
      </c>
      <c r="E88" s="17"/>
      <c r="F88" s="17">
        <v>0</v>
      </c>
    </row>
    <row r="89" spans="1:6" x14ac:dyDescent="0.25">
      <c r="A89" s="12"/>
      <c r="B89" s="13" t="s">
        <v>40</v>
      </c>
      <c r="C89" s="14">
        <f>+C90+C91</f>
        <v>523876.22666000004</v>
      </c>
      <c r="D89" s="14">
        <f t="shared" ref="D89" si="57">+D90+D91</f>
        <v>523876.22666000004</v>
      </c>
      <c r="E89" s="14"/>
      <c r="F89" s="14">
        <f t="shared" ref="F89" si="58">+F90+F91</f>
        <v>383139.54777999996</v>
      </c>
    </row>
    <row r="90" spans="1:6" x14ac:dyDescent="0.25">
      <c r="A90" s="15"/>
      <c r="B90" s="16" t="s">
        <v>12</v>
      </c>
      <c r="C90" s="17">
        <v>523876.22666000004</v>
      </c>
      <c r="D90" s="17">
        <v>523876.22666000004</v>
      </c>
      <c r="E90" s="17"/>
      <c r="F90" s="17">
        <v>383139.54777999996</v>
      </c>
    </row>
    <row r="91" spans="1:6" x14ac:dyDescent="0.25">
      <c r="A91" s="15"/>
      <c r="B91" s="16" t="s">
        <v>13</v>
      </c>
      <c r="C91" s="17">
        <v>0</v>
      </c>
      <c r="D91" s="17">
        <v>0</v>
      </c>
      <c r="E91" s="17"/>
      <c r="F91" s="17">
        <v>0</v>
      </c>
    </row>
    <row r="92" spans="1:6" x14ac:dyDescent="0.25">
      <c r="A92" s="12"/>
      <c r="B92" s="13" t="s">
        <v>41</v>
      </c>
      <c r="C92" s="14">
        <f>+C93+C94</f>
        <v>471265.49099999998</v>
      </c>
      <c r="D92" s="14">
        <f t="shared" ref="D92" si="59">+D93+D94</f>
        <v>471265.49099999998</v>
      </c>
      <c r="E92" s="14"/>
      <c r="F92" s="14">
        <f t="shared" ref="F92" si="60">+F93+F94</f>
        <v>394333.62800000003</v>
      </c>
    </row>
    <row r="93" spans="1:6" x14ac:dyDescent="0.25">
      <c r="A93" s="15"/>
      <c r="B93" s="16" t="s">
        <v>12</v>
      </c>
      <c r="C93" s="17">
        <v>471265.49099999998</v>
      </c>
      <c r="D93" s="17">
        <v>471265.49099999998</v>
      </c>
      <c r="E93" s="17"/>
      <c r="F93" s="17">
        <v>394333.62800000003</v>
      </c>
    </row>
    <row r="94" spans="1:6" x14ac:dyDescent="0.25">
      <c r="A94" s="15"/>
      <c r="B94" s="16" t="s">
        <v>13</v>
      </c>
      <c r="C94" s="17">
        <v>0</v>
      </c>
      <c r="D94" s="17">
        <v>0</v>
      </c>
      <c r="E94" s="17"/>
      <c r="F94" s="17">
        <v>0</v>
      </c>
    </row>
    <row r="95" spans="1:6" x14ac:dyDescent="0.25">
      <c r="A95" s="12"/>
      <c r="B95" s="13" t="s">
        <v>42</v>
      </c>
      <c r="C95" s="14">
        <f>+C96+C97</f>
        <v>1626641.2762413791</v>
      </c>
      <c r="D95" s="14">
        <f t="shared" ref="D95" si="61">+D96+D97</f>
        <v>1626641.2762413791</v>
      </c>
      <c r="E95" s="14"/>
      <c r="F95" s="14">
        <f t="shared" ref="F95" si="62">+F96+F97</f>
        <v>996955.71008464857</v>
      </c>
    </row>
    <row r="96" spans="1:6" x14ac:dyDescent="0.25">
      <c r="A96" s="15"/>
      <c r="B96" s="16" t="s">
        <v>12</v>
      </c>
      <c r="C96" s="17">
        <v>1441600.8052413792</v>
      </c>
      <c r="D96" s="17">
        <v>1441600.8052413792</v>
      </c>
      <c r="E96" s="17"/>
      <c r="F96" s="17">
        <v>829160.42439464852</v>
      </c>
    </row>
    <row r="97" spans="1:6" x14ac:dyDescent="0.25">
      <c r="A97" s="15"/>
      <c r="B97" s="16" t="s">
        <v>13</v>
      </c>
      <c r="C97" s="17">
        <v>185040.47099999999</v>
      </c>
      <c r="D97" s="17">
        <v>185040.47099999999</v>
      </c>
      <c r="E97" s="17"/>
      <c r="F97" s="17">
        <v>167795.28568999999</v>
      </c>
    </row>
    <row r="98" spans="1:6" x14ac:dyDescent="0.25">
      <c r="A98" s="12"/>
      <c r="B98" s="13" t="s">
        <v>43</v>
      </c>
      <c r="C98" s="14">
        <f>+C99+C100</f>
        <v>128843.8</v>
      </c>
      <c r="D98" s="14">
        <f t="shared" ref="D98" si="63">+D99+D100</f>
        <v>128843.8</v>
      </c>
      <c r="E98" s="14"/>
      <c r="F98" s="14">
        <f t="shared" ref="F98" si="64">+F99+F100</f>
        <v>116405.803</v>
      </c>
    </row>
    <row r="99" spans="1:6" x14ac:dyDescent="0.25">
      <c r="A99" s="15"/>
      <c r="B99" s="16" t="s">
        <v>12</v>
      </c>
      <c r="C99" s="17">
        <v>128843.8</v>
      </c>
      <c r="D99" s="17">
        <v>128843.8</v>
      </c>
      <c r="E99" s="17"/>
      <c r="F99" s="17">
        <v>116405.803</v>
      </c>
    </row>
    <row r="100" spans="1:6" x14ac:dyDescent="0.25">
      <c r="A100" s="15"/>
      <c r="B100" s="16" t="s">
        <v>13</v>
      </c>
      <c r="C100" s="17">
        <v>0</v>
      </c>
      <c r="D100" s="17">
        <v>0</v>
      </c>
      <c r="E100" s="17"/>
      <c r="F100" s="17">
        <v>0</v>
      </c>
    </row>
    <row r="101" spans="1:6" ht="22.5" x14ac:dyDescent="0.25">
      <c r="A101" s="12"/>
      <c r="B101" s="13" t="s">
        <v>44</v>
      </c>
      <c r="C101" s="14">
        <f>+C102+C103</f>
        <v>51488.713000000003</v>
      </c>
      <c r="D101" s="14">
        <f t="shared" ref="D101" si="65">+D102+D103</f>
        <v>51488.713000000003</v>
      </c>
      <c r="E101" s="14"/>
      <c r="F101" s="14">
        <f t="shared" ref="F101" si="66">+F102+F103</f>
        <v>42861.762000000002</v>
      </c>
    </row>
    <row r="102" spans="1:6" x14ac:dyDescent="0.25">
      <c r="A102" s="15"/>
      <c r="B102" s="16" t="s">
        <v>12</v>
      </c>
      <c r="C102" s="17">
        <v>51488.713000000003</v>
      </c>
      <c r="D102" s="17">
        <v>51488.713000000003</v>
      </c>
      <c r="E102" s="17"/>
      <c r="F102" s="17">
        <v>42861.762000000002</v>
      </c>
    </row>
    <row r="103" spans="1:6" x14ac:dyDescent="0.25">
      <c r="A103" s="15"/>
      <c r="B103" s="16" t="s">
        <v>13</v>
      </c>
      <c r="C103" s="17">
        <v>0</v>
      </c>
      <c r="D103" s="17">
        <v>0</v>
      </c>
      <c r="E103" s="17"/>
      <c r="F103" s="17">
        <v>0</v>
      </c>
    </row>
    <row r="104" spans="1:6" x14ac:dyDescent="0.25">
      <c r="A104" s="12"/>
      <c r="B104" s="13" t="s">
        <v>45</v>
      </c>
      <c r="C104" s="14">
        <f>+C105+C106</f>
        <v>13494.562547999998</v>
      </c>
      <c r="D104" s="14">
        <f t="shared" ref="D104" si="67">+D105+D106</f>
        <v>13494.562547999998</v>
      </c>
      <c r="E104" s="14"/>
      <c r="F104" s="14">
        <f t="shared" ref="F104" si="68">+F105+F106</f>
        <v>11847.2557932</v>
      </c>
    </row>
    <row r="105" spans="1:6" x14ac:dyDescent="0.25">
      <c r="A105" s="15"/>
      <c r="B105" s="16" t="s">
        <v>12</v>
      </c>
      <c r="C105" s="17">
        <v>13494.562547999998</v>
      </c>
      <c r="D105" s="17">
        <v>13494.562547999998</v>
      </c>
      <c r="E105" s="17"/>
      <c r="F105" s="17">
        <v>11847.2557932</v>
      </c>
    </row>
    <row r="106" spans="1:6" x14ac:dyDescent="0.25">
      <c r="A106" s="15"/>
      <c r="B106" s="16" t="s">
        <v>13</v>
      </c>
      <c r="C106" s="17">
        <v>0</v>
      </c>
      <c r="D106" s="17">
        <v>0</v>
      </c>
      <c r="E106" s="17"/>
      <c r="F106" s="17">
        <v>0</v>
      </c>
    </row>
    <row r="107" spans="1:6" x14ac:dyDescent="0.25">
      <c r="A107" s="12"/>
      <c r="B107" s="13" t="s">
        <v>46</v>
      </c>
      <c r="C107" s="14">
        <f>+C108+C109</f>
        <v>30425.148000000001</v>
      </c>
      <c r="D107" s="14">
        <f t="shared" ref="D107" si="69">+D108+D109</f>
        <v>30425.148000000001</v>
      </c>
      <c r="E107" s="14"/>
      <c r="F107" s="14">
        <f t="shared" ref="F107" si="70">+F108+F109</f>
        <v>25327.406999999999</v>
      </c>
    </row>
    <row r="108" spans="1:6" x14ac:dyDescent="0.25">
      <c r="A108" s="15"/>
      <c r="B108" s="16" t="s">
        <v>12</v>
      </c>
      <c r="C108" s="17">
        <v>30425.148000000001</v>
      </c>
      <c r="D108" s="17">
        <v>30425.148000000001</v>
      </c>
      <c r="E108" s="17"/>
      <c r="F108" s="17">
        <v>25327.406999999999</v>
      </c>
    </row>
    <row r="109" spans="1:6" x14ac:dyDescent="0.25">
      <c r="A109" s="15"/>
      <c r="B109" s="16" t="s">
        <v>13</v>
      </c>
      <c r="C109" s="17">
        <v>0</v>
      </c>
      <c r="D109" s="17">
        <v>0</v>
      </c>
      <c r="E109" s="17"/>
      <c r="F109" s="17">
        <v>0</v>
      </c>
    </row>
    <row r="110" spans="1:6" x14ac:dyDescent="0.25">
      <c r="A110" s="12"/>
      <c r="B110" s="13" t="s">
        <v>47</v>
      </c>
      <c r="C110" s="14">
        <f>+C111+C112</f>
        <v>4680.79</v>
      </c>
      <c r="D110" s="14">
        <f t="shared" ref="D110" si="71">+D111+D112</f>
        <v>4680.79</v>
      </c>
      <c r="E110" s="14"/>
      <c r="F110" s="14">
        <f t="shared" ref="F110" si="72">+F111+F112</f>
        <v>3896.5239999999999</v>
      </c>
    </row>
    <row r="111" spans="1:6" x14ac:dyDescent="0.25">
      <c r="A111" s="15"/>
      <c r="B111" s="16" t="s">
        <v>12</v>
      </c>
      <c r="C111" s="17">
        <v>4680.79</v>
      </c>
      <c r="D111" s="17">
        <v>4680.79</v>
      </c>
      <c r="E111" s="17"/>
      <c r="F111" s="17">
        <v>3896.5239999999999</v>
      </c>
    </row>
    <row r="112" spans="1:6" x14ac:dyDescent="0.25">
      <c r="A112" s="15"/>
      <c r="B112" s="16" t="s">
        <v>13</v>
      </c>
      <c r="C112" s="17">
        <v>0</v>
      </c>
      <c r="D112" s="17">
        <v>0</v>
      </c>
      <c r="E112" s="17"/>
      <c r="F112" s="17">
        <v>0</v>
      </c>
    </row>
    <row r="113" spans="1:6" x14ac:dyDescent="0.25">
      <c r="A113" s="12"/>
      <c r="B113" s="13" t="s">
        <v>48</v>
      </c>
      <c r="C113" s="14">
        <f>+C114+C115</f>
        <v>150648.76500000001</v>
      </c>
      <c r="D113" s="14">
        <f t="shared" ref="D113" si="73">+D114+D115</f>
        <v>150648.76500000001</v>
      </c>
      <c r="E113" s="14"/>
      <c r="F113" s="14">
        <f t="shared" ref="F113" si="74">+F114+F115</f>
        <v>124163.727</v>
      </c>
    </row>
    <row r="114" spans="1:6" x14ac:dyDescent="0.25">
      <c r="A114" s="15"/>
      <c r="B114" s="16" t="s">
        <v>12</v>
      </c>
      <c r="C114" s="17">
        <v>150648.76500000001</v>
      </c>
      <c r="D114" s="17">
        <v>150648.76500000001</v>
      </c>
      <c r="E114" s="17"/>
      <c r="F114" s="17">
        <v>124163.727</v>
      </c>
    </row>
    <row r="115" spans="1:6" x14ac:dyDescent="0.25">
      <c r="A115" s="15"/>
      <c r="B115" s="16" t="s">
        <v>13</v>
      </c>
      <c r="C115" s="17">
        <v>0</v>
      </c>
      <c r="D115" s="17">
        <v>0</v>
      </c>
      <c r="E115" s="17"/>
      <c r="F115" s="17">
        <v>0</v>
      </c>
    </row>
    <row r="116" spans="1:6" x14ac:dyDescent="0.25">
      <c r="A116" s="24" t="s">
        <v>49</v>
      </c>
      <c r="B116" s="25"/>
      <c r="C116" s="26">
        <f>+C117+C120</f>
        <v>10502536.200000001</v>
      </c>
      <c r="D116" s="26">
        <f t="shared" ref="D116:F116" si="75">+D117+D120</f>
        <v>8216740.362999999</v>
      </c>
      <c r="E116" s="26"/>
      <c r="F116" s="26">
        <f t="shared" si="75"/>
        <v>8210162.8299999991</v>
      </c>
    </row>
    <row r="117" spans="1:6" x14ac:dyDescent="0.25">
      <c r="A117" s="12"/>
      <c r="B117" s="13" t="s">
        <v>17</v>
      </c>
      <c r="C117" s="14">
        <f>+C118+C119</f>
        <v>10017043.800000001</v>
      </c>
      <c r="D117" s="14">
        <f t="shared" ref="D117" si="76">+D118+D119</f>
        <v>7744633.3879999993</v>
      </c>
      <c r="E117" s="14"/>
      <c r="F117" s="14">
        <f t="shared" ref="F117" si="77">+F118+F119</f>
        <v>7744633.3879999993</v>
      </c>
    </row>
    <row r="118" spans="1:6" x14ac:dyDescent="0.25">
      <c r="A118" s="15"/>
      <c r="B118" s="16" t="s">
        <v>12</v>
      </c>
      <c r="C118" s="17">
        <v>3141724.6</v>
      </c>
      <c r="D118" s="17">
        <v>1770457.0889999999</v>
      </c>
      <c r="E118" s="17"/>
      <c r="F118" s="17">
        <v>1770457.0889999999</v>
      </c>
    </row>
    <row r="119" spans="1:6" x14ac:dyDescent="0.25">
      <c r="A119" s="15"/>
      <c r="B119" s="16" t="s">
        <v>13</v>
      </c>
      <c r="C119" s="17">
        <v>6875319.2000000002</v>
      </c>
      <c r="D119" s="17">
        <v>5974176.2989999996</v>
      </c>
      <c r="E119" s="17"/>
      <c r="F119" s="17">
        <v>5974176.2989999996</v>
      </c>
    </row>
    <row r="120" spans="1:6" x14ac:dyDescent="0.25">
      <c r="A120" s="12"/>
      <c r="B120" s="13" t="s">
        <v>50</v>
      </c>
      <c r="C120" s="14">
        <f>+C121+C122</f>
        <v>485492.39999999997</v>
      </c>
      <c r="D120" s="14">
        <f t="shared" ref="D120" si="78">+D121+D122</f>
        <v>472106.97500000003</v>
      </c>
      <c r="E120" s="14"/>
      <c r="F120" s="14">
        <f t="shared" ref="F120" si="79">+F121+F122</f>
        <v>465529.44200000004</v>
      </c>
    </row>
    <row r="121" spans="1:6" x14ac:dyDescent="0.25">
      <c r="A121" s="15"/>
      <c r="B121" s="16" t="s">
        <v>12</v>
      </c>
      <c r="C121" s="17">
        <v>23848.799999999999</v>
      </c>
      <c r="D121" s="17">
        <v>20597.026000000002</v>
      </c>
      <c r="E121" s="17"/>
      <c r="F121" s="17">
        <v>18405.416000000001</v>
      </c>
    </row>
    <row r="122" spans="1:6" x14ac:dyDescent="0.25">
      <c r="A122" s="15"/>
      <c r="B122" s="16" t="s">
        <v>13</v>
      </c>
      <c r="C122" s="17">
        <v>461643.6</v>
      </c>
      <c r="D122" s="17">
        <v>451509.94900000002</v>
      </c>
      <c r="E122" s="17"/>
      <c r="F122" s="17">
        <v>447124.02600000001</v>
      </c>
    </row>
    <row r="123" spans="1:6" x14ac:dyDescent="0.25">
      <c r="A123" s="9" t="s">
        <v>51</v>
      </c>
      <c r="B123" s="10"/>
      <c r="C123" s="27">
        <f>+C124+C127+C130+C133+C136+C139+C142+C145+C148+C151+C154+C157+C160+C163+C166+C169</f>
        <v>1879907.8048500002</v>
      </c>
      <c r="D123" s="27">
        <f t="shared" ref="D123:F123" si="80">+D124+D127+D130+D133+D136+D139+D142+D145+D148+D151+D154+D157+D160+D163+D166+D169</f>
        <v>1940949.7813559999</v>
      </c>
      <c r="E123" s="27"/>
      <c r="F123" s="27">
        <f t="shared" si="80"/>
        <v>1543367.6723459996</v>
      </c>
    </row>
    <row r="124" spans="1:6" x14ac:dyDescent="0.25">
      <c r="A124" s="12"/>
      <c r="B124" s="13" t="s">
        <v>17</v>
      </c>
      <c r="C124" s="14">
        <f>+C125+C126</f>
        <v>274930.09435999999</v>
      </c>
      <c r="D124" s="14">
        <f t="shared" ref="D124" si="81">+D125+D126</f>
        <v>274873.47777</v>
      </c>
      <c r="E124" s="14"/>
      <c r="F124" s="14">
        <f t="shared" ref="F124" si="82">+F125+F126</f>
        <v>182893.01668999999</v>
      </c>
    </row>
    <row r="125" spans="1:6" x14ac:dyDescent="0.25">
      <c r="A125" s="15"/>
      <c r="B125" s="16" t="s">
        <v>12</v>
      </c>
      <c r="C125" s="17">
        <v>274930.09435999999</v>
      </c>
      <c r="D125" s="17">
        <v>274873.47777</v>
      </c>
      <c r="E125" s="17">
        <v>0</v>
      </c>
      <c r="F125" s="17">
        <v>182893.01668999999</v>
      </c>
    </row>
    <row r="126" spans="1:6" x14ac:dyDescent="0.25">
      <c r="A126" s="15"/>
      <c r="B126" s="16" t="s">
        <v>13</v>
      </c>
      <c r="C126" s="17">
        <v>0</v>
      </c>
      <c r="D126" s="17">
        <v>0</v>
      </c>
      <c r="E126" s="17">
        <v>0</v>
      </c>
      <c r="F126" s="17">
        <v>0</v>
      </c>
    </row>
    <row r="127" spans="1:6" x14ac:dyDescent="0.25">
      <c r="A127" s="12"/>
      <c r="B127" s="13" t="s">
        <v>52</v>
      </c>
      <c r="C127" s="14">
        <f>+C128+C129</f>
        <v>646500</v>
      </c>
      <c r="D127" s="14">
        <f t="shared" ref="D127" si="83">+D128+D129</f>
        <v>746540</v>
      </c>
      <c r="E127" s="14"/>
      <c r="F127" s="14">
        <f t="shared" ref="F127" si="84">+F128+F129</f>
        <v>695090</v>
      </c>
    </row>
    <row r="128" spans="1:6" x14ac:dyDescent="0.25">
      <c r="A128" s="15"/>
      <c r="B128" s="16" t="s">
        <v>12</v>
      </c>
      <c r="C128" s="17">
        <v>332700</v>
      </c>
      <c r="D128" s="17">
        <v>332730</v>
      </c>
      <c r="E128" s="17">
        <v>0</v>
      </c>
      <c r="F128" s="17">
        <v>281290</v>
      </c>
    </row>
    <row r="129" spans="1:6" x14ac:dyDescent="0.25">
      <c r="A129" s="15"/>
      <c r="B129" s="16" t="s">
        <v>13</v>
      </c>
      <c r="C129" s="17">
        <v>313800</v>
      </c>
      <c r="D129" s="17">
        <v>413810.00000000006</v>
      </c>
      <c r="E129" s="17">
        <v>0</v>
      </c>
      <c r="F129" s="17">
        <v>413799.99999999994</v>
      </c>
    </row>
    <row r="130" spans="1:6" s="28" customFormat="1" x14ac:dyDescent="0.25">
      <c r="A130" s="12"/>
      <c r="B130" s="13" t="s">
        <v>53</v>
      </c>
      <c r="C130" s="14">
        <f>+C131+C132</f>
        <v>2602.0127400000001</v>
      </c>
      <c r="D130" s="14">
        <f>+D131+D132</f>
        <v>2602.0127399999997</v>
      </c>
      <c r="E130" s="14"/>
      <c r="F130" s="14">
        <f>+F131+F132</f>
        <v>2602.0124699999997</v>
      </c>
    </row>
    <row r="131" spans="1:6" s="28" customFormat="1" x14ac:dyDescent="0.25">
      <c r="A131" s="15"/>
      <c r="B131" s="16" t="s">
        <v>12</v>
      </c>
      <c r="C131" s="17">
        <v>2602.0127400000001</v>
      </c>
      <c r="D131" s="17">
        <v>2602.0127399999997</v>
      </c>
      <c r="E131" s="17">
        <v>0</v>
      </c>
      <c r="F131" s="17">
        <v>2602.0124699999997</v>
      </c>
    </row>
    <row r="132" spans="1:6" s="28" customFormat="1" x14ac:dyDescent="0.25">
      <c r="A132" s="15"/>
      <c r="B132" s="16" t="s">
        <v>13</v>
      </c>
      <c r="C132" s="17">
        <v>0</v>
      </c>
      <c r="D132" s="17">
        <v>0</v>
      </c>
      <c r="E132" s="17">
        <v>0</v>
      </c>
      <c r="F132" s="17">
        <v>0</v>
      </c>
    </row>
    <row r="133" spans="1:6" ht="22.5" x14ac:dyDescent="0.25">
      <c r="A133" s="12"/>
      <c r="B133" s="13" t="s">
        <v>54</v>
      </c>
      <c r="C133" s="14">
        <f>+C134+C135</f>
        <v>43300.669410000002</v>
      </c>
      <c r="D133" s="14">
        <f t="shared" ref="D133" si="85">+D134+D135</f>
        <v>43300.669409999995</v>
      </c>
      <c r="E133" s="14"/>
      <c r="F133" s="14">
        <f t="shared" ref="F133" si="86">+F134+F135</f>
        <v>41240.228800000004</v>
      </c>
    </row>
    <row r="134" spans="1:6" x14ac:dyDescent="0.25">
      <c r="A134" s="15"/>
      <c r="B134" s="16" t="s">
        <v>12</v>
      </c>
      <c r="C134" s="17">
        <v>43300.669410000002</v>
      </c>
      <c r="D134" s="17">
        <v>43300.669409999995</v>
      </c>
      <c r="E134" s="17">
        <v>0</v>
      </c>
      <c r="F134" s="17">
        <v>41240.228800000004</v>
      </c>
    </row>
    <row r="135" spans="1:6" x14ac:dyDescent="0.25">
      <c r="A135" s="15"/>
      <c r="B135" s="16" t="s">
        <v>13</v>
      </c>
      <c r="C135" s="17">
        <v>0</v>
      </c>
      <c r="D135" s="17">
        <v>0</v>
      </c>
      <c r="E135" s="17">
        <v>0</v>
      </c>
      <c r="F135" s="17">
        <v>0</v>
      </c>
    </row>
    <row r="136" spans="1:6" x14ac:dyDescent="0.25">
      <c r="A136" s="12"/>
      <c r="B136" s="13" t="s">
        <v>55</v>
      </c>
      <c r="C136" s="14">
        <f>+C137+C138</f>
        <v>733.4</v>
      </c>
      <c r="D136" s="14">
        <f t="shared" ref="D136" si="87">+D137+D138</f>
        <v>733.4</v>
      </c>
      <c r="E136" s="14"/>
      <c r="F136" s="14">
        <f t="shared" ref="F136" si="88">+F137+F138</f>
        <v>710.86167</v>
      </c>
    </row>
    <row r="137" spans="1:6" x14ac:dyDescent="0.25">
      <c r="A137" s="15"/>
      <c r="B137" s="16" t="s">
        <v>12</v>
      </c>
      <c r="C137" s="17">
        <v>733.4</v>
      </c>
      <c r="D137" s="17">
        <v>733.4</v>
      </c>
      <c r="E137" s="17">
        <v>0</v>
      </c>
      <c r="F137" s="17">
        <v>710.86167</v>
      </c>
    </row>
    <row r="138" spans="1:6" x14ac:dyDescent="0.25">
      <c r="A138" s="15"/>
      <c r="B138" s="16" t="s">
        <v>13</v>
      </c>
      <c r="C138" s="17">
        <v>0</v>
      </c>
      <c r="D138" s="17">
        <v>0</v>
      </c>
      <c r="E138" s="17">
        <v>0</v>
      </c>
      <c r="F138" s="17">
        <v>0</v>
      </c>
    </row>
    <row r="139" spans="1:6" x14ac:dyDescent="0.25">
      <c r="A139" s="12"/>
      <c r="B139" s="13" t="s">
        <v>56</v>
      </c>
      <c r="C139" s="14">
        <f>+C140+C141</f>
        <v>161313.60000000001</v>
      </c>
      <c r="D139" s="14">
        <f t="shared" ref="D139" si="89">+D140+D141</f>
        <v>137026.55427999998</v>
      </c>
      <c r="E139" s="14"/>
      <c r="F139" s="14">
        <f t="shared" ref="F139" si="90">+F140+F141</f>
        <v>137026.55427999998</v>
      </c>
    </row>
    <row r="140" spans="1:6" x14ac:dyDescent="0.25">
      <c r="A140" s="15"/>
      <c r="B140" s="16" t="s">
        <v>12</v>
      </c>
      <c r="C140" s="17">
        <v>161313.60000000001</v>
      </c>
      <c r="D140" s="17">
        <v>137026.55427999998</v>
      </c>
      <c r="E140" s="17">
        <v>0</v>
      </c>
      <c r="F140" s="17">
        <v>137026.55427999998</v>
      </c>
    </row>
    <row r="141" spans="1:6" x14ac:dyDescent="0.25">
      <c r="A141" s="15"/>
      <c r="B141" s="16" t="s">
        <v>13</v>
      </c>
      <c r="C141" s="17">
        <v>0</v>
      </c>
      <c r="D141" s="17">
        <v>0</v>
      </c>
      <c r="E141" s="17">
        <v>0</v>
      </c>
      <c r="F141" s="17">
        <v>0</v>
      </c>
    </row>
    <row r="142" spans="1:6" x14ac:dyDescent="0.25">
      <c r="A142" s="12"/>
      <c r="B142" s="13" t="s">
        <v>57</v>
      </c>
      <c r="C142" s="14">
        <f>+C143+C144</f>
        <v>4748.7219999999998</v>
      </c>
      <c r="D142" s="14">
        <f>+D143+D144</f>
        <v>4748.7219999999998</v>
      </c>
      <c r="E142" s="14"/>
      <c r="F142" s="14">
        <f>+F143+F144</f>
        <v>3152.8659400000006</v>
      </c>
    </row>
    <row r="143" spans="1:6" x14ac:dyDescent="0.25">
      <c r="A143" s="15"/>
      <c r="B143" s="16" t="s">
        <v>12</v>
      </c>
      <c r="C143" s="17">
        <v>4748.7219999999998</v>
      </c>
      <c r="D143" s="17">
        <v>4748.7219999999998</v>
      </c>
      <c r="E143" s="17">
        <v>0</v>
      </c>
      <c r="F143" s="17">
        <v>3152.8659400000006</v>
      </c>
    </row>
    <row r="144" spans="1:6" x14ac:dyDescent="0.25">
      <c r="A144" s="15"/>
      <c r="B144" s="16" t="s">
        <v>13</v>
      </c>
      <c r="C144" s="17">
        <v>0</v>
      </c>
      <c r="D144" s="17">
        <v>0</v>
      </c>
      <c r="E144" s="17">
        <v>0</v>
      </c>
      <c r="F144" s="17">
        <v>0</v>
      </c>
    </row>
    <row r="145" spans="1:6" x14ac:dyDescent="0.25">
      <c r="A145" s="12"/>
      <c r="B145" s="13" t="s">
        <v>58</v>
      </c>
      <c r="C145" s="14">
        <f>+C146+C147</f>
        <v>13247.794310000001</v>
      </c>
      <c r="D145" s="14">
        <f>+D146+D147</f>
        <v>13247.794310000001</v>
      </c>
      <c r="E145" s="14"/>
      <c r="F145" s="14">
        <f>+F146+F147</f>
        <v>10992.50121</v>
      </c>
    </row>
    <row r="146" spans="1:6" x14ac:dyDescent="0.25">
      <c r="A146" s="15"/>
      <c r="B146" s="16" t="s">
        <v>12</v>
      </c>
      <c r="C146" s="17">
        <v>13247.794310000001</v>
      </c>
      <c r="D146" s="17">
        <v>13247.794310000001</v>
      </c>
      <c r="E146" s="17">
        <v>0</v>
      </c>
      <c r="F146" s="17">
        <v>10992.50121</v>
      </c>
    </row>
    <row r="147" spans="1:6" x14ac:dyDescent="0.25">
      <c r="A147" s="15"/>
      <c r="B147" s="16" t="s">
        <v>13</v>
      </c>
      <c r="C147" s="17">
        <v>0</v>
      </c>
      <c r="D147" s="17">
        <v>0</v>
      </c>
      <c r="E147" s="17">
        <v>0</v>
      </c>
      <c r="F147" s="17">
        <v>0</v>
      </c>
    </row>
    <row r="148" spans="1:6" x14ac:dyDescent="0.25">
      <c r="A148" s="12"/>
      <c r="B148" s="13" t="s">
        <v>59</v>
      </c>
      <c r="C148" s="14">
        <f>+C149+C150</f>
        <v>220</v>
      </c>
      <c r="D148" s="14">
        <f>+D149+D150</f>
        <v>198.53885</v>
      </c>
      <c r="E148" s="14"/>
      <c r="F148" s="14">
        <f>+F149+F150</f>
        <v>184.67569</v>
      </c>
    </row>
    <row r="149" spans="1:6" x14ac:dyDescent="0.25">
      <c r="A149" s="15"/>
      <c r="B149" s="16" t="s">
        <v>12</v>
      </c>
      <c r="C149" s="17">
        <v>220</v>
      </c>
      <c r="D149" s="17">
        <v>198.53885</v>
      </c>
      <c r="E149" s="17">
        <v>0</v>
      </c>
      <c r="F149" s="17">
        <v>184.67569</v>
      </c>
    </row>
    <row r="150" spans="1:6" x14ac:dyDescent="0.25">
      <c r="A150" s="15"/>
      <c r="B150" s="16" t="s">
        <v>13</v>
      </c>
      <c r="C150" s="17">
        <v>0</v>
      </c>
      <c r="D150" s="17">
        <v>0</v>
      </c>
      <c r="E150" s="17">
        <v>0</v>
      </c>
      <c r="F150" s="17">
        <v>0</v>
      </c>
    </row>
    <row r="151" spans="1:6" x14ac:dyDescent="0.25">
      <c r="A151" s="12"/>
      <c r="B151" s="13" t="s">
        <v>60</v>
      </c>
      <c r="C151" s="14">
        <f>+C152+C153</f>
        <v>2558.6399500000002</v>
      </c>
      <c r="D151" s="14">
        <f>+D152+D153</f>
        <v>2558.6399500000002</v>
      </c>
      <c r="E151" s="14"/>
      <c r="F151" s="14">
        <f>+F152+F153</f>
        <v>2192.47145</v>
      </c>
    </row>
    <row r="152" spans="1:6" x14ac:dyDescent="0.25">
      <c r="A152" s="15"/>
      <c r="B152" s="16" t="s">
        <v>12</v>
      </c>
      <c r="C152" s="17">
        <v>2558.6399500000002</v>
      </c>
      <c r="D152" s="17">
        <v>2558.6399500000002</v>
      </c>
      <c r="E152" s="17">
        <v>0</v>
      </c>
      <c r="F152" s="17">
        <v>2192.47145</v>
      </c>
    </row>
    <row r="153" spans="1:6" x14ac:dyDescent="0.25">
      <c r="A153" s="15"/>
      <c r="B153" s="16" t="s">
        <v>13</v>
      </c>
      <c r="C153" s="17">
        <v>0</v>
      </c>
      <c r="D153" s="17">
        <v>0</v>
      </c>
      <c r="E153" s="17">
        <v>0</v>
      </c>
      <c r="F153" s="17">
        <v>0</v>
      </c>
    </row>
    <row r="154" spans="1:6" x14ac:dyDescent="0.25">
      <c r="A154" s="12"/>
      <c r="B154" s="13" t="s">
        <v>61</v>
      </c>
      <c r="C154" s="14">
        <f>+C155+C156</f>
        <v>9630.6105200000002</v>
      </c>
      <c r="D154" s="14">
        <f>+D155+D156</f>
        <v>9630.61</v>
      </c>
      <c r="E154" s="14"/>
      <c r="F154" s="14">
        <f>+F155+F156</f>
        <v>7016.5919999999996</v>
      </c>
    </row>
    <row r="155" spans="1:6" x14ac:dyDescent="0.25">
      <c r="A155" s="15"/>
      <c r="B155" s="16" t="s">
        <v>12</v>
      </c>
      <c r="C155" s="29">
        <v>4815.3052600000001</v>
      </c>
      <c r="D155" s="29">
        <v>4815.3050000000003</v>
      </c>
      <c r="E155" s="30">
        <v>0</v>
      </c>
      <c r="F155" s="30">
        <v>3508.2959999999998</v>
      </c>
    </row>
    <row r="156" spans="1:6" x14ac:dyDescent="0.25">
      <c r="A156" s="15"/>
      <c r="B156" s="16" t="s">
        <v>13</v>
      </c>
      <c r="C156" s="17">
        <v>4815.3052600000001</v>
      </c>
      <c r="D156" s="17">
        <v>4815.3050000000003</v>
      </c>
      <c r="E156" s="17">
        <v>0</v>
      </c>
      <c r="F156" s="17">
        <v>3508.2959999999998</v>
      </c>
    </row>
    <row r="157" spans="1:6" x14ac:dyDescent="0.25">
      <c r="A157" s="12"/>
      <c r="B157" s="13" t="s">
        <v>62</v>
      </c>
      <c r="C157" s="14">
        <f>+C158+C159</f>
        <v>158690.212</v>
      </c>
      <c r="D157" s="14">
        <f>+D158+D159</f>
        <v>156059.94</v>
      </c>
      <c r="E157" s="14"/>
      <c r="F157" s="14">
        <f>+F158+F159</f>
        <v>105397.216</v>
      </c>
    </row>
    <row r="158" spans="1:6" x14ac:dyDescent="0.25">
      <c r="A158" s="15"/>
      <c r="B158" s="16" t="s">
        <v>12</v>
      </c>
      <c r="C158" s="29">
        <v>158690.212</v>
      </c>
      <c r="D158" s="29">
        <v>156059.94</v>
      </c>
      <c r="E158" s="30">
        <v>0</v>
      </c>
      <c r="F158" s="30">
        <v>105397.216</v>
      </c>
    </row>
    <row r="159" spans="1:6" x14ac:dyDescent="0.25">
      <c r="A159" s="15"/>
      <c r="B159" s="16" t="s">
        <v>13</v>
      </c>
      <c r="C159" s="17">
        <v>0</v>
      </c>
      <c r="D159" s="17">
        <v>0</v>
      </c>
      <c r="E159" s="17">
        <v>0</v>
      </c>
      <c r="F159" s="17">
        <v>0</v>
      </c>
    </row>
    <row r="160" spans="1:6" x14ac:dyDescent="0.25">
      <c r="A160" s="12"/>
      <c r="B160" s="13" t="s">
        <v>63</v>
      </c>
      <c r="C160" s="14">
        <f>+C161+C162</f>
        <v>158690.212</v>
      </c>
      <c r="D160" s="14">
        <f>+D161+D162</f>
        <v>156059.94</v>
      </c>
      <c r="E160" s="14"/>
      <c r="F160" s="14">
        <f>+F161+F162</f>
        <v>105397.216</v>
      </c>
    </row>
    <row r="161" spans="1:6" x14ac:dyDescent="0.25">
      <c r="A161" s="15"/>
      <c r="B161" s="16" t="s">
        <v>12</v>
      </c>
      <c r="C161" s="29">
        <v>158690.212</v>
      </c>
      <c r="D161" s="29">
        <v>156059.94</v>
      </c>
      <c r="E161" s="30">
        <v>0</v>
      </c>
      <c r="F161" s="30">
        <v>105397.216</v>
      </c>
    </row>
    <row r="162" spans="1:6" x14ac:dyDescent="0.25">
      <c r="A162" s="15"/>
      <c r="B162" s="16" t="s">
        <v>13</v>
      </c>
      <c r="C162" s="17">
        <v>0</v>
      </c>
      <c r="D162" s="17">
        <v>0</v>
      </c>
      <c r="E162" s="17">
        <v>0</v>
      </c>
      <c r="F162" s="17">
        <v>0</v>
      </c>
    </row>
    <row r="163" spans="1:6" x14ac:dyDescent="0.25">
      <c r="A163" s="12"/>
      <c r="B163" s="13" t="s">
        <v>64</v>
      </c>
      <c r="C163" s="14">
        <f>+C164+C165</f>
        <v>165183.01243</v>
      </c>
      <c r="D163" s="14">
        <f>+D164+D165</f>
        <v>155810.65691600001</v>
      </c>
      <c r="E163" s="14"/>
      <c r="F163" s="14">
        <f>+F164+F165</f>
        <v>136661.46001600003</v>
      </c>
    </row>
    <row r="164" spans="1:6" x14ac:dyDescent="0.25">
      <c r="A164" s="15"/>
      <c r="B164" s="16" t="s">
        <v>12</v>
      </c>
      <c r="C164" s="29">
        <v>165183.01243</v>
      </c>
      <c r="D164" s="29">
        <v>155810.65691600001</v>
      </c>
      <c r="E164" s="30">
        <v>0</v>
      </c>
      <c r="F164" s="30">
        <v>136661.46001600003</v>
      </c>
    </row>
    <row r="165" spans="1:6" x14ac:dyDescent="0.25">
      <c r="A165" s="15"/>
      <c r="B165" s="16" t="s">
        <v>13</v>
      </c>
      <c r="C165" s="17">
        <v>0</v>
      </c>
      <c r="D165" s="17">
        <v>0</v>
      </c>
      <c r="E165" s="17">
        <v>0</v>
      </c>
      <c r="F165" s="17">
        <v>0</v>
      </c>
    </row>
    <row r="166" spans="1:6" x14ac:dyDescent="0.25">
      <c r="A166" s="12"/>
      <c r="B166" s="13" t="s">
        <v>65</v>
      </c>
      <c r="C166" s="14">
        <f>+C167+C168</f>
        <v>3773.5509999999999</v>
      </c>
      <c r="D166" s="14">
        <f>+D167+D168</f>
        <v>3773.5509999999999</v>
      </c>
      <c r="E166" s="14"/>
      <c r="F166" s="14">
        <f>+F167+F168</f>
        <v>3487.9830000000002</v>
      </c>
    </row>
    <row r="167" spans="1:6" x14ac:dyDescent="0.25">
      <c r="A167" s="15"/>
      <c r="B167" s="16" t="s">
        <v>12</v>
      </c>
      <c r="C167" s="31">
        <v>3773.5509999999999</v>
      </c>
      <c r="D167" s="31">
        <v>3773.5509999999999</v>
      </c>
      <c r="E167" s="31">
        <v>0</v>
      </c>
      <c r="F167" s="31">
        <v>3487.9830000000002</v>
      </c>
    </row>
    <row r="168" spans="1:6" x14ac:dyDescent="0.25">
      <c r="A168" s="15"/>
      <c r="B168" s="16" t="s">
        <v>13</v>
      </c>
      <c r="C168" s="31">
        <v>0</v>
      </c>
      <c r="D168" s="31">
        <v>0</v>
      </c>
      <c r="E168" s="31">
        <v>0</v>
      </c>
      <c r="F168" s="31">
        <v>0</v>
      </c>
    </row>
    <row r="169" spans="1:6" x14ac:dyDescent="0.25">
      <c r="A169" s="12"/>
      <c r="B169" s="13" t="s">
        <v>66</v>
      </c>
      <c r="C169" s="14">
        <f>+C170+C171</f>
        <v>233785.27412999995</v>
      </c>
      <c r="D169" s="14">
        <f>+D170+D171</f>
        <v>233785.27412999995</v>
      </c>
      <c r="E169" s="14"/>
      <c r="F169" s="14">
        <f>+F170+F171</f>
        <v>109322.01712999993</v>
      </c>
    </row>
    <row r="170" spans="1:6" x14ac:dyDescent="0.25">
      <c r="A170" s="32"/>
      <c r="B170" s="33" t="s">
        <v>12</v>
      </c>
      <c r="C170" s="34">
        <v>233785.27412999995</v>
      </c>
      <c r="D170" s="34">
        <v>233785.27412999995</v>
      </c>
      <c r="E170" s="34">
        <v>0</v>
      </c>
      <c r="F170" s="34">
        <v>109322.01712999993</v>
      </c>
    </row>
    <row r="171" spans="1:6" x14ac:dyDescent="0.25">
      <c r="A171" s="15"/>
      <c r="B171" s="16" t="s">
        <v>13</v>
      </c>
      <c r="C171" s="31">
        <v>0</v>
      </c>
      <c r="D171" s="31">
        <v>0</v>
      </c>
      <c r="E171" s="31">
        <v>0</v>
      </c>
      <c r="F171" s="31">
        <v>0</v>
      </c>
    </row>
    <row r="172" spans="1:6" x14ac:dyDescent="0.25">
      <c r="A172" s="9" t="s">
        <v>67</v>
      </c>
      <c r="B172" s="10"/>
      <c r="C172" s="11">
        <f>+C173+C176+C179+C182+C185+C188+C191+C194+C197+C200+C203+C206+C209+C212+C215+C218+C221+C224+C227+C230+C233+C239+C236</f>
        <v>28967807.910345998</v>
      </c>
      <c r="D172" s="11">
        <f t="shared" ref="D172:F172" si="91">+D173+D176+D179+D182+D185+D188+D191+D194+D197+D200+D203+D206+D209+D212+D215+D218+D221+D224+D227+D230+D233+D239+D236</f>
        <v>24207282.696988396</v>
      </c>
      <c r="E172" s="11"/>
      <c r="F172" s="11">
        <f t="shared" si="91"/>
        <v>23015496.68078959</v>
      </c>
    </row>
    <row r="173" spans="1:6" x14ac:dyDescent="0.25">
      <c r="A173" s="12"/>
      <c r="B173" s="13" t="s">
        <v>17</v>
      </c>
      <c r="C173" s="14">
        <f>+C174+C175</f>
        <v>22019808.410346001</v>
      </c>
      <c r="D173" s="14">
        <f>+D174+D175</f>
        <v>17661822.079988401</v>
      </c>
      <c r="E173" s="14"/>
      <c r="F173" s="14">
        <f>+F174+F175</f>
        <v>17347849.293458398</v>
      </c>
    </row>
    <row r="174" spans="1:6" x14ac:dyDescent="0.25">
      <c r="A174" s="15"/>
      <c r="B174" s="16" t="s">
        <v>12</v>
      </c>
      <c r="C174" s="17">
        <v>144771.6066</v>
      </c>
      <c r="D174" s="17">
        <v>144771.6066</v>
      </c>
      <c r="E174" s="17"/>
      <c r="F174" s="17">
        <v>125904.53588</v>
      </c>
    </row>
    <row r="175" spans="1:6" x14ac:dyDescent="0.25">
      <c r="A175" s="15"/>
      <c r="B175" s="16" t="s">
        <v>13</v>
      </c>
      <c r="C175" s="17">
        <v>21875036.803746</v>
      </c>
      <c r="D175" s="17">
        <v>17517050.4733884</v>
      </c>
      <c r="E175" s="17"/>
      <c r="F175" s="17">
        <v>17221944.757578399</v>
      </c>
    </row>
    <row r="176" spans="1:6" x14ac:dyDescent="0.25">
      <c r="A176" s="12"/>
      <c r="B176" s="13" t="s">
        <v>68</v>
      </c>
      <c r="C176" s="14">
        <f>+C177+C178</f>
        <v>374078.1</v>
      </c>
      <c r="D176" s="14">
        <f>+D177+D178</f>
        <v>374078.1</v>
      </c>
      <c r="E176" s="14"/>
      <c r="F176" s="14">
        <f>+F177+F178</f>
        <v>219957.856</v>
      </c>
    </row>
    <row r="177" spans="1:6" x14ac:dyDescent="0.25">
      <c r="A177" s="15"/>
      <c r="B177" s="16" t="s">
        <v>12</v>
      </c>
      <c r="C177" s="17">
        <v>317967.8</v>
      </c>
      <c r="D177" s="17">
        <v>317967.8</v>
      </c>
      <c r="E177" s="17"/>
      <c r="F177" s="17">
        <v>183838.723</v>
      </c>
    </row>
    <row r="178" spans="1:6" x14ac:dyDescent="0.25">
      <c r="A178" s="15"/>
      <c r="B178" s="16" t="s">
        <v>13</v>
      </c>
      <c r="C178" s="17">
        <v>56110.3</v>
      </c>
      <c r="D178" s="17">
        <v>56110.3</v>
      </c>
      <c r="E178" s="17"/>
      <c r="F178" s="17">
        <v>36119.133000000002</v>
      </c>
    </row>
    <row r="179" spans="1:6" x14ac:dyDescent="0.25">
      <c r="A179" s="12"/>
      <c r="B179" s="13" t="s">
        <v>69</v>
      </c>
      <c r="C179" s="14">
        <f>+C180+C181</f>
        <v>23665.8</v>
      </c>
      <c r="D179" s="14">
        <f>+D180+D181</f>
        <v>23665.8</v>
      </c>
      <c r="E179" s="14"/>
      <c r="F179" s="14">
        <f>+F180+F181</f>
        <v>24266.31035</v>
      </c>
    </row>
    <row r="180" spans="1:6" x14ac:dyDescent="0.25">
      <c r="A180" s="15"/>
      <c r="B180" s="16" t="s">
        <v>12</v>
      </c>
      <c r="C180" s="17">
        <v>23665.8</v>
      </c>
      <c r="D180" s="17">
        <v>23665.8</v>
      </c>
      <c r="E180" s="17"/>
      <c r="F180" s="17">
        <v>24266.31035</v>
      </c>
    </row>
    <row r="181" spans="1:6" x14ac:dyDescent="0.25">
      <c r="A181" s="15"/>
      <c r="B181" s="16" t="s">
        <v>13</v>
      </c>
      <c r="C181" s="17">
        <v>0</v>
      </c>
      <c r="D181" s="17">
        <v>0</v>
      </c>
      <c r="E181" s="17"/>
      <c r="F181" s="17">
        <v>0</v>
      </c>
    </row>
    <row r="182" spans="1:6" x14ac:dyDescent="0.25">
      <c r="A182" s="12"/>
      <c r="B182" s="13" t="s">
        <v>70</v>
      </c>
      <c r="C182" s="14">
        <f>+C183+C184</f>
        <v>248134.7</v>
      </c>
      <c r="D182" s="14">
        <f>+D183+D184</f>
        <v>248134.7</v>
      </c>
      <c r="E182" s="14"/>
      <c r="F182" s="14">
        <f>+F183+F184</f>
        <v>217413.359</v>
      </c>
    </row>
    <row r="183" spans="1:6" x14ac:dyDescent="0.25">
      <c r="A183" s="15"/>
      <c r="B183" s="16" t="s">
        <v>12</v>
      </c>
      <c r="C183" s="17">
        <v>248134.7</v>
      </c>
      <c r="D183" s="17">
        <v>248134.7</v>
      </c>
      <c r="E183" s="17"/>
      <c r="F183" s="17">
        <v>217413.359</v>
      </c>
    </row>
    <row r="184" spans="1:6" x14ac:dyDescent="0.25">
      <c r="A184" s="15"/>
      <c r="B184" s="16" t="s">
        <v>13</v>
      </c>
      <c r="C184" s="17">
        <v>0</v>
      </c>
      <c r="D184" s="17">
        <v>0</v>
      </c>
      <c r="E184" s="17"/>
      <c r="F184" s="17">
        <v>0</v>
      </c>
    </row>
    <row r="185" spans="1:6" x14ac:dyDescent="0.25">
      <c r="A185" s="12"/>
      <c r="B185" s="13" t="s">
        <v>71</v>
      </c>
      <c r="C185" s="14">
        <f>+C186+C187</f>
        <v>629.20000000000005</v>
      </c>
      <c r="D185" s="14">
        <f>+D186+D187</f>
        <v>629.20000000000005</v>
      </c>
      <c r="E185" s="14"/>
      <c r="F185" s="14">
        <f>+F186+F187</f>
        <v>629.16</v>
      </c>
    </row>
    <row r="186" spans="1:6" x14ac:dyDescent="0.25">
      <c r="A186" s="15"/>
      <c r="B186" s="16" t="s">
        <v>12</v>
      </c>
      <c r="C186" s="17">
        <v>629.20000000000005</v>
      </c>
      <c r="D186" s="17">
        <v>629.20000000000005</v>
      </c>
      <c r="E186" s="17"/>
      <c r="F186" s="17">
        <v>629.16</v>
      </c>
    </row>
    <row r="187" spans="1:6" x14ac:dyDescent="0.25">
      <c r="A187" s="15"/>
      <c r="B187" s="16" t="s">
        <v>13</v>
      </c>
      <c r="C187" s="17">
        <v>0</v>
      </c>
      <c r="D187" s="17">
        <v>0</v>
      </c>
      <c r="E187" s="17"/>
      <c r="F187" s="17">
        <v>0</v>
      </c>
    </row>
    <row r="188" spans="1:6" x14ac:dyDescent="0.25">
      <c r="A188" s="12"/>
      <c r="B188" s="13" t="s">
        <v>72</v>
      </c>
      <c r="C188" s="14">
        <f>+C189+C190</f>
        <v>524457.5</v>
      </c>
      <c r="D188" s="14">
        <f>+D189+D190</f>
        <v>121918.617</v>
      </c>
      <c r="E188" s="14"/>
      <c r="F188" s="14">
        <f>+F189+F190</f>
        <v>119355.417</v>
      </c>
    </row>
    <row r="189" spans="1:6" x14ac:dyDescent="0.25">
      <c r="A189" s="15"/>
      <c r="B189" s="16" t="s">
        <v>12</v>
      </c>
      <c r="C189" s="17">
        <v>24457.5</v>
      </c>
      <c r="D189" s="17">
        <v>24457.5</v>
      </c>
      <c r="E189" s="17"/>
      <c r="F189" s="17">
        <v>24283.567999999999</v>
      </c>
    </row>
    <row r="190" spans="1:6" x14ac:dyDescent="0.25">
      <c r="A190" s="15"/>
      <c r="B190" s="16" t="s">
        <v>13</v>
      </c>
      <c r="C190" s="17">
        <v>500000</v>
      </c>
      <c r="D190" s="17">
        <v>97461.116999999998</v>
      </c>
      <c r="E190" s="17"/>
      <c r="F190" s="17">
        <v>95071.849000000002</v>
      </c>
    </row>
    <row r="191" spans="1:6" x14ac:dyDescent="0.25">
      <c r="A191" s="12"/>
      <c r="B191" s="13" t="s">
        <v>73</v>
      </c>
      <c r="C191" s="14">
        <f>+C192+C193</f>
        <v>3404.6</v>
      </c>
      <c r="D191" s="14">
        <f>+D192+D193</f>
        <v>3404.6</v>
      </c>
      <c r="E191" s="14"/>
      <c r="F191" s="14">
        <f>+F192+F193</f>
        <v>3319.239</v>
      </c>
    </row>
    <row r="192" spans="1:6" x14ac:dyDescent="0.25">
      <c r="A192" s="15"/>
      <c r="B192" s="16" t="s">
        <v>12</v>
      </c>
      <c r="C192" s="17">
        <v>3404.6</v>
      </c>
      <c r="D192" s="17">
        <v>3404.6</v>
      </c>
      <c r="E192" s="17"/>
      <c r="F192" s="17">
        <v>3319.239</v>
      </c>
    </row>
    <row r="193" spans="1:6" x14ac:dyDescent="0.25">
      <c r="A193" s="15"/>
      <c r="B193" s="16" t="s">
        <v>13</v>
      </c>
      <c r="C193" s="17">
        <v>0</v>
      </c>
      <c r="D193" s="17">
        <v>0</v>
      </c>
      <c r="E193" s="17"/>
      <c r="F193" s="17">
        <v>0</v>
      </c>
    </row>
    <row r="194" spans="1:6" s="28" customFormat="1" x14ac:dyDescent="0.25">
      <c r="A194" s="12"/>
      <c r="B194" s="13" t="s">
        <v>74</v>
      </c>
      <c r="C194" s="14">
        <f>+C195+C196</f>
        <v>224042.7</v>
      </c>
      <c r="D194" s="14">
        <f>+D195+D196</f>
        <v>224042.7</v>
      </c>
      <c r="E194" s="14"/>
      <c r="F194" s="14">
        <f>+F195+F196</f>
        <v>223717.17200000002</v>
      </c>
    </row>
    <row r="195" spans="1:6" s="28" customFormat="1" x14ac:dyDescent="0.25">
      <c r="A195" s="15"/>
      <c r="B195" s="16" t="s">
        <v>12</v>
      </c>
      <c r="C195" s="17">
        <v>20492.099999999999</v>
      </c>
      <c r="D195" s="17">
        <v>20492.099999999999</v>
      </c>
      <c r="E195" s="17"/>
      <c r="F195" s="17">
        <v>20166.572</v>
      </c>
    </row>
    <row r="196" spans="1:6" s="28" customFormat="1" x14ac:dyDescent="0.25">
      <c r="A196" s="15"/>
      <c r="B196" s="16" t="s">
        <v>13</v>
      </c>
      <c r="C196" s="17">
        <v>203550.6</v>
      </c>
      <c r="D196" s="17">
        <v>203550.6</v>
      </c>
      <c r="E196" s="17"/>
      <c r="F196" s="17">
        <v>203550.6</v>
      </c>
    </row>
    <row r="197" spans="1:6" x14ac:dyDescent="0.25">
      <c r="A197" s="12"/>
      <c r="B197" s="13" t="s">
        <v>75</v>
      </c>
      <c r="C197" s="14">
        <f>+C198+C199</f>
        <v>31509.4</v>
      </c>
      <c r="D197" s="14">
        <f>+D198+D199</f>
        <v>31509.4</v>
      </c>
      <c r="E197" s="14"/>
      <c r="F197" s="14">
        <f>+F198+F199</f>
        <v>27409.561999999998</v>
      </c>
    </row>
    <row r="198" spans="1:6" x14ac:dyDescent="0.25">
      <c r="A198" s="15"/>
      <c r="B198" s="16" t="s">
        <v>12</v>
      </c>
      <c r="C198" s="17">
        <v>12359.7</v>
      </c>
      <c r="D198" s="17">
        <v>12359.7</v>
      </c>
      <c r="E198" s="17"/>
      <c r="F198" s="17">
        <v>9948.3639999999996</v>
      </c>
    </row>
    <row r="199" spans="1:6" x14ac:dyDescent="0.25">
      <c r="A199" s="15"/>
      <c r="B199" s="16" t="s">
        <v>13</v>
      </c>
      <c r="C199" s="17">
        <v>19149.7</v>
      </c>
      <c r="D199" s="17">
        <v>19149.7</v>
      </c>
      <c r="E199" s="17"/>
      <c r="F199" s="17">
        <v>17461.198</v>
      </c>
    </row>
    <row r="200" spans="1:6" x14ac:dyDescent="0.25">
      <c r="A200" s="12"/>
      <c r="B200" s="13" t="s">
        <v>76</v>
      </c>
      <c r="C200" s="14">
        <f>+C201+C202</f>
        <v>16064</v>
      </c>
      <c r="D200" s="14">
        <f>+D201+D202</f>
        <v>16064</v>
      </c>
      <c r="E200" s="14"/>
      <c r="F200" s="14">
        <f>+F201+F202</f>
        <v>15994.463</v>
      </c>
    </row>
    <row r="201" spans="1:6" x14ac:dyDescent="0.25">
      <c r="A201" s="15"/>
      <c r="B201" s="16" t="s">
        <v>12</v>
      </c>
      <c r="C201" s="17">
        <v>16064</v>
      </c>
      <c r="D201" s="17">
        <v>16064</v>
      </c>
      <c r="E201" s="17"/>
      <c r="F201" s="17">
        <v>15994.463</v>
      </c>
    </row>
    <row r="202" spans="1:6" x14ac:dyDescent="0.25">
      <c r="A202" s="15"/>
      <c r="B202" s="16" t="s">
        <v>13</v>
      </c>
      <c r="C202" s="17">
        <v>0</v>
      </c>
      <c r="D202" s="17">
        <v>0</v>
      </c>
      <c r="E202" s="17"/>
      <c r="F202" s="17">
        <v>0</v>
      </c>
    </row>
    <row r="203" spans="1:6" x14ac:dyDescent="0.25">
      <c r="A203" s="12"/>
      <c r="B203" s="13" t="s">
        <v>77</v>
      </c>
      <c r="C203" s="14">
        <f>+C204+C205</f>
        <v>16535.599999999999</v>
      </c>
      <c r="D203" s="14">
        <f>+D204+D205</f>
        <v>16535.599999999999</v>
      </c>
      <c r="E203" s="14"/>
      <c r="F203" s="14">
        <f>+F204+F205</f>
        <v>16473.593000000001</v>
      </c>
    </row>
    <row r="204" spans="1:6" x14ac:dyDescent="0.25">
      <c r="A204" s="15"/>
      <c r="B204" s="16" t="s">
        <v>12</v>
      </c>
      <c r="C204" s="35">
        <v>16535.599999999999</v>
      </c>
      <c r="D204" s="35">
        <v>16535.599999999999</v>
      </c>
      <c r="E204" s="35"/>
      <c r="F204" s="35">
        <v>16473.593000000001</v>
      </c>
    </row>
    <row r="205" spans="1:6" x14ac:dyDescent="0.25">
      <c r="A205" s="15"/>
      <c r="B205" s="16" t="s">
        <v>13</v>
      </c>
      <c r="C205" s="35">
        <v>0</v>
      </c>
      <c r="D205" s="35">
        <v>0</v>
      </c>
      <c r="E205" s="35"/>
      <c r="F205" s="35">
        <v>0</v>
      </c>
    </row>
    <row r="206" spans="1:6" x14ac:dyDescent="0.25">
      <c r="A206" s="12"/>
      <c r="B206" s="13" t="s">
        <v>78</v>
      </c>
      <c r="C206" s="14">
        <f>+C207+C208</f>
        <v>180690.4</v>
      </c>
      <c r="D206" s="14">
        <f>+D207+D208</f>
        <v>180690.4</v>
      </c>
      <c r="E206" s="14"/>
      <c r="F206" s="14">
        <f>+F207+F208</f>
        <v>178031.74</v>
      </c>
    </row>
    <row r="207" spans="1:6" x14ac:dyDescent="0.25">
      <c r="A207" s="15"/>
      <c r="B207" s="16" t="s">
        <v>12</v>
      </c>
      <c r="C207" s="35">
        <v>49369.5</v>
      </c>
      <c r="D207" s="35">
        <v>49369.5</v>
      </c>
      <c r="E207" s="35"/>
      <c r="F207" s="35">
        <v>46710.84</v>
      </c>
    </row>
    <row r="208" spans="1:6" x14ac:dyDescent="0.25">
      <c r="A208" s="15"/>
      <c r="B208" s="16" t="s">
        <v>13</v>
      </c>
      <c r="C208" s="35">
        <v>131320.9</v>
      </c>
      <c r="D208" s="35">
        <v>131320.9</v>
      </c>
      <c r="E208" s="35"/>
      <c r="F208" s="35">
        <v>131320.9</v>
      </c>
    </row>
    <row r="209" spans="1:6" x14ac:dyDescent="0.25">
      <c r="A209" s="12"/>
      <c r="B209" s="13" t="s">
        <v>79</v>
      </c>
      <c r="C209" s="14">
        <f>+C210+C211</f>
        <v>55188.9</v>
      </c>
      <c r="D209" s="14">
        <f>+D210+D211</f>
        <v>55188.9</v>
      </c>
      <c r="E209" s="14"/>
      <c r="F209" s="14">
        <f>+F210+F211</f>
        <v>57248.298000000003</v>
      </c>
    </row>
    <row r="210" spans="1:6" x14ac:dyDescent="0.25">
      <c r="A210" s="15"/>
      <c r="B210" s="16" t="s">
        <v>12</v>
      </c>
      <c r="C210" s="17">
        <v>55188.9</v>
      </c>
      <c r="D210" s="17">
        <v>55188.9</v>
      </c>
      <c r="E210" s="17"/>
      <c r="F210" s="17">
        <v>57248.298000000003</v>
      </c>
    </row>
    <row r="211" spans="1:6" x14ac:dyDescent="0.25">
      <c r="A211" s="15"/>
      <c r="B211" s="16" t="s">
        <v>13</v>
      </c>
      <c r="C211" s="17">
        <v>0</v>
      </c>
      <c r="D211" s="17">
        <v>0</v>
      </c>
      <c r="E211" s="17"/>
      <c r="F211" s="17">
        <v>0</v>
      </c>
    </row>
    <row r="212" spans="1:6" x14ac:dyDescent="0.25">
      <c r="A212" s="12"/>
      <c r="B212" s="13" t="s">
        <v>80</v>
      </c>
      <c r="C212" s="14">
        <f>+C213+C214</f>
        <v>471.5</v>
      </c>
      <c r="D212" s="14">
        <f>+D213+D214</f>
        <v>471.5</v>
      </c>
      <c r="E212" s="14"/>
      <c r="F212" s="14">
        <f>+F213+F214</f>
        <v>304.84800000000001</v>
      </c>
    </row>
    <row r="213" spans="1:6" x14ac:dyDescent="0.25">
      <c r="A213" s="15"/>
      <c r="B213" s="16" t="s">
        <v>12</v>
      </c>
      <c r="C213" s="17">
        <v>471.5</v>
      </c>
      <c r="D213" s="17">
        <v>471.5</v>
      </c>
      <c r="E213" s="17"/>
      <c r="F213" s="17">
        <v>304.84800000000001</v>
      </c>
    </row>
    <row r="214" spans="1:6" x14ac:dyDescent="0.25">
      <c r="A214" s="15"/>
      <c r="B214" s="16" t="s">
        <v>13</v>
      </c>
      <c r="C214" s="17">
        <v>0</v>
      </c>
      <c r="D214" s="17">
        <v>0</v>
      </c>
      <c r="E214" s="17"/>
      <c r="F214" s="17">
        <v>0</v>
      </c>
    </row>
    <row r="215" spans="1:6" x14ac:dyDescent="0.25">
      <c r="A215" s="12"/>
      <c r="B215" s="13" t="s">
        <v>81</v>
      </c>
      <c r="C215" s="14">
        <f>+C216+C217</f>
        <v>14788.1</v>
      </c>
      <c r="D215" s="14">
        <f>+D216+D217</f>
        <v>14788.1</v>
      </c>
      <c r="E215" s="14"/>
      <c r="F215" s="14">
        <f>+F216+F217</f>
        <v>13567.866</v>
      </c>
    </row>
    <row r="216" spans="1:6" x14ac:dyDescent="0.25">
      <c r="A216" s="15"/>
      <c r="B216" s="16" t="s">
        <v>12</v>
      </c>
      <c r="C216" s="17">
        <v>14788.1</v>
      </c>
      <c r="D216" s="17">
        <v>14788.1</v>
      </c>
      <c r="E216" s="17"/>
      <c r="F216" s="17">
        <v>13567.866</v>
      </c>
    </row>
    <row r="217" spans="1:6" x14ac:dyDescent="0.25">
      <c r="A217" s="15"/>
      <c r="B217" s="16" t="s">
        <v>13</v>
      </c>
      <c r="C217" s="17">
        <v>0</v>
      </c>
      <c r="D217" s="17">
        <v>0</v>
      </c>
      <c r="E217" s="17"/>
      <c r="F217" s="17">
        <v>0</v>
      </c>
    </row>
    <row r="218" spans="1:6" x14ac:dyDescent="0.25">
      <c r="A218" s="12"/>
      <c r="B218" s="13" t="s">
        <v>82</v>
      </c>
      <c r="C218" s="14">
        <f>+C219+C220</f>
        <v>1220058</v>
      </c>
      <c r="D218" s="14">
        <f>+D219+D220</f>
        <v>1220058</v>
      </c>
      <c r="E218" s="14"/>
      <c r="F218" s="14">
        <f>+F219+F220</f>
        <v>1219080.2480000001</v>
      </c>
    </row>
    <row r="219" spans="1:6" x14ac:dyDescent="0.25">
      <c r="A219" s="15"/>
      <c r="B219" s="16" t="s">
        <v>12</v>
      </c>
      <c r="C219" s="17">
        <v>101733.9</v>
      </c>
      <c r="D219" s="17">
        <v>101733.9</v>
      </c>
      <c r="E219" s="17"/>
      <c r="F219" s="17">
        <v>100756.148</v>
      </c>
    </row>
    <row r="220" spans="1:6" x14ac:dyDescent="0.25">
      <c r="A220" s="15"/>
      <c r="B220" s="16" t="s">
        <v>13</v>
      </c>
      <c r="C220" s="17">
        <v>1118324.1000000001</v>
      </c>
      <c r="D220" s="17">
        <v>1118324.1000000001</v>
      </c>
      <c r="E220" s="17"/>
      <c r="F220" s="17">
        <v>1118324.1000000001</v>
      </c>
    </row>
    <row r="221" spans="1:6" x14ac:dyDescent="0.25">
      <c r="A221" s="12"/>
      <c r="B221" s="13" t="s">
        <v>83</v>
      </c>
      <c r="C221" s="14">
        <f>+C222+C223</f>
        <v>8799.4</v>
      </c>
      <c r="D221" s="14">
        <f>+D222+D223</f>
        <v>8799.4</v>
      </c>
      <c r="E221" s="14"/>
      <c r="F221" s="14">
        <f>+F222+F223</f>
        <v>8799.3909999999996</v>
      </c>
    </row>
    <row r="222" spans="1:6" x14ac:dyDescent="0.25">
      <c r="A222" s="15"/>
      <c r="B222" s="16" t="s">
        <v>12</v>
      </c>
      <c r="C222" s="17">
        <v>8799.4</v>
      </c>
      <c r="D222" s="17">
        <v>8799.4</v>
      </c>
      <c r="E222" s="17"/>
      <c r="F222" s="17">
        <v>8799.3909999999996</v>
      </c>
    </row>
    <row r="223" spans="1:6" x14ac:dyDescent="0.25">
      <c r="A223" s="15"/>
      <c r="B223" s="16" t="s">
        <v>13</v>
      </c>
      <c r="C223" s="17">
        <v>0</v>
      </c>
      <c r="D223" s="17">
        <v>0</v>
      </c>
      <c r="E223" s="17"/>
      <c r="F223" s="17">
        <v>0</v>
      </c>
    </row>
    <row r="224" spans="1:6" x14ac:dyDescent="0.25">
      <c r="A224" s="12"/>
      <c r="B224" s="13" t="s">
        <v>84</v>
      </c>
      <c r="C224" s="14">
        <f>+C225+C226</f>
        <v>366643.7</v>
      </c>
      <c r="D224" s="14">
        <f>+D225+D226</f>
        <v>366643.7</v>
      </c>
      <c r="E224" s="14"/>
      <c r="F224" s="14">
        <f>+F225+F226</f>
        <v>293912.45899999997</v>
      </c>
    </row>
    <row r="225" spans="1:6" x14ac:dyDescent="0.25">
      <c r="A225" s="32"/>
      <c r="B225" s="33" t="s">
        <v>12</v>
      </c>
      <c r="C225" s="34">
        <v>366643.7</v>
      </c>
      <c r="D225" s="34">
        <v>366643.7</v>
      </c>
      <c r="E225" s="34"/>
      <c r="F225" s="34">
        <v>293912.45899999997</v>
      </c>
    </row>
    <row r="226" spans="1:6" x14ac:dyDescent="0.25">
      <c r="A226" s="15"/>
      <c r="B226" s="16" t="s">
        <v>13</v>
      </c>
      <c r="C226" s="31">
        <v>0</v>
      </c>
      <c r="D226" s="31">
        <v>0</v>
      </c>
      <c r="E226" s="31"/>
      <c r="F226" s="31">
        <v>0</v>
      </c>
    </row>
    <row r="227" spans="1:6" x14ac:dyDescent="0.25">
      <c r="A227" s="12"/>
      <c r="B227" s="13" t="s">
        <v>85</v>
      </c>
      <c r="C227" s="14">
        <f>+C228+C229</f>
        <v>92122.9</v>
      </c>
      <c r="D227" s="14">
        <f>+D228+D229</f>
        <v>92122.9</v>
      </c>
      <c r="E227" s="14"/>
      <c r="F227" s="14">
        <f>+F228+F229</f>
        <v>74713.964591199998</v>
      </c>
    </row>
    <row r="228" spans="1:6" x14ac:dyDescent="0.25">
      <c r="A228" s="15"/>
      <c r="B228" s="16" t="s">
        <v>12</v>
      </c>
      <c r="C228" s="29">
        <v>14747.4</v>
      </c>
      <c r="D228" s="29">
        <v>14747.4</v>
      </c>
      <c r="E228" s="29"/>
      <c r="F228" s="29">
        <v>11113.032011200003</v>
      </c>
    </row>
    <row r="229" spans="1:6" x14ac:dyDescent="0.25">
      <c r="A229" s="15"/>
      <c r="B229" s="16" t="s">
        <v>13</v>
      </c>
      <c r="C229" s="29">
        <v>77375.5</v>
      </c>
      <c r="D229" s="29">
        <v>77375.5</v>
      </c>
      <c r="E229" s="29"/>
      <c r="F229" s="29">
        <v>63600.932579999993</v>
      </c>
    </row>
    <row r="230" spans="1:6" x14ac:dyDescent="0.25">
      <c r="A230" s="12"/>
      <c r="B230" s="13" t="s">
        <v>86</v>
      </c>
      <c r="C230" s="14">
        <f>+C231+C232</f>
        <v>128364.1</v>
      </c>
      <c r="D230" s="14">
        <f>+D231+D232</f>
        <v>128364.1</v>
      </c>
      <c r="E230" s="14"/>
      <c r="F230" s="14">
        <f>+F231+F232</f>
        <v>133669.95600000001</v>
      </c>
    </row>
    <row r="231" spans="1:6" x14ac:dyDescent="0.25">
      <c r="A231" s="15"/>
      <c r="B231" s="16" t="s">
        <v>12</v>
      </c>
      <c r="C231" s="29">
        <v>67910.5</v>
      </c>
      <c r="D231" s="29">
        <v>67910.5</v>
      </c>
      <c r="E231" s="29"/>
      <c r="F231" s="29">
        <v>69023.312999999995</v>
      </c>
    </row>
    <row r="232" spans="1:6" x14ac:dyDescent="0.25">
      <c r="A232" s="15"/>
      <c r="B232" s="16" t="s">
        <v>13</v>
      </c>
      <c r="C232" s="29">
        <v>60453.599999999999</v>
      </c>
      <c r="D232" s="29">
        <v>60453.599999999999</v>
      </c>
      <c r="E232" s="29"/>
      <c r="F232" s="29">
        <v>64646.642999999996</v>
      </c>
    </row>
    <row r="233" spans="1:6" x14ac:dyDescent="0.25">
      <c r="A233" s="12"/>
      <c r="B233" s="13" t="s">
        <v>87</v>
      </c>
      <c r="C233" s="14">
        <f>+C234+C235</f>
        <v>112126.7</v>
      </c>
      <c r="D233" s="14">
        <f>+D234+D235</f>
        <v>112126.7</v>
      </c>
      <c r="E233" s="14"/>
      <c r="F233" s="14">
        <f>+F234+F235</f>
        <v>97571.482579999982</v>
      </c>
    </row>
    <row r="234" spans="1:6" x14ac:dyDescent="0.25">
      <c r="A234" s="15"/>
      <c r="B234" s="16" t="s">
        <v>12</v>
      </c>
      <c r="C234" s="31">
        <v>112126.7</v>
      </c>
      <c r="D234" s="31">
        <v>112126.7</v>
      </c>
      <c r="E234" s="31"/>
      <c r="F234" s="31">
        <v>97571.482579999982</v>
      </c>
    </row>
    <row r="235" spans="1:6" x14ac:dyDescent="0.25">
      <c r="A235" s="15"/>
      <c r="B235" s="16" t="s">
        <v>13</v>
      </c>
      <c r="C235" s="31">
        <v>0</v>
      </c>
      <c r="D235" s="31">
        <v>0</v>
      </c>
      <c r="E235" s="31"/>
      <c r="F235" s="31">
        <v>0</v>
      </c>
    </row>
    <row r="236" spans="1:6" x14ac:dyDescent="0.25">
      <c r="A236" s="12"/>
      <c r="B236" s="13" t="s">
        <v>88</v>
      </c>
      <c r="C236" s="14">
        <f>+C237+C238</f>
        <v>3306130.9</v>
      </c>
      <c r="D236" s="14">
        <f>+D237+D238</f>
        <v>3306130.9</v>
      </c>
      <c r="E236" s="14"/>
      <c r="F236" s="14">
        <f>+F237+F238</f>
        <v>2722211.0028099995</v>
      </c>
    </row>
    <row r="237" spans="1:6" x14ac:dyDescent="0.25">
      <c r="A237" s="15"/>
      <c r="B237" s="16" t="s">
        <v>12</v>
      </c>
      <c r="C237" s="31">
        <v>3289982.4</v>
      </c>
      <c r="D237" s="31">
        <v>3289982.4</v>
      </c>
      <c r="E237" s="31"/>
      <c r="F237" s="31">
        <v>2722211.0028099995</v>
      </c>
    </row>
    <row r="238" spans="1:6" x14ac:dyDescent="0.25">
      <c r="A238" s="15"/>
      <c r="B238" s="16" t="s">
        <v>13</v>
      </c>
      <c r="C238" s="29">
        <v>16148.5</v>
      </c>
      <c r="D238" s="29">
        <v>16148.5</v>
      </c>
      <c r="E238" s="29"/>
      <c r="F238" s="29">
        <v>0</v>
      </c>
    </row>
    <row r="239" spans="1:6" x14ac:dyDescent="0.25">
      <c r="A239" s="12"/>
      <c r="B239" s="13" t="s">
        <v>89</v>
      </c>
      <c r="C239" s="14">
        <f>+C240+C241</f>
        <v>93.3</v>
      </c>
      <c r="D239" s="14">
        <f>+D240+D241</f>
        <v>93.3</v>
      </c>
      <c r="E239" s="14"/>
      <c r="F239" s="14">
        <f>+F240+F241</f>
        <v>0</v>
      </c>
    </row>
    <row r="240" spans="1:6" x14ac:dyDescent="0.25">
      <c r="A240" s="15"/>
      <c r="B240" s="16" t="s">
        <v>12</v>
      </c>
      <c r="C240" s="31">
        <v>93.3</v>
      </c>
      <c r="D240" s="31">
        <v>93.3</v>
      </c>
      <c r="E240" s="31"/>
      <c r="F240" s="31">
        <v>0</v>
      </c>
    </row>
    <row r="241" spans="1:6" x14ac:dyDescent="0.25">
      <c r="A241" s="15"/>
      <c r="B241" s="16" t="s">
        <v>13</v>
      </c>
      <c r="C241" s="29">
        <v>0</v>
      </c>
      <c r="D241" s="29">
        <v>0</v>
      </c>
      <c r="E241" s="29"/>
      <c r="F241" s="29">
        <v>0</v>
      </c>
    </row>
    <row r="242" spans="1:6" x14ac:dyDescent="0.25">
      <c r="A242" s="9" t="s">
        <v>90</v>
      </c>
      <c r="B242" s="10"/>
      <c r="C242" s="11">
        <f>+C243+C246+C249+C252+C255+C258+C261</f>
        <v>1410366.1</v>
      </c>
      <c r="D242" s="11">
        <f t="shared" ref="D242:F242" si="92">+D243+D246+D249+D252+D255+D258+D261</f>
        <v>1193228.83503</v>
      </c>
      <c r="E242" s="11"/>
      <c r="F242" s="11">
        <f t="shared" si="92"/>
        <v>1068210.6106211308</v>
      </c>
    </row>
    <row r="243" spans="1:6" x14ac:dyDescent="0.25">
      <c r="A243" s="12"/>
      <c r="B243" s="13" t="s">
        <v>17</v>
      </c>
      <c r="C243" s="14">
        <f>+C244+C245</f>
        <v>687413</v>
      </c>
      <c r="D243" s="14">
        <f>+D244+D245</f>
        <v>486976.98831999995</v>
      </c>
      <c r="E243" s="14"/>
      <c r="F243" s="14">
        <f>+F244+F245</f>
        <v>486764.92290999996</v>
      </c>
    </row>
    <row r="244" spans="1:6" x14ac:dyDescent="0.25">
      <c r="A244" s="15"/>
      <c r="B244" s="16" t="s">
        <v>12</v>
      </c>
      <c r="C244" s="17">
        <v>469899.1</v>
      </c>
      <c r="D244" s="17">
        <v>326469.18268999993</v>
      </c>
      <c r="E244" s="17"/>
      <c r="F244" s="17">
        <v>326257.11727999995</v>
      </c>
    </row>
    <row r="245" spans="1:6" x14ac:dyDescent="0.25">
      <c r="A245" s="15"/>
      <c r="B245" s="16" t="s">
        <v>13</v>
      </c>
      <c r="C245" s="17">
        <v>217513.9</v>
      </c>
      <c r="D245" s="17">
        <v>160507.80563000002</v>
      </c>
      <c r="E245" s="17"/>
      <c r="F245" s="17">
        <v>160507.80563000002</v>
      </c>
    </row>
    <row r="246" spans="1:6" x14ac:dyDescent="0.25">
      <c r="A246" s="12"/>
      <c r="B246" s="13" t="s">
        <v>91</v>
      </c>
      <c r="C246" s="14">
        <f>+C247+C248</f>
        <v>18984.400000000001</v>
      </c>
      <c r="D246" s="14">
        <f>+D247+D248</f>
        <v>17374.504929999999</v>
      </c>
      <c r="E246" s="14"/>
      <c r="F246" s="14">
        <f>+F247+F248</f>
        <v>17041.690930000001</v>
      </c>
    </row>
    <row r="247" spans="1:6" x14ac:dyDescent="0.25">
      <c r="A247" s="15"/>
      <c r="B247" s="16" t="s">
        <v>12</v>
      </c>
      <c r="C247" s="17">
        <v>18984.400000000001</v>
      </c>
      <c r="D247" s="17">
        <v>17374.504929999999</v>
      </c>
      <c r="E247" s="17"/>
      <c r="F247" s="17">
        <v>17041.690930000001</v>
      </c>
    </row>
    <row r="248" spans="1:6" x14ac:dyDescent="0.25">
      <c r="A248" s="15"/>
      <c r="B248" s="16" t="s">
        <v>13</v>
      </c>
      <c r="C248" s="17">
        <v>0</v>
      </c>
      <c r="D248" s="17">
        <v>0</v>
      </c>
      <c r="E248" s="17"/>
      <c r="F248" s="17">
        <v>0</v>
      </c>
    </row>
    <row r="249" spans="1:6" x14ac:dyDescent="0.25">
      <c r="A249" s="12"/>
      <c r="B249" s="13" t="s">
        <v>92</v>
      </c>
      <c r="C249" s="14">
        <f>+C250+C251</f>
        <v>10244.9</v>
      </c>
      <c r="D249" s="14">
        <f>+D250+D251</f>
        <v>10244.948</v>
      </c>
      <c r="E249" s="14"/>
      <c r="F249" s="14">
        <f>+F250+F251</f>
        <v>7644.2233299999998</v>
      </c>
    </row>
    <row r="250" spans="1:6" x14ac:dyDescent="0.25">
      <c r="A250" s="15"/>
      <c r="B250" s="16" t="s">
        <v>12</v>
      </c>
      <c r="C250" s="17">
        <v>10244.9</v>
      </c>
      <c r="D250" s="17">
        <v>10244.948</v>
      </c>
      <c r="E250" s="17"/>
      <c r="F250" s="17">
        <v>7644.2233299999998</v>
      </c>
    </row>
    <row r="251" spans="1:6" x14ac:dyDescent="0.25">
      <c r="A251" s="15"/>
      <c r="B251" s="16" t="s">
        <v>13</v>
      </c>
      <c r="C251" s="17">
        <v>0</v>
      </c>
      <c r="D251" s="17">
        <v>0</v>
      </c>
      <c r="E251" s="17"/>
      <c r="F251" s="17">
        <v>0</v>
      </c>
    </row>
    <row r="252" spans="1:6" x14ac:dyDescent="0.25">
      <c r="A252" s="12"/>
      <c r="B252" s="13" t="s">
        <v>93</v>
      </c>
      <c r="C252" s="14">
        <f>+C253+C254</f>
        <v>94253.3</v>
      </c>
      <c r="D252" s="14">
        <f>+D253+D254</f>
        <v>79161.898270000005</v>
      </c>
      <c r="E252" s="14"/>
      <c r="F252" s="14">
        <f>+F253+F254</f>
        <v>68521.220673199976</v>
      </c>
    </row>
    <row r="253" spans="1:6" x14ac:dyDescent="0.25">
      <c r="A253" s="15"/>
      <c r="B253" s="16" t="s">
        <v>12</v>
      </c>
      <c r="C253" s="17">
        <v>94253.3</v>
      </c>
      <c r="D253" s="17">
        <v>79161.898270000005</v>
      </c>
      <c r="E253" s="17"/>
      <c r="F253" s="17">
        <v>68521.220673199976</v>
      </c>
    </row>
    <row r="254" spans="1:6" x14ac:dyDescent="0.25">
      <c r="A254" s="15"/>
      <c r="B254" s="16" t="s">
        <v>13</v>
      </c>
      <c r="C254" s="17">
        <v>0</v>
      </c>
      <c r="D254" s="17">
        <v>0</v>
      </c>
      <c r="E254" s="17"/>
      <c r="F254" s="17">
        <v>0</v>
      </c>
    </row>
    <row r="255" spans="1:6" x14ac:dyDescent="0.25">
      <c r="A255" s="12"/>
      <c r="B255" s="13" t="s">
        <v>94</v>
      </c>
      <c r="C255" s="14">
        <f>+C256+C257</f>
        <v>120648.6</v>
      </c>
      <c r="D255" s="14">
        <f>+D256+D257</f>
        <v>120648.58610000001</v>
      </c>
      <c r="E255" s="14"/>
      <c r="F255" s="14">
        <f>+F256+F257</f>
        <v>74588.583807931034</v>
      </c>
    </row>
    <row r="256" spans="1:6" x14ac:dyDescent="0.25">
      <c r="A256" s="15"/>
      <c r="B256" s="16" t="s">
        <v>12</v>
      </c>
      <c r="C256" s="17">
        <v>120648.6</v>
      </c>
      <c r="D256" s="17">
        <v>120648.58610000001</v>
      </c>
      <c r="E256" s="17"/>
      <c r="F256" s="17">
        <v>74588.583807931034</v>
      </c>
    </row>
    <row r="257" spans="1:6" x14ac:dyDescent="0.25">
      <c r="A257" s="15"/>
      <c r="B257" s="16" t="s">
        <v>13</v>
      </c>
      <c r="C257" s="17">
        <v>0</v>
      </c>
      <c r="D257" s="17">
        <v>0</v>
      </c>
      <c r="E257" s="17"/>
      <c r="F257" s="17">
        <v>0</v>
      </c>
    </row>
    <row r="258" spans="1:6" x14ac:dyDescent="0.25">
      <c r="A258" s="12"/>
      <c r="B258" s="13" t="s">
        <v>95</v>
      </c>
      <c r="C258" s="14">
        <f>+C259+C260</f>
        <v>121872.4</v>
      </c>
      <c r="D258" s="14">
        <f>+D259+D260</f>
        <v>121872.39056000003</v>
      </c>
      <c r="E258" s="14"/>
      <c r="F258" s="14">
        <f>+F259+F260</f>
        <v>121872.39056000003</v>
      </c>
    </row>
    <row r="259" spans="1:6" x14ac:dyDescent="0.25">
      <c r="A259" s="15"/>
      <c r="B259" s="16" t="s">
        <v>12</v>
      </c>
      <c r="C259" s="17">
        <v>121872.4</v>
      </c>
      <c r="D259" s="17">
        <v>121872.39056000003</v>
      </c>
      <c r="E259" s="17"/>
      <c r="F259" s="17">
        <v>121872.39056000003</v>
      </c>
    </row>
    <row r="260" spans="1:6" x14ac:dyDescent="0.25">
      <c r="A260" s="15"/>
      <c r="B260" s="16" t="s">
        <v>13</v>
      </c>
      <c r="C260" s="17">
        <v>0</v>
      </c>
      <c r="D260" s="17">
        <v>0</v>
      </c>
      <c r="E260" s="17"/>
      <c r="F260" s="17">
        <v>0</v>
      </c>
    </row>
    <row r="261" spans="1:6" x14ac:dyDescent="0.25">
      <c r="A261" s="12"/>
      <c r="B261" s="13" t="s">
        <v>96</v>
      </c>
      <c r="C261" s="14">
        <f>+C262+C263</f>
        <v>356949.5</v>
      </c>
      <c r="D261" s="14">
        <f>+D262+D263</f>
        <v>356949.51885000005</v>
      </c>
      <c r="E261" s="14"/>
      <c r="F261" s="14">
        <f>+F262+F263</f>
        <v>291777.5784099999</v>
      </c>
    </row>
    <row r="262" spans="1:6" x14ac:dyDescent="0.25">
      <c r="A262" s="15"/>
      <c r="B262" s="16" t="s">
        <v>12</v>
      </c>
      <c r="C262" s="17">
        <v>356949.5</v>
      </c>
      <c r="D262" s="17">
        <v>356949.51885000005</v>
      </c>
      <c r="E262" s="17"/>
      <c r="F262" s="17">
        <v>291777.5784099999</v>
      </c>
    </row>
    <row r="263" spans="1:6" x14ac:dyDescent="0.25">
      <c r="A263" s="15"/>
      <c r="B263" s="16" t="s">
        <v>13</v>
      </c>
      <c r="C263" s="17">
        <v>0</v>
      </c>
      <c r="D263" s="17">
        <v>0</v>
      </c>
      <c r="E263" s="17"/>
      <c r="F263" s="17">
        <v>0</v>
      </c>
    </row>
    <row r="264" spans="1:6" x14ac:dyDescent="0.25">
      <c r="A264" s="9" t="s">
        <v>97</v>
      </c>
      <c r="B264" s="10"/>
      <c r="C264" s="11">
        <f>+C265+C268+C271+C274+C277+C280+C283+C286+C289+C292+C295+C298+C301+C304+C307+C310+C313+C316+C319+C322+C325+C328+C331+C334+C337+C340+C343+C346+C349+C352+C355+C358+C361+C364</f>
        <v>2531984.1925495993</v>
      </c>
      <c r="D264" s="11">
        <f t="shared" ref="D264:F264" si="93">+D265+D268+D271+D274+D277+D280+D283+D286+D289+D292+D295+D298+D301+D304+D307+D310+D313+D316+D319+D322+D325+D328+D331+D334+D337+D340+D343+D346+D349+D352+D355+D358+D361+D364</f>
        <v>2170005.173849999</v>
      </c>
      <c r="E264" s="11"/>
      <c r="F264" s="11">
        <f t="shared" si="93"/>
        <v>1999110.65016</v>
      </c>
    </row>
    <row r="265" spans="1:6" x14ac:dyDescent="0.25">
      <c r="A265" s="12"/>
      <c r="B265" s="13" t="s">
        <v>17</v>
      </c>
      <c r="C265" s="14">
        <f>+C266+C267</f>
        <v>1161159.3161599999</v>
      </c>
      <c r="D265" s="14">
        <f>+D266+D267</f>
        <v>749954.61019999988</v>
      </c>
      <c r="E265" s="14"/>
      <c r="F265" s="14">
        <f>+F266+F267</f>
        <v>749954.61019999988</v>
      </c>
    </row>
    <row r="266" spans="1:6" x14ac:dyDescent="0.25">
      <c r="A266" s="15"/>
      <c r="B266" s="16" t="s">
        <v>12</v>
      </c>
      <c r="C266" s="17">
        <v>1161057.7051199998</v>
      </c>
      <c r="D266" s="17">
        <v>749954.61019999988</v>
      </c>
      <c r="E266" s="17"/>
      <c r="F266" s="17">
        <v>749954.61019999988</v>
      </c>
    </row>
    <row r="267" spans="1:6" x14ac:dyDescent="0.25">
      <c r="A267" s="15"/>
      <c r="B267" s="16" t="s">
        <v>13</v>
      </c>
      <c r="C267" s="17">
        <v>101.61103999999999</v>
      </c>
      <c r="D267" s="17">
        <v>0</v>
      </c>
      <c r="E267" s="17"/>
      <c r="F267" s="17">
        <v>0</v>
      </c>
    </row>
    <row r="268" spans="1:6" x14ac:dyDescent="0.25">
      <c r="A268" s="12"/>
      <c r="B268" s="13" t="s">
        <v>98</v>
      </c>
      <c r="C268" s="14">
        <f>+C269+C270</f>
        <v>10973.993460000002</v>
      </c>
      <c r="D268" s="14">
        <f>+D269+D270</f>
        <v>10973.993460000002</v>
      </c>
      <c r="E268" s="14"/>
      <c r="F268" s="14">
        <f>+F269+F270</f>
        <v>6957.5856800000001</v>
      </c>
    </row>
    <row r="269" spans="1:6" x14ac:dyDescent="0.25">
      <c r="A269" s="15"/>
      <c r="B269" s="16" t="s">
        <v>12</v>
      </c>
      <c r="C269" s="17">
        <v>10973.993460000002</v>
      </c>
      <c r="D269" s="17">
        <v>10973.993460000002</v>
      </c>
      <c r="E269" s="17"/>
      <c r="F269" s="17">
        <v>6957.5856800000001</v>
      </c>
    </row>
    <row r="270" spans="1:6" x14ac:dyDescent="0.25">
      <c r="A270" s="15"/>
      <c r="B270" s="16" t="s">
        <v>13</v>
      </c>
      <c r="C270" s="17">
        <v>0</v>
      </c>
      <c r="D270" s="17">
        <v>0</v>
      </c>
      <c r="E270" s="17"/>
      <c r="F270" s="17">
        <v>0</v>
      </c>
    </row>
    <row r="271" spans="1:6" x14ac:dyDescent="0.25">
      <c r="A271" s="12"/>
      <c r="B271" s="13" t="s">
        <v>99</v>
      </c>
      <c r="C271" s="14">
        <f>+C272+C273</f>
        <v>4570.2359999999999</v>
      </c>
      <c r="D271" s="14">
        <f>+D272+D273</f>
        <v>4570.2359999999999</v>
      </c>
      <c r="E271" s="14"/>
      <c r="F271" s="14">
        <f>+F272+F273</f>
        <v>4570.2359999999999</v>
      </c>
    </row>
    <row r="272" spans="1:6" x14ac:dyDescent="0.25">
      <c r="A272" s="15"/>
      <c r="B272" s="16" t="s">
        <v>12</v>
      </c>
      <c r="C272" s="17">
        <v>4570.2359999999999</v>
      </c>
      <c r="D272" s="17">
        <v>4570.2359999999999</v>
      </c>
      <c r="E272" s="17"/>
      <c r="F272" s="17">
        <v>4570.2359999999999</v>
      </c>
    </row>
    <row r="273" spans="1:6" x14ac:dyDescent="0.25">
      <c r="A273" s="15"/>
      <c r="B273" s="16" t="s">
        <v>13</v>
      </c>
      <c r="C273" s="17">
        <v>0</v>
      </c>
      <c r="D273" s="17">
        <v>0</v>
      </c>
      <c r="E273" s="17"/>
      <c r="F273" s="17">
        <v>0</v>
      </c>
    </row>
    <row r="274" spans="1:6" s="28" customFormat="1" x14ac:dyDescent="0.25">
      <c r="A274" s="12"/>
      <c r="B274" s="13" t="s">
        <v>100</v>
      </c>
      <c r="C274" s="14">
        <f>+C275+C276</f>
        <v>113374.63983999999</v>
      </c>
      <c r="D274" s="14">
        <f>+D275+D276</f>
        <v>112552.264</v>
      </c>
      <c r="E274" s="14"/>
      <c r="F274" s="14">
        <f>+F275+F276</f>
        <v>112552.264</v>
      </c>
    </row>
    <row r="275" spans="1:6" s="28" customFormat="1" x14ac:dyDescent="0.25">
      <c r="A275" s="15"/>
      <c r="B275" s="16" t="s">
        <v>12</v>
      </c>
      <c r="C275" s="17">
        <v>113374.63983999999</v>
      </c>
      <c r="D275" s="17">
        <v>112552.264</v>
      </c>
      <c r="E275" s="17"/>
      <c r="F275" s="17">
        <v>112552.264</v>
      </c>
    </row>
    <row r="276" spans="1:6" s="28" customFormat="1" x14ac:dyDescent="0.25">
      <c r="A276" s="15"/>
      <c r="B276" s="16" t="s">
        <v>13</v>
      </c>
      <c r="C276" s="17">
        <v>0</v>
      </c>
      <c r="D276" s="17">
        <v>0</v>
      </c>
      <c r="E276" s="17"/>
      <c r="F276" s="17">
        <v>0</v>
      </c>
    </row>
    <row r="277" spans="1:6" x14ac:dyDescent="0.25">
      <c r="A277" s="12"/>
      <c r="B277" s="13" t="s">
        <v>101</v>
      </c>
      <c r="C277" s="14">
        <f>+C278+C279</f>
        <v>34802.436030000004</v>
      </c>
      <c r="D277" s="14">
        <f>+D278+D279</f>
        <v>34802.436030000004</v>
      </c>
      <c r="E277" s="14"/>
      <c r="F277" s="14">
        <f>+F278+F279</f>
        <v>35867.692999999999</v>
      </c>
    </row>
    <row r="278" spans="1:6" x14ac:dyDescent="0.25">
      <c r="A278" s="15"/>
      <c r="B278" s="16" t="s">
        <v>12</v>
      </c>
      <c r="C278" s="17">
        <v>34802.436030000004</v>
      </c>
      <c r="D278" s="17">
        <v>34802.436030000004</v>
      </c>
      <c r="E278" s="17"/>
      <c r="F278" s="17">
        <v>35867.692999999999</v>
      </c>
    </row>
    <row r="279" spans="1:6" x14ac:dyDescent="0.25">
      <c r="A279" s="15"/>
      <c r="B279" s="16" t="s">
        <v>13</v>
      </c>
      <c r="C279" s="17">
        <v>0</v>
      </c>
      <c r="D279" s="17">
        <v>0</v>
      </c>
      <c r="E279" s="17"/>
      <c r="F279" s="17">
        <v>0</v>
      </c>
    </row>
    <row r="280" spans="1:6" x14ac:dyDescent="0.25">
      <c r="A280" s="20"/>
      <c r="B280" s="21" t="s">
        <v>102</v>
      </c>
      <c r="C280" s="22">
        <f>+C281+C282</f>
        <v>441072.57799999998</v>
      </c>
      <c r="D280" s="22">
        <f>+D281+D282</f>
        <v>441072.57799999998</v>
      </c>
      <c r="E280" s="22"/>
      <c r="F280" s="22">
        <f>+F281+F282</f>
        <v>368207.228</v>
      </c>
    </row>
    <row r="281" spans="1:6" x14ac:dyDescent="0.25">
      <c r="A281" s="15"/>
      <c r="B281" s="16" t="s">
        <v>12</v>
      </c>
      <c r="C281" s="17">
        <v>441072.57799999998</v>
      </c>
      <c r="D281" s="17">
        <v>441072.57799999998</v>
      </c>
      <c r="E281" s="17"/>
      <c r="F281" s="17">
        <v>368207.228</v>
      </c>
    </row>
    <row r="282" spans="1:6" x14ac:dyDescent="0.25">
      <c r="A282" s="15"/>
      <c r="B282" s="16" t="s">
        <v>13</v>
      </c>
      <c r="C282" s="17">
        <v>0</v>
      </c>
      <c r="D282" s="17">
        <v>0</v>
      </c>
      <c r="E282" s="17"/>
      <c r="F282" s="17">
        <v>0</v>
      </c>
    </row>
    <row r="283" spans="1:6" x14ac:dyDescent="0.25">
      <c r="A283" s="12"/>
      <c r="B283" s="13" t="s">
        <v>103</v>
      </c>
      <c r="C283" s="14">
        <f>+C284+C285</f>
        <v>90195.45646999999</v>
      </c>
      <c r="D283" s="14">
        <f>+D284+D285</f>
        <v>90195.456470000005</v>
      </c>
      <c r="E283" s="14"/>
      <c r="F283" s="14">
        <f>+F284+F285</f>
        <v>65260.208530000004</v>
      </c>
    </row>
    <row r="284" spans="1:6" x14ac:dyDescent="0.25">
      <c r="A284" s="15"/>
      <c r="B284" s="16" t="s">
        <v>12</v>
      </c>
      <c r="C284" s="17">
        <v>90195.45646999999</v>
      </c>
      <c r="D284" s="17">
        <v>90195.456470000005</v>
      </c>
      <c r="E284" s="17"/>
      <c r="F284" s="17">
        <v>65260.208530000004</v>
      </c>
    </row>
    <row r="285" spans="1:6" x14ac:dyDescent="0.25">
      <c r="A285" s="15"/>
      <c r="B285" s="16" t="s">
        <v>13</v>
      </c>
      <c r="C285" s="17">
        <v>0</v>
      </c>
      <c r="D285" s="17">
        <v>0</v>
      </c>
      <c r="E285" s="17"/>
      <c r="F285" s="17">
        <v>0</v>
      </c>
    </row>
    <row r="286" spans="1:6" x14ac:dyDescent="0.25">
      <c r="A286" s="12"/>
      <c r="B286" s="13" t="s">
        <v>104</v>
      </c>
      <c r="C286" s="14">
        <f>+C287+C288</f>
        <v>53.113</v>
      </c>
      <c r="D286" s="14">
        <f>+D287+D288</f>
        <v>53.113</v>
      </c>
      <c r="E286" s="14"/>
      <c r="F286" s="14">
        <f>+F287+F288</f>
        <v>53.113</v>
      </c>
    </row>
    <row r="287" spans="1:6" x14ac:dyDescent="0.25">
      <c r="A287" s="15"/>
      <c r="B287" s="16" t="s">
        <v>12</v>
      </c>
      <c r="C287" s="17">
        <v>53.113</v>
      </c>
      <c r="D287" s="17">
        <v>53.113</v>
      </c>
      <c r="E287" s="17"/>
      <c r="F287" s="17">
        <v>53.113</v>
      </c>
    </row>
    <row r="288" spans="1:6" x14ac:dyDescent="0.25">
      <c r="A288" s="15"/>
      <c r="B288" s="16" t="s">
        <v>13</v>
      </c>
      <c r="C288" s="17">
        <v>0</v>
      </c>
      <c r="D288" s="17">
        <v>0</v>
      </c>
      <c r="E288" s="17"/>
      <c r="F288" s="17">
        <v>0</v>
      </c>
    </row>
    <row r="289" spans="1:6" x14ac:dyDescent="0.25">
      <c r="A289" s="12"/>
      <c r="B289" s="13" t="s">
        <v>105</v>
      </c>
      <c r="C289" s="14">
        <f>+C290+C291</f>
        <v>31134.188999999998</v>
      </c>
      <c r="D289" s="14">
        <f>+D290+D291</f>
        <v>31134.188999999998</v>
      </c>
      <c r="E289" s="14"/>
      <c r="F289" s="14">
        <f>+F290+F291</f>
        <v>29916.784339999998</v>
      </c>
    </row>
    <row r="290" spans="1:6" x14ac:dyDescent="0.25">
      <c r="A290" s="15"/>
      <c r="B290" s="16" t="s">
        <v>12</v>
      </c>
      <c r="C290" s="17">
        <v>31134.188999999998</v>
      </c>
      <c r="D290" s="17">
        <v>31134.188999999998</v>
      </c>
      <c r="E290" s="17"/>
      <c r="F290" s="17">
        <v>29916.784339999998</v>
      </c>
    </row>
    <row r="291" spans="1:6" x14ac:dyDescent="0.25">
      <c r="A291" s="15"/>
      <c r="B291" s="16" t="s">
        <v>13</v>
      </c>
      <c r="C291" s="17">
        <v>0</v>
      </c>
      <c r="D291" s="17">
        <v>0</v>
      </c>
      <c r="E291" s="17"/>
      <c r="F291" s="17">
        <v>0</v>
      </c>
    </row>
    <row r="292" spans="1:6" x14ac:dyDescent="0.25">
      <c r="A292" s="12"/>
      <c r="B292" s="13" t="s">
        <v>106</v>
      </c>
      <c r="C292" s="14">
        <f>+C293+C294</f>
        <v>60.619</v>
      </c>
      <c r="D292" s="14">
        <f>+D293+D294</f>
        <v>57.702580000000005</v>
      </c>
      <c r="E292" s="14"/>
      <c r="F292" s="14">
        <f>+F293+F294</f>
        <v>57.702580000000005</v>
      </c>
    </row>
    <row r="293" spans="1:6" x14ac:dyDescent="0.25">
      <c r="A293" s="15"/>
      <c r="B293" s="16" t="s">
        <v>12</v>
      </c>
      <c r="C293" s="17">
        <v>60.619</v>
      </c>
      <c r="D293" s="17">
        <v>57.702580000000005</v>
      </c>
      <c r="E293" s="17"/>
      <c r="F293" s="17">
        <v>57.702580000000005</v>
      </c>
    </row>
    <row r="294" spans="1:6" x14ac:dyDescent="0.25">
      <c r="A294" s="15"/>
      <c r="B294" s="16" t="s">
        <v>13</v>
      </c>
      <c r="C294" s="17">
        <v>0</v>
      </c>
      <c r="D294" s="17">
        <v>0</v>
      </c>
      <c r="E294" s="17"/>
      <c r="F294" s="17">
        <v>0</v>
      </c>
    </row>
    <row r="295" spans="1:6" x14ac:dyDescent="0.25">
      <c r="A295" s="12"/>
      <c r="B295" s="13" t="s">
        <v>107</v>
      </c>
      <c r="C295" s="14">
        <f>+C296+C297</f>
        <v>33071.599999999999</v>
      </c>
      <c r="D295" s="14">
        <f>+D296+D297</f>
        <v>23202.801309999999</v>
      </c>
      <c r="E295" s="14"/>
      <c r="F295" s="14">
        <f>+F296+F297</f>
        <v>23202.801309999999</v>
      </c>
    </row>
    <row r="296" spans="1:6" x14ac:dyDescent="0.25">
      <c r="A296" s="15"/>
      <c r="B296" s="16" t="s">
        <v>12</v>
      </c>
      <c r="C296" s="17">
        <v>33071.599999999999</v>
      </c>
      <c r="D296" s="17">
        <v>23202.801309999999</v>
      </c>
      <c r="E296" s="17"/>
      <c r="F296" s="17">
        <v>23202.801309999999</v>
      </c>
    </row>
    <row r="297" spans="1:6" x14ac:dyDescent="0.25">
      <c r="A297" s="15"/>
      <c r="B297" s="16" t="s">
        <v>13</v>
      </c>
      <c r="C297" s="17">
        <v>0</v>
      </c>
      <c r="D297" s="17">
        <v>0</v>
      </c>
      <c r="E297" s="17"/>
      <c r="F297" s="17">
        <v>0</v>
      </c>
    </row>
    <row r="298" spans="1:6" x14ac:dyDescent="0.25">
      <c r="A298" s="12"/>
      <c r="B298" s="13" t="s">
        <v>108</v>
      </c>
      <c r="C298" s="14">
        <f>+C299+C300</f>
        <v>702.62592000000006</v>
      </c>
      <c r="D298" s="14">
        <f>+D299+D300</f>
        <v>702.62592000000006</v>
      </c>
      <c r="E298" s="14"/>
      <c r="F298" s="14">
        <f>+F299+F300</f>
        <v>702.62592000000006</v>
      </c>
    </row>
    <row r="299" spans="1:6" x14ac:dyDescent="0.25">
      <c r="A299" s="15"/>
      <c r="B299" s="16" t="s">
        <v>12</v>
      </c>
      <c r="C299" s="17">
        <v>702.62592000000006</v>
      </c>
      <c r="D299" s="17">
        <v>702.62592000000006</v>
      </c>
      <c r="E299" s="17"/>
      <c r="F299" s="17">
        <v>702.62592000000006</v>
      </c>
    </row>
    <row r="300" spans="1:6" x14ac:dyDescent="0.25">
      <c r="A300" s="15"/>
      <c r="B300" s="16" t="s">
        <v>13</v>
      </c>
      <c r="C300" s="17">
        <v>0</v>
      </c>
      <c r="D300" s="17">
        <v>0</v>
      </c>
      <c r="E300" s="17"/>
      <c r="F300" s="17">
        <v>0</v>
      </c>
    </row>
    <row r="301" spans="1:6" x14ac:dyDescent="0.25">
      <c r="A301" s="12"/>
      <c r="B301" s="13" t="s">
        <v>109</v>
      </c>
      <c r="C301" s="14">
        <f>+C302+C303</f>
        <v>6055.8649999999998</v>
      </c>
      <c r="D301" s="14">
        <f>+D302+D303</f>
        <v>6026.2284399999999</v>
      </c>
      <c r="E301" s="14"/>
      <c r="F301" s="14">
        <f>+F302+F303</f>
        <v>6026.2284399999999</v>
      </c>
    </row>
    <row r="302" spans="1:6" x14ac:dyDescent="0.25">
      <c r="A302" s="15"/>
      <c r="B302" s="16" t="s">
        <v>12</v>
      </c>
      <c r="C302" s="17">
        <v>6055.8649999999998</v>
      </c>
      <c r="D302" s="17">
        <v>6026.2284399999999</v>
      </c>
      <c r="E302" s="17"/>
      <c r="F302" s="17">
        <v>6026.2284399999999</v>
      </c>
    </row>
    <row r="303" spans="1:6" x14ac:dyDescent="0.25">
      <c r="A303" s="15"/>
      <c r="B303" s="16" t="s">
        <v>13</v>
      </c>
      <c r="C303" s="17">
        <v>0</v>
      </c>
      <c r="D303" s="17">
        <v>0</v>
      </c>
      <c r="E303" s="17"/>
      <c r="F303" s="17">
        <v>0</v>
      </c>
    </row>
    <row r="304" spans="1:6" x14ac:dyDescent="0.25">
      <c r="A304" s="12"/>
      <c r="B304" s="13" t="s">
        <v>110</v>
      </c>
      <c r="C304" s="14">
        <f>+C305+C306</f>
        <v>12873.441000000001</v>
      </c>
      <c r="D304" s="14">
        <f>+D305+D306</f>
        <v>7071.5820000000003</v>
      </c>
      <c r="E304" s="14"/>
      <c r="F304" s="14">
        <f>+F305+F306</f>
        <v>7071.5820000000003</v>
      </c>
    </row>
    <row r="305" spans="1:6" x14ac:dyDescent="0.25">
      <c r="A305" s="15"/>
      <c r="B305" s="16" t="s">
        <v>12</v>
      </c>
      <c r="C305" s="17">
        <v>12873.441000000001</v>
      </c>
      <c r="D305" s="17">
        <v>7071.5820000000003</v>
      </c>
      <c r="E305" s="17"/>
      <c r="F305" s="17">
        <v>7071.5820000000003</v>
      </c>
    </row>
    <row r="306" spans="1:6" x14ac:dyDescent="0.25">
      <c r="A306" s="15"/>
      <c r="B306" s="16" t="s">
        <v>13</v>
      </c>
      <c r="C306" s="17">
        <v>0</v>
      </c>
      <c r="D306" s="17">
        <v>0</v>
      </c>
      <c r="E306" s="17"/>
      <c r="F306" s="17">
        <v>0</v>
      </c>
    </row>
    <row r="307" spans="1:6" x14ac:dyDescent="0.25">
      <c r="A307" s="12"/>
      <c r="B307" s="13" t="s">
        <v>111</v>
      </c>
      <c r="C307" s="14">
        <f>+C308+C309</f>
        <v>99254.414999999994</v>
      </c>
      <c r="D307" s="14">
        <f>+D308+D309</f>
        <v>65670.351999999999</v>
      </c>
      <c r="E307" s="14"/>
      <c r="F307" s="14">
        <f>+F308+F309</f>
        <v>65670.351999999999</v>
      </c>
    </row>
    <row r="308" spans="1:6" x14ac:dyDescent="0.25">
      <c r="A308" s="15"/>
      <c r="B308" s="16" t="s">
        <v>12</v>
      </c>
      <c r="C308" s="17">
        <v>99254.414999999994</v>
      </c>
      <c r="D308" s="17">
        <v>65670.351999999999</v>
      </c>
      <c r="E308" s="17"/>
      <c r="F308" s="17">
        <v>65670.351999999999</v>
      </c>
    </row>
    <row r="309" spans="1:6" x14ac:dyDescent="0.25">
      <c r="A309" s="15"/>
      <c r="B309" s="16" t="s">
        <v>13</v>
      </c>
      <c r="C309" s="17">
        <v>0</v>
      </c>
      <c r="D309" s="17">
        <v>0</v>
      </c>
      <c r="E309" s="17"/>
      <c r="F309" s="17">
        <v>0</v>
      </c>
    </row>
    <row r="310" spans="1:6" ht="22.5" x14ac:dyDescent="0.25">
      <c r="A310" s="12"/>
      <c r="B310" s="13" t="s">
        <v>112</v>
      </c>
      <c r="C310" s="14">
        <f>+C311+C312</f>
        <v>311.77800000000002</v>
      </c>
      <c r="D310" s="14">
        <f>+D311+D312</f>
        <v>311.77800000000002</v>
      </c>
      <c r="E310" s="14"/>
      <c r="F310" s="14">
        <f>+F311+F312</f>
        <v>311.77800000000002</v>
      </c>
    </row>
    <row r="311" spans="1:6" x14ac:dyDescent="0.25">
      <c r="A311" s="36"/>
      <c r="B311" s="16" t="s">
        <v>12</v>
      </c>
      <c r="C311" s="17">
        <v>311.77800000000002</v>
      </c>
      <c r="D311" s="17">
        <v>311.77800000000002</v>
      </c>
      <c r="E311" s="17"/>
      <c r="F311" s="17">
        <v>311.77800000000002</v>
      </c>
    </row>
    <row r="312" spans="1:6" x14ac:dyDescent="0.25">
      <c r="A312" s="36"/>
      <c r="B312" s="16" t="s">
        <v>13</v>
      </c>
      <c r="C312" s="17">
        <v>0</v>
      </c>
      <c r="D312" s="17">
        <v>0</v>
      </c>
      <c r="E312" s="17"/>
      <c r="F312" s="17">
        <v>0</v>
      </c>
    </row>
    <row r="313" spans="1:6" x14ac:dyDescent="0.25">
      <c r="A313" s="37"/>
      <c r="B313" s="13" t="s">
        <v>113</v>
      </c>
      <c r="C313" s="14">
        <f>+C314+C315</f>
        <v>3151.5459999999998</v>
      </c>
      <c r="D313" s="14">
        <f>+D314+D315</f>
        <v>3151.5459999999998</v>
      </c>
      <c r="E313" s="14"/>
      <c r="F313" s="14">
        <f>+F314+F315</f>
        <v>3151.5459999999998</v>
      </c>
    </row>
    <row r="314" spans="1:6" x14ac:dyDescent="0.25">
      <c r="A314" s="36"/>
      <c r="B314" s="16" t="s">
        <v>12</v>
      </c>
      <c r="C314" s="17">
        <v>3151.5459999999998</v>
      </c>
      <c r="D314" s="17">
        <v>3151.5459999999998</v>
      </c>
      <c r="E314" s="17"/>
      <c r="F314" s="17">
        <v>3151.5459999999998</v>
      </c>
    </row>
    <row r="315" spans="1:6" x14ac:dyDescent="0.25">
      <c r="A315" s="36"/>
      <c r="B315" s="16" t="s">
        <v>13</v>
      </c>
      <c r="C315" s="17">
        <v>0</v>
      </c>
      <c r="D315" s="17">
        <v>0</v>
      </c>
      <c r="E315" s="17"/>
      <c r="F315" s="17">
        <v>0</v>
      </c>
    </row>
    <row r="316" spans="1:6" x14ac:dyDescent="0.25">
      <c r="A316" s="37"/>
      <c r="B316" s="13" t="s">
        <v>114</v>
      </c>
      <c r="C316" s="14">
        <f>+C317+C318</f>
        <v>5371.3289999999997</v>
      </c>
      <c r="D316" s="14">
        <f>+D317+D318</f>
        <v>106061.174</v>
      </c>
      <c r="E316" s="14"/>
      <c r="F316" s="14">
        <f>+F317+F318</f>
        <v>106061.174</v>
      </c>
    </row>
    <row r="317" spans="1:6" x14ac:dyDescent="0.25">
      <c r="A317" s="36"/>
      <c r="B317" s="16" t="s">
        <v>12</v>
      </c>
      <c r="C317" s="17">
        <v>5371.3289999999997</v>
      </c>
      <c r="D317" s="17">
        <v>106061.174</v>
      </c>
      <c r="E317" s="17"/>
      <c r="F317" s="17">
        <v>106061.174</v>
      </c>
    </row>
    <row r="318" spans="1:6" x14ac:dyDescent="0.25">
      <c r="A318" s="36"/>
      <c r="B318" s="16" t="s">
        <v>13</v>
      </c>
      <c r="C318" s="17">
        <v>0</v>
      </c>
      <c r="D318" s="17">
        <v>0</v>
      </c>
      <c r="E318" s="17"/>
      <c r="F318" s="17">
        <v>0</v>
      </c>
    </row>
    <row r="319" spans="1:6" x14ac:dyDescent="0.25">
      <c r="A319" s="37"/>
      <c r="B319" s="13" t="s">
        <v>115</v>
      </c>
      <c r="C319" s="14">
        <f>+C320+C321</f>
        <v>26647.936000000002</v>
      </c>
      <c r="D319" s="14">
        <f>+D320+D321</f>
        <v>26647.936000000002</v>
      </c>
      <c r="E319" s="14"/>
      <c r="F319" s="14">
        <f>+F320+F321</f>
        <v>26647.936000000002</v>
      </c>
    </row>
    <row r="320" spans="1:6" x14ac:dyDescent="0.25">
      <c r="A320" s="36"/>
      <c r="B320" s="16" t="s">
        <v>12</v>
      </c>
      <c r="C320" s="17">
        <v>26647.936000000002</v>
      </c>
      <c r="D320" s="17">
        <v>26647.936000000002</v>
      </c>
      <c r="E320" s="17"/>
      <c r="F320" s="17">
        <v>26647.936000000002</v>
      </c>
    </row>
    <row r="321" spans="1:6" x14ac:dyDescent="0.25">
      <c r="A321" s="36"/>
      <c r="B321" s="16" t="s">
        <v>13</v>
      </c>
      <c r="C321" s="17">
        <v>0</v>
      </c>
      <c r="D321" s="17">
        <v>0</v>
      </c>
      <c r="E321" s="17"/>
      <c r="F321" s="17">
        <v>0</v>
      </c>
    </row>
    <row r="322" spans="1:6" x14ac:dyDescent="0.25">
      <c r="A322" s="37"/>
      <c r="B322" s="13" t="s">
        <v>116</v>
      </c>
      <c r="C322" s="14">
        <f>+C323+C324</f>
        <v>14993.629000000001</v>
      </c>
      <c r="D322" s="14">
        <f>+D323+D324</f>
        <v>14993.629000000001</v>
      </c>
      <c r="E322" s="14"/>
      <c r="F322" s="14">
        <f>+F323+F324</f>
        <v>14563.653</v>
      </c>
    </row>
    <row r="323" spans="1:6" x14ac:dyDescent="0.25">
      <c r="A323" s="36"/>
      <c r="B323" s="16" t="s">
        <v>12</v>
      </c>
      <c r="C323" s="17">
        <v>14993.629000000001</v>
      </c>
      <c r="D323" s="17">
        <v>14993.629000000001</v>
      </c>
      <c r="E323" s="17"/>
      <c r="F323" s="17">
        <v>14563.653</v>
      </c>
    </row>
    <row r="324" spans="1:6" x14ac:dyDescent="0.25">
      <c r="A324" s="36"/>
      <c r="B324" s="16" t="s">
        <v>13</v>
      </c>
      <c r="C324" s="17">
        <v>0</v>
      </c>
      <c r="D324" s="17">
        <v>0</v>
      </c>
      <c r="E324" s="17"/>
      <c r="F324" s="17">
        <v>0</v>
      </c>
    </row>
    <row r="325" spans="1:6" x14ac:dyDescent="0.25">
      <c r="A325" s="37"/>
      <c r="B325" s="13" t="s">
        <v>117</v>
      </c>
      <c r="C325" s="14">
        <f>+C326+C327</f>
        <v>4537.5697099999998</v>
      </c>
      <c r="D325" s="14">
        <f>+D326+D327</f>
        <v>3795.4670000000001</v>
      </c>
      <c r="E325" s="14"/>
      <c r="F325" s="14">
        <f>+F326+F327</f>
        <v>3795.4670000000001</v>
      </c>
    </row>
    <row r="326" spans="1:6" x14ac:dyDescent="0.25">
      <c r="A326" s="36"/>
      <c r="B326" s="16" t="s">
        <v>12</v>
      </c>
      <c r="C326" s="17">
        <v>4537.5697099999998</v>
      </c>
      <c r="D326" s="17">
        <v>3795.4670000000001</v>
      </c>
      <c r="E326" s="17"/>
      <c r="F326" s="17">
        <v>3795.4670000000001</v>
      </c>
    </row>
    <row r="327" spans="1:6" x14ac:dyDescent="0.25">
      <c r="A327" s="36"/>
      <c r="B327" s="16" t="s">
        <v>13</v>
      </c>
      <c r="C327" s="17">
        <v>0</v>
      </c>
      <c r="D327" s="17">
        <v>0</v>
      </c>
      <c r="E327" s="17"/>
      <c r="F327" s="17">
        <v>0</v>
      </c>
    </row>
    <row r="328" spans="1:6" ht="22.5" x14ac:dyDescent="0.25">
      <c r="A328" s="37"/>
      <c r="B328" s="13" t="s">
        <v>118</v>
      </c>
      <c r="C328" s="14">
        <f>+C329+C330</f>
        <v>14314.228999999999</v>
      </c>
      <c r="D328" s="14">
        <f>+D329+D330</f>
        <v>14314.228999999999</v>
      </c>
      <c r="E328" s="14"/>
      <c r="F328" s="14">
        <f>+F329+F330</f>
        <v>14314.228999999999</v>
      </c>
    </row>
    <row r="329" spans="1:6" x14ac:dyDescent="0.25">
      <c r="A329" s="36"/>
      <c r="B329" s="16" t="s">
        <v>12</v>
      </c>
      <c r="C329" s="17">
        <v>12095.537</v>
      </c>
      <c r="D329" s="17">
        <v>12095.537</v>
      </c>
      <c r="E329" s="17"/>
      <c r="F329" s="17">
        <v>12095.537</v>
      </c>
    </row>
    <row r="330" spans="1:6" x14ac:dyDescent="0.25">
      <c r="A330" s="36"/>
      <c r="B330" s="16" t="s">
        <v>13</v>
      </c>
      <c r="C330" s="17">
        <v>2218.692</v>
      </c>
      <c r="D330" s="17">
        <v>2218.692</v>
      </c>
      <c r="E330" s="17"/>
      <c r="F330" s="17">
        <v>2218.692</v>
      </c>
    </row>
    <row r="331" spans="1:6" x14ac:dyDescent="0.25">
      <c r="A331" s="37"/>
      <c r="B331" s="13" t="s">
        <v>119</v>
      </c>
      <c r="C331" s="14">
        <f>+C332+C333</f>
        <v>2985.6956896000002</v>
      </c>
      <c r="D331" s="14">
        <f>+D332+D333</f>
        <v>2804.4291499999999</v>
      </c>
      <c r="E331" s="14"/>
      <c r="F331" s="14">
        <f>+F332+F333</f>
        <v>2593.5293600000005</v>
      </c>
    </row>
    <row r="332" spans="1:6" x14ac:dyDescent="0.25">
      <c r="A332" s="36"/>
      <c r="B332" s="16" t="s">
        <v>12</v>
      </c>
      <c r="C332" s="17">
        <v>2985.6956896000002</v>
      </c>
      <c r="D332" s="17">
        <v>2804.4291499999999</v>
      </c>
      <c r="E332" s="17"/>
      <c r="F332" s="17">
        <v>2593.5293600000005</v>
      </c>
    </row>
    <row r="333" spans="1:6" x14ac:dyDescent="0.25">
      <c r="A333" s="36"/>
      <c r="B333" s="16" t="s">
        <v>13</v>
      </c>
      <c r="C333" s="17">
        <v>0</v>
      </c>
      <c r="D333" s="17">
        <v>0</v>
      </c>
      <c r="E333" s="17"/>
      <c r="F333" s="17">
        <v>0</v>
      </c>
    </row>
    <row r="334" spans="1:6" s="28" customFormat="1" x14ac:dyDescent="0.25">
      <c r="A334" s="38"/>
      <c r="B334" s="21" t="s">
        <v>120</v>
      </c>
      <c r="C334" s="22">
        <f>+C335+C336</f>
        <v>7539.3559999999998</v>
      </c>
      <c r="D334" s="22">
        <f>+D335+D336</f>
        <v>7539.3560000000016</v>
      </c>
      <c r="E334" s="22"/>
      <c r="F334" s="22">
        <f>+F335+F336</f>
        <v>5212.9528100000007</v>
      </c>
    </row>
    <row r="335" spans="1:6" s="28" customFormat="1" x14ac:dyDescent="0.25">
      <c r="A335" s="36"/>
      <c r="B335" s="16" t="s">
        <v>12</v>
      </c>
      <c r="C335" s="17">
        <v>7539.3559999999998</v>
      </c>
      <c r="D335" s="17">
        <v>7539.3560000000016</v>
      </c>
      <c r="E335" s="17"/>
      <c r="F335" s="17">
        <v>5212.9528100000007</v>
      </c>
    </row>
    <row r="336" spans="1:6" s="28" customFormat="1" x14ac:dyDescent="0.25">
      <c r="A336" s="36"/>
      <c r="B336" s="16" t="s">
        <v>13</v>
      </c>
      <c r="C336" s="17">
        <v>0</v>
      </c>
      <c r="D336" s="17">
        <v>0</v>
      </c>
      <c r="E336" s="17"/>
      <c r="F336" s="17">
        <v>0</v>
      </c>
    </row>
    <row r="337" spans="1:6" x14ac:dyDescent="0.25">
      <c r="A337" s="37"/>
      <c r="B337" s="13" t="s">
        <v>121</v>
      </c>
      <c r="C337" s="14">
        <f>+C338+C339</f>
        <v>221604.75513000001</v>
      </c>
      <c r="D337" s="14">
        <f>+D338+D339</f>
        <v>221604.75513000001</v>
      </c>
      <c r="E337" s="14"/>
      <c r="F337" s="14">
        <f>+F338+F339</f>
        <v>197418.77848999997</v>
      </c>
    </row>
    <row r="338" spans="1:6" x14ac:dyDescent="0.25">
      <c r="A338" s="36"/>
      <c r="B338" s="16" t="s">
        <v>12</v>
      </c>
      <c r="C338" s="17">
        <v>221604.75513000001</v>
      </c>
      <c r="D338" s="17">
        <v>221604.75513000001</v>
      </c>
      <c r="E338" s="17"/>
      <c r="F338" s="17">
        <v>197418.77848999997</v>
      </c>
    </row>
    <row r="339" spans="1:6" x14ac:dyDescent="0.25">
      <c r="A339" s="36"/>
      <c r="B339" s="16" t="s">
        <v>13</v>
      </c>
      <c r="C339" s="17">
        <v>0</v>
      </c>
      <c r="D339" s="17">
        <v>0</v>
      </c>
      <c r="E339" s="17"/>
      <c r="F339" s="17">
        <v>0</v>
      </c>
    </row>
    <row r="340" spans="1:6" x14ac:dyDescent="0.25">
      <c r="A340" s="37"/>
      <c r="B340" s="13" t="s">
        <v>122</v>
      </c>
      <c r="C340" s="14">
        <f>+C341+C342</f>
        <v>4674.1440000000002</v>
      </c>
      <c r="D340" s="14">
        <f>+D341+D342</f>
        <v>4611.0150000000003</v>
      </c>
      <c r="E340" s="14"/>
      <c r="F340" s="14">
        <f>+F341+F342</f>
        <v>4611.0150000000003</v>
      </c>
    </row>
    <row r="341" spans="1:6" x14ac:dyDescent="0.25">
      <c r="A341" s="36"/>
      <c r="B341" s="16" t="s">
        <v>12</v>
      </c>
      <c r="C341" s="17">
        <v>4674.1440000000002</v>
      </c>
      <c r="D341" s="17">
        <v>4611.0150000000003</v>
      </c>
      <c r="E341" s="17"/>
      <c r="F341" s="17">
        <v>4611.0150000000003</v>
      </c>
    </row>
    <row r="342" spans="1:6" x14ac:dyDescent="0.25">
      <c r="A342" s="36"/>
      <c r="B342" s="16" t="s">
        <v>13</v>
      </c>
      <c r="C342" s="17">
        <v>0</v>
      </c>
      <c r="D342" s="17">
        <v>0</v>
      </c>
      <c r="E342" s="17"/>
      <c r="F342" s="17">
        <v>0</v>
      </c>
    </row>
    <row r="343" spans="1:6" x14ac:dyDescent="0.25">
      <c r="A343" s="37"/>
      <c r="B343" s="13" t="s">
        <v>123</v>
      </c>
      <c r="C343" s="14">
        <f>+C344+C345</f>
        <v>18697.688210000004</v>
      </c>
      <c r="D343" s="14">
        <f>+D344+D345</f>
        <v>18697.687959999999</v>
      </c>
      <c r="E343" s="14"/>
      <c r="F343" s="14">
        <f>+F344+F345</f>
        <v>18379.937600000001</v>
      </c>
    </row>
    <row r="344" spans="1:6" x14ac:dyDescent="0.25">
      <c r="A344" s="36"/>
      <c r="B344" s="16" t="s">
        <v>12</v>
      </c>
      <c r="C344" s="17">
        <v>18697.688210000004</v>
      </c>
      <c r="D344" s="17">
        <v>18697.687959999999</v>
      </c>
      <c r="E344" s="17"/>
      <c r="F344" s="17">
        <v>18379.937600000001</v>
      </c>
    </row>
    <row r="345" spans="1:6" x14ac:dyDescent="0.25">
      <c r="A345" s="36"/>
      <c r="B345" s="16" t="s">
        <v>13</v>
      </c>
      <c r="C345" s="17">
        <v>0</v>
      </c>
      <c r="D345" s="17">
        <v>0</v>
      </c>
      <c r="E345" s="17"/>
      <c r="F345" s="17">
        <v>0</v>
      </c>
    </row>
    <row r="346" spans="1:6" x14ac:dyDescent="0.25">
      <c r="A346" s="37"/>
      <c r="B346" s="13" t="s">
        <v>124</v>
      </c>
      <c r="C346" s="14">
        <f>+C347+C348</f>
        <v>1171.4112200000002</v>
      </c>
      <c r="D346" s="14">
        <f>+D347+D348</f>
        <v>770.80600000000004</v>
      </c>
      <c r="E346" s="14"/>
      <c r="F346" s="14">
        <f>+F347+F348</f>
        <v>783.43100000000004</v>
      </c>
    </row>
    <row r="347" spans="1:6" x14ac:dyDescent="0.25">
      <c r="A347" s="36"/>
      <c r="B347" s="16" t="s">
        <v>12</v>
      </c>
      <c r="C347" s="17">
        <v>1171.4112200000002</v>
      </c>
      <c r="D347" s="17">
        <v>770.80600000000004</v>
      </c>
      <c r="E347" s="17"/>
      <c r="F347" s="17">
        <v>783.43100000000004</v>
      </c>
    </row>
    <row r="348" spans="1:6" x14ac:dyDescent="0.25">
      <c r="A348" s="36"/>
      <c r="B348" s="16" t="s">
        <v>13</v>
      </c>
      <c r="C348" s="17">
        <v>0</v>
      </c>
      <c r="D348" s="17">
        <v>0</v>
      </c>
      <c r="E348" s="17"/>
      <c r="F348" s="17">
        <v>0</v>
      </c>
    </row>
    <row r="349" spans="1:6" x14ac:dyDescent="0.25">
      <c r="A349" s="37"/>
      <c r="B349" s="13" t="s">
        <v>125</v>
      </c>
      <c r="C349" s="14">
        <f>+C350+C351</f>
        <v>12668.380439999999</v>
      </c>
      <c r="D349" s="14">
        <f>+D350+D351</f>
        <v>12668.38</v>
      </c>
      <c r="E349" s="14"/>
      <c r="F349" s="14">
        <f>+F350+F351</f>
        <v>12600.529</v>
      </c>
    </row>
    <row r="350" spans="1:6" x14ac:dyDescent="0.25">
      <c r="A350" s="36"/>
      <c r="B350" s="16" t="s">
        <v>12</v>
      </c>
      <c r="C350" s="17">
        <v>12668.380439999999</v>
      </c>
      <c r="D350" s="17">
        <v>12668.38</v>
      </c>
      <c r="E350" s="17"/>
      <c r="F350" s="17">
        <v>12600.529</v>
      </c>
    </row>
    <row r="351" spans="1:6" x14ac:dyDescent="0.25">
      <c r="A351" s="36"/>
      <c r="B351" s="16" t="s">
        <v>13</v>
      </c>
      <c r="C351" s="17">
        <v>0</v>
      </c>
      <c r="D351" s="17">
        <v>0</v>
      </c>
      <c r="E351" s="17"/>
      <c r="F351" s="17">
        <v>0</v>
      </c>
    </row>
    <row r="352" spans="1:6" x14ac:dyDescent="0.25">
      <c r="A352" s="37"/>
      <c r="B352" s="13" t="s">
        <v>126</v>
      </c>
      <c r="C352" s="14">
        <f>+C353+C354</f>
        <v>203.03707</v>
      </c>
      <c r="D352" s="14">
        <f>+D353+D354</f>
        <v>235.63300000000001</v>
      </c>
      <c r="E352" s="14"/>
      <c r="F352" s="14">
        <f>+F353+F354</f>
        <v>214.82376000000002</v>
      </c>
    </row>
    <row r="353" spans="1:6" x14ac:dyDescent="0.25">
      <c r="A353" s="36"/>
      <c r="B353" s="16" t="s">
        <v>12</v>
      </c>
      <c r="C353" s="17">
        <v>203.03707</v>
      </c>
      <c r="D353" s="17">
        <v>235.63300000000001</v>
      </c>
      <c r="E353" s="17"/>
      <c r="F353" s="17">
        <v>214.82376000000002</v>
      </c>
    </row>
    <row r="354" spans="1:6" x14ac:dyDescent="0.25">
      <c r="A354" s="36"/>
      <c r="B354" s="16" t="s">
        <v>13</v>
      </c>
      <c r="C354" s="17">
        <v>0</v>
      </c>
      <c r="D354" s="17">
        <v>0</v>
      </c>
      <c r="E354" s="17"/>
      <c r="F354" s="17">
        <v>0</v>
      </c>
    </row>
    <row r="355" spans="1:6" x14ac:dyDescent="0.25">
      <c r="A355" s="37"/>
      <c r="B355" s="13" t="s">
        <v>127</v>
      </c>
      <c r="C355" s="14">
        <f>+C356+C357</f>
        <v>13455.478999999999</v>
      </c>
      <c r="D355" s="14">
        <f>+D356+D357</f>
        <v>13455.478999999999</v>
      </c>
      <c r="E355" s="14"/>
      <c r="F355" s="14">
        <f>+F356+F357</f>
        <v>12687.797</v>
      </c>
    </row>
    <row r="356" spans="1:6" x14ac:dyDescent="0.25">
      <c r="A356" s="36"/>
      <c r="B356" s="16" t="s">
        <v>12</v>
      </c>
      <c r="C356" s="17">
        <v>13455.478999999999</v>
      </c>
      <c r="D356" s="17">
        <v>13455.478999999999</v>
      </c>
      <c r="E356" s="17"/>
      <c r="F356" s="17">
        <v>12687.797</v>
      </c>
    </row>
    <row r="357" spans="1:6" x14ac:dyDescent="0.25">
      <c r="A357" s="36"/>
      <c r="B357" s="16" t="s">
        <v>13</v>
      </c>
      <c r="C357" s="17">
        <v>0</v>
      </c>
      <c r="D357" s="17">
        <v>0</v>
      </c>
      <c r="E357" s="17"/>
      <c r="F357" s="17">
        <v>0</v>
      </c>
    </row>
    <row r="358" spans="1:6" x14ac:dyDescent="0.25">
      <c r="A358" s="37"/>
      <c r="B358" s="13" t="s">
        <v>128</v>
      </c>
      <c r="C358" s="14">
        <f>+C359+C360</f>
        <v>94885.794320000001</v>
      </c>
      <c r="D358" s="14">
        <f>+D359+D360</f>
        <v>94885.794320000001</v>
      </c>
      <c r="E358" s="14"/>
      <c r="F358" s="14">
        <f>+F359+F360</f>
        <v>84890.671509999986</v>
      </c>
    </row>
    <row r="359" spans="1:6" x14ac:dyDescent="0.25">
      <c r="A359" s="36"/>
      <c r="B359" s="16" t="s">
        <v>12</v>
      </c>
      <c r="C359" s="17">
        <v>94885.794320000001</v>
      </c>
      <c r="D359" s="17">
        <v>94885.794320000001</v>
      </c>
      <c r="E359" s="17"/>
      <c r="F359" s="17">
        <v>84890.671509999986</v>
      </c>
    </row>
    <row r="360" spans="1:6" x14ac:dyDescent="0.25">
      <c r="A360" s="36"/>
      <c r="B360" s="16" t="s">
        <v>13</v>
      </c>
      <c r="C360" s="17">
        <v>0</v>
      </c>
      <c r="D360" s="17">
        <v>0</v>
      </c>
      <c r="E360" s="17"/>
      <c r="F360" s="17">
        <v>0</v>
      </c>
    </row>
    <row r="361" spans="1:6" x14ac:dyDescent="0.25">
      <c r="A361" s="37"/>
      <c r="B361" s="13" t="s">
        <v>129</v>
      </c>
      <c r="C361" s="14">
        <f>+C362+C363</f>
        <v>15415.910879999999</v>
      </c>
      <c r="D361" s="14">
        <f>+D362+D363</f>
        <v>15415.910879999999</v>
      </c>
      <c r="E361" s="14"/>
      <c r="F361" s="14">
        <f>+F362+F363</f>
        <v>14800.386630000001</v>
      </c>
    </row>
    <row r="362" spans="1:6" x14ac:dyDescent="0.25">
      <c r="A362" s="36"/>
      <c r="B362" s="16" t="s">
        <v>12</v>
      </c>
      <c r="C362" s="17">
        <v>15415.910879999999</v>
      </c>
      <c r="D362" s="17">
        <v>15415.910879999999</v>
      </c>
      <c r="E362" s="17"/>
      <c r="F362" s="17">
        <v>14800.386630000001</v>
      </c>
    </row>
    <row r="363" spans="1:6" x14ac:dyDescent="0.25">
      <c r="A363" s="36"/>
      <c r="B363" s="16" t="s">
        <v>13</v>
      </c>
      <c r="C363" s="17">
        <v>0</v>
      </c>
      <c r="D363" s="17">
        <v>0</v>
      </c>
      <c r="E363" s="17"/>
      <c r="F363" s="17">
        <v>0</v>
      </c>
    </row>
    <row r="364" spans="1:6" x14ac:dyDescent="0.25">
      <c r="A364" s="37"/>
      <c r="B364" s="13" t="s">
        <v>130</v>
      </c>
      <c r="C364" s="14">
        <f>+C365+C366</f>
        <v>30000</v>
      </c>
      <c r="D364" s="14">
        <f>+D365+D366</f>
        <v>30000</v>
      </c>
      <c r="E364" s="14"/>
      <c r="F364" s="14">
        <f>+F365+F366</f>
        <v>0</v>
      </c>
    </row>
    <row r="365" spans="1:6" x14ac:dyDescent="0.25">
      <c r="A365" s="36"/>
      <c r="B365" s="16" t="s">
        <v>12</v>
      </c>
      <c r="C365" s="17">
        <v>30000</v>
      </c>
      <c r="D365" s="17">
        <v>30000</v>
      </c>
      <c r="E365" s="17"/>
      <c r="F365" s="17">
        <v>0</v>
      </c>
    </row>
    <row r="366" spans="1:6" x14ac:dyDescent="0.25">
      <c r="A366" s="36"/>
      <c r="B366" s="16" t="s">
        <v>13</v>
      </c>
      <c r="C366" s="17">
        <v>0</v>
      </c>
      <c r="D366" s="17">
        <v>0</v>
      </c>
      <c r="E366" s="17"/>
      <c r="F366" s="17">
        <v>0</v>
      </c>
    </row>
    <row r="367" spans="1:6" x14ac:dyDescent="0.25">
      <c r="A367" s="39" t="s">
        <v>131</v>
      </c>
      <c r="B367" s="10"/>
      <c r="C367" s="11">
        <f>+C368+C371+C374+C377+C380+C383+C386+C389+C392+C395+C398+C401+C404+C407+C410+C413+C416+C419+C422+C425+C428+C431+C434+C437+C440</f>
        <v>5572830.8870999981</v>
      </c>
      <c r="D367" s="11">
        <f t="shared" ref="D367:F367" si="94">+D368+D371+D374+D377+D380+D383+D386+D389+D392+D395+D398+D401+D404+D407+D410+D413+D416+D419+D422+D425+D428+D431+D434+D437+D440</f>
        <v>5089382.2468300005</v>
      </c>
      <c r="E367" s="11"/>
      <c r="F367" s="11">
        <f t="shared" si="94"/>
        <v>4861382.0636000009</v>
      </c>
    </row>
    <row r="368" spans="1:6" x14ac:dyDescent="0.25">
      <c r="A368" s="37"/>
      <c r="B368" s="13" t="s">
        <v>17</v>
      </c>
      <c r="C368" s="14">
        <f>+C369+C370</f>
        <v>1086686.2</v>
      </c>
      <c r="D368" s="14">
        <f>+D369+D370</f>
        <v>448539.30606999993</v>
      </c>
      <c r="E368" s="14"/>
      <c r="F368" s="14">
        <f>+F369+F370</f>
        <v>362876.42418999999</v>
      </c>
    </row>
    <row r="369" spans="1:6" x14ac:dyDescent="0.25">
      <c r="A369" s="36"/>
      <c r="B369" s="16" t="s">
        <v>12</v>
      </c>
      <c r="C369" s="17">
        <v>1015023.6</v>
      </c>
      <c r="D369" s="17">
        <v>402154.10377999995</v>
      </c>
      <c r="E369" s="17"/>
      <c r="F369" s="17">
        <v>343127.59989999997</v>
      </c>
    </row>
    <row r="370" spans="1:6" x14ac:dyDescent="0.25">
      <c r="A370" s="36"/>
      <c r="B370" s="16" t="s">
        <v>13</v>
      </c>
      <c r="C370" s="17">
        <v>71662.600000000006</v>
      </c>
      <c r="D370" s="17">
        <v>46385.202290000001</v>
      </c>
      <c r="E370" s="17"/>
      <c r="F370" s="17">
        <v>19748.82429</v>
      </c>
    </row>
    <row r="371" spans="1:6" x14ac:dyDescent="0.25">
      <c r="A371" s="37"/>
      <c r="B371" s="13" t="s">
        <v>132</v>
      </c>
      <c r="C371" s="14">
        <f>+C372+C373</f>
        <v>3542.0133500000002</v>
      </c>
      <c r="D371" s="14">
        <f>+D372+D373</f>
        <v>4138.9905600000002</v>
      </c>
      <c r="E371" s="14"/>
      <c r="F371" s="14">
        <f>+F372+F373</f>
        <v>3797.3973500000002</v>
      </c>
    </row>
    <row r="372" spans="1:6" x14ac:dyDescent="0.25">
      <c r="A372" s="36"/>
      <c r="B372" s="16" t="s">
        <v>12</v>
      </c>
      <c r="C372" s="17">
        <v>3542.0133500000002</v>
      </c>
      <c r="D372" s="17">
        <v>4138.9905600000002</v>
      </c>
      <c r="E372" s="17"/>
      <c r="F372" s="17">
        <v>3797.3973500000002</v>
      </c>
    </row>
    <row r="373" spans="1:6" x14ac:dyDescent="0.25">
      <c r="A373" s="36"/>
      <c r="B373" s="16" t="s">
        <v>13</v>
      </c>
      <c r="C373" s="17">
        <v>0</v>
      </c>
      <c r="D373" s="17">
        <v>0</v>
      </c>
      <c r="E373" s="17"/>
      <c r="F373" s="17">
        <v>0</v>
      </c>
    </row>
    <row r="374" spans="1:6" x14ac:dyDescent="0.25">
      <c r="A374" s="37"/>
      <c r="B374" s="13" t="s">
        <v>133</v>
      </c>
      <c r="C374" s="14">
        <f>+C375+C376</f>
        <v>32382.6</v>
      </c>
      <c r="D374" s="14">
        <f>+D375+D376</f>
        <v>32382.608</v>
      </c>
      <c r="E374" s="14"/>
      <c r="F374" s="14">
        <f>+F375+F376</f>
        <v>30509.77</v>
      </c>
    </row>
    <row r="375" spans="1:6" x14ac:dyDescent="0.25">
      <c r="A375" s="36"/>
      <c r="B375" s="16" t="s">
        <v>12</v>
      </c>
      <c r="C375" s="17">
        <v>32382.6</v>
      </c>
      <c r="D375" s="17">
        <v>32382.608</v>
      </c>
      <c r="E375" s="17"/>
      <c r="F375" s="17">
        <v>30509.77</v>
      </c>
    </row>
    <row r="376" spans="1:6" x14ac:dyDescent="0.25">
      <c r="A376" s="36"/>
      <c r="B376" s="16" t="s">
        <v>13</v>
      </c>
      <c r="C376" s="17">
        <v>0</v>
      </c>
      <c r="D376" s="17">
        <v>0</v>
      </c>
      <c r="E376" s="17"/>
      <c r="F376" s="17">
        <v>0</v>
      </c>
    </row>
    <row r="377" spans="1:6" x14ac:dyDescent="0.25">
      <c r="A377" s="37"/>
      <c r="B377" s="13" t="s">
        <v>134</v>
      </c>
      <c r="C377" s="14">
        <f>+C378+C379</f>
        <v>5600.1132800000005</v>
      </c>
      <c r="D377" s="14">
        <f>+D378+D379</f>
        <v>5534.3385499999995</v>
      </c>
      <c r="E377" s="14"/>
      <c r="F377" s="14">
        <f>+F378+F379</f>
        <v>5534.3385499999995</v>
      </c>
    </row>
    <row r="378" spans="1:6" x14ac:dyDescent="0.25">
      <c r="A378" s="36"/>
      <c r="B378" s="16" t="s">
        <v>12</v>
      </c>
      <c r="C378" s="17">
        <v>5600.1132800000005</v>
      </c>
      <c r="D378" s="30">
        <v>5534.3385499999995</v>
      </c>
      <c r="E378" s="30"/>
      <c r="F378" s="30">
        <v>5534.3385499999995</v>
      </c>
    </row>
    <row r="379" spans="1:6" x14ac:dyDescent="0.25">
      <c r="A379" s="36"/>
      <c r="B379" s="16" t="s">
        <v>13</v>
      </c>
      <c r="C379" s="17">
        <v>0</v>
      </c>
      <c r="D379" s="30">
        <v>0</v>
      </c>
      <c r="E379" s="30"/>
      <c r="F379" s="30">
        <v>0</v>
      </c>
    </row>
    <row r="380" spans="1:6" x14ac:dyDescent="0.25">
      <c r="A380" s="37"/>
      <c r="B380" s="13" t="s">
        <v>135</v>
      </c>
      <c r="C380" s="14">
        <f>+C381+C382</f>
        <v>227981.2</v>
      </c>
      <c r="D380" s="14">
        <f>+D381+D382</f>
        <v>227981.24600000001</v>
      </c>
      <c r="E380" s="14"/>
      <c r="F380" s="14">
        <f>+F381+F382</f>
        <v>227900.05</v>
      </c>
    </row>
    <row r="381" spans="1:6" x14ac:dyDescent="0.25">
      <c r="A381" s="36"/>
      <c r="B381" s="16" t="s">
        <v>12</v>
      </c>
      <c r="C381" s="17">
        <v>227981.2</v>
      </c>
      <c r="D381" s="17">
        <v>227981.24600000001</v>
      </c>
      <c r="E381" s="17"/>
      <c r="F381" s="17">
        <v>227900.05</v>
      </c>
    </row>
    <row r="382" spans="1:6" x14ac:dyDescent="0.25">
      <c r="A382" s="36"/>
      <c r="B382" s="16" t="s">
        <v>13</v>
      </c>
      <c r="C382" s="17">
        <v>0</v>
      </c>
      <c r="D382" s="17">
        <v>0</v>
      </c>
      <c r="E382" s="17"/>
      <c r="F382" s="17">
        <v>0</v>
      </c>
    </row>
    <row r="383" spans="1:6" x14ac:dyDescent="0.25">
      <c r="A383" s="37"/>
      <c r="B383" s="13" t="s">
        <v>136</v>
      </c>
      <c r="C383" s="14">
        <f>+C384+C385</f>
        <v>111192.3</v>
      </c>
      <c r="D383" s="14">
        <f>+D384+D385</f>
        <v>143595.31416000001</v>
      </c>
      <c r="E383" s="14"/>
      <c r="F383" s="14">
        <f>+F384+F385</f>
        <v>174990.05622</v>
      </c>
    </row>
    <row r="384" spans="1:6" x14ac:dyDescent="0.25">
      <c r="A384" s="36"/>
      <c r="B384" s="16" t="s">
        <v>12</v>
      </c>
      <c r="C384" s="17">
        <v>111192.3</v>
      </c>
      <c r="D384" s="17">
        <v>143595.31416000001</v>
      </c>
      <c r="E384" s="17"/>
      <c r="F384" s="17">
        <v>174990.05622</v>
      </c>
    </row>
    <row r="385" spans="1:6" x14ac:dyDescent="0.25">
      <c r="A385" s="36"/>
      <c r="B385" s="16" t="s">
        <v>13</v>
      </c>
      <c r="C385" s="17">
        <v>0</v>
      </c>
      <c r="D385" s="17">
        <v>0</v>
      </c>
      <c r="E385" s="17"/>
      <c r="F385" s="17">
        <v>0</v>
      </c>
    </row>
    <row r="386" spans="1:6" x14ac:dyDescent="0.25">
      <c r="A386" s="37"/>
      <c r="B386" s="13" t="s">
        <v>137</v>
      </c>
      <c r="C386" s="14">
        <f>+C387+C388</f>
        <v>1043225.862</v>
      </c>
      <c r="D386" s="14">
        <f>+D387+D388</f>
        <v>1043225.862</v>
      </c>
      <c r="E386" s="14"/>
      <c r="F386" s="14">
        <f>+F387+F388</f>
        <v>1021282.1580000001</v>
      </c>
    </row>
    <row r="387" spans="1:6" x14ac:dyDescent="0.25">
      <c r="A387" s="36"/>
      <c r="B387" s="16" t="s">
        <v>12</v>
      </c>
      <c r="C387" s="17">
        <v>574291.77800000005</v>
      </c>
      <c r="D387" s="17">
        <v>574291.77800000005</v>
      </c>
      <c r="E387" s="17"/>
      <c r="F387" s="17">
        <v>554623.09900000005</v>
      </c>
    </row>
    <row r="388" spans="1:6" x14ac:dyDescent="0.25">
      <c r="A388" s="36"/>
      <c r="B388" s="16" t="s">
        <v>13</v>
      </c>
      <c r="C388" s="17">
        <v>468934.08399999997</v>
      </c>
      <c r="D388" s="17">
        <v>468934.08399999997</v>
      </c>
      <c r="E388" s="17"/>
      <c r="F388" s="17">
        <v>466659.05900000001</v>
      </c>
    </row>
    <row r="389" spans="1:6" x14ac:dyDescent="0.25">
      <c r="A389" s="38"/>
      <c r="B389" s="21" t="s">
        <v>138</v>
      </c>
      <c r="C389" s="22">
        <f>+C390+C391</f>
        <v>175553.7</v>
      </c>
      <c r="D389" s="22">
        <f>+D390+D391</f>
        <v>175553.65900000001</v>
      </c>
      <c r="E389" s="22"/>
      <c r="F389" s="22">
        <f>+F390+F391</f>
        <v>175553.65900000001</v>
      </c>
    </row>
    <row r="390" spans="1:6" x14ac:dyDescent="0.25">
      <c r="A390" s="36"/>
      <c r="B390" s="16" t="s">
        <v>12</v>
      </c>
      <c r="C390" s="17">
        <v>175553.7</v>
      </c>
      <c r="D390" s="17">
        <v>175553.65900000001</v>
      </c>
      <c r="E390" s="17"/>
      <c r="F390" s="17">
        <v>175553.65900000001</v>
      </c>
    </row>
    <row r="391" spans="1:6" x14ac:dyDescent="0.25">
      <c r="A391" s="36"/>
      <c r="B391" s="16" t="s">
        <v>13</v>
      </c>
      <c r="C391" s="17">
        <v>0</v>
      </c>
      <c r="D391" s="17">
        <v>0</v>
      </c>
      <c r="E391" s="17"/>
      <c r="F391" s="17">
        <v>0</v>
      </c>
    </row>
    <row r="392" spans="1:6" x14ac:dyDescent="0.25">
      <c r="A392" s="37"/>
      <c r="B392" s="13" t="s">
        <v>139</v>
      </c>
      <c r="C392" s="14">
        <f>+C393+C394</f>
        <v>364290.4</v>
      </c>
      <c r="D392" s="14">
        <f>+D393+D394</f>
        <v>364290.39653999999</v>
      </c>
      <c r="E392" s="14"/>
      <c r="F392" s="14">
        <f>+F393+F394</f>
        <v>312730.29625999997</v>
      </c>
    </row>
    <row r="393" spans="1:6" x14ac:dyDescent="0.25">
      <c r="A393" s="36"/>
      <c r="B393" s="16" t="s">
        <v>12</v>
      </c>
      <c r="C393" s="17">
        <v>58210.400000000001</v>
      </c>
      <c r="D393" s="17">
        <v>58210.396540000002</v>
      </c>
      <c r="E393" s="17"/>
      <c r="F393" s="17">
        <v>50420.704259999999</v>
      </c>
    </row>
    <row r="394" spans="1:6" x14ac:dyDescent="0.25">
      <c r="A394" s="36"/>
      <c r="B394" s="16" t="s">
        <v>13</v>
      </c>
      <c r="C394" s="17">
        <v>306080</v>
      </c>
      <c r="D394" s="17">
        <v>306080</v>
      </c>
      <c r="E394" s="17"/>
      <c r="F394" s="17">
        <v>262309.592</v>
      </c>
    </row>
    <row r="395" spans="1:6" x14ac:dyDescent="0.25">
      <c r="A395" s="37"/>
      <c r="B395" s="13" t="s">
        <v>140</v>
      </c>
      <c r="C395" s="14">
        <f>+C396+C397</f>
        <v>82534.433000000005</v>
      </c>
      <c r="D395" s="14">
        <f>+D396+D397</f>
        <v>56349.612000000001</v>
      </c>
      <c r="E395" s="14"/>
      <c r="F395" s="14">
        <f>+F396+F397</f>
        <v>56349.612000000001</v>
      </c>
    </row>
    <row r="396" spans="1:6" x14ac:dyDescent="0.25">
      <c r="A396" s="36"/>
      <c r="B396" s="16" t="s">
        <v>12</v>
      </c>
      <c r="C396" s="17">
        <v>82534.433000000005</v>
      </c>
      <c r="D396" s="17">
        <v>56349.612000000001</v>
      </c>
      <c r="E396" s="17"/>
      <c r="F396" s="17">
        <v>56349.612000000001</v>
      </c>
    </row>
    <row r="397" spans="1:6" x14ac:dyDescent="0.25">
      <c r="A397" s="36"/>
      <c r="B397" s="16" t="s">
        <v>13</v>
      </c>
      <c r="C397" s="17">
        <v>0</v>
      </c>
      <c r="D397" s="17">
        <v>0</v>
      </c>
      <c r="E397" s="17"/>
      <c r="F397" s="17">
        <v>0</v>
      </c>
    </row>
    <row r="398" spans="1:6" x14ac:dyDescent="0.25">
      <c r="A398" s="37"/>
      <c r="B398" s="13" t="s">
        <v>141</v>
      </c>
      <c r="C398" s="14">
        <f>+C399+C400</f>
        <v>376.71100000000001</v>
      </c>
      <c r="D398" s="14">
        <f>+D399+D400</f>
        <v>377.15899999999999</v>
      </c>
      <c r="E398" s="14"/>
      <c r="F398" s="14">
        <f>+F399+F400</f>
        <v>376.77100000000002</v>
      </c>
    </row>
    <row r="399" spans="1:6" x14ac:dyDescent="0.25">
      <c r="A399" s="36"/>
      <c r="B399" s="16" t="s">
        <v>12</v>
      </c>
      <c r="C399" s="17">
        <v>376.71100000000001</v>
      </c>
      <c r="D399" s="17">
        <v>377.15899999999999</v>
      </c>
      <c r="E399" s="17"/>
      <c r="F399" s="17">
        <v>376.77100000000002</v>
      </c>
    </row>
    <row r="400" spans="1:6" x14ac:dyDescent="0.25">
      <c r="A400" s="36"/>
      <c r="B400" s="16" t="s">
        <v>13</v>
      </c>
      <c r="C400" s="17">
        <v>0</v>
      </c>
      <c r="D400" s="17">
        <v>0</v>
      </c>
      <c r="E400" s="17"/>
      <c r="F400" s="17">
        <v>0</v>
      </c>
    </row>
    <row r="401" spans="1:6" ht="22.5" x14ac:dyDescent="0.25">
      <c r="A401" s="37"/>
      <c r="B401" s="13" t="s">
        <v>142</v>
      </c>
      <c r="C401" s="14">
        <f>+C402+C403</f>
        <v>434205.8</v>
      </c>
      <c r="D401" s="14">
        <f>+D402+D403</f>
        <v>415380.19400000002</v>
      </c>
      <c r="E401" s="14"/>
      <c r="F401" s="14">
        <f>+F402+F403</f>
        <v>367427.071</v>
      </c>
    </row>
    <row r="402" spans="1:6" x14ac:dyDescent="0.25">
      <c r="A402" s="36"/>
      <c r="B402" s="16" t="s">
        <v>12</v>
      </c>
      <c r="C402" s="17">
        <v>72696.800000000003</v>
      </c>
      <c r="D402" s="17">
        <v>27700.842000000001</v>
      </c>
      <c r="E402" s="17"/>
      <c r="F402" s="17">
        <v>82852.116999999998</v>
      </c>
    </row>
    <row r="403" spans="1:6" x14ac:dyDescent="0.25">
      <c r="A403" s="36"/>
      <c r="B403" s="16" t="s">
        <v>13</v>
      </c>
      <c r="C403" s="17">
        <v>361509</v>
      </c>
      <c r="D403" s="17">
        <v>387679.35200000001</v>
      </c>
      <c r="E403" s="17"/>
      <c r="F403" s="17">
        <v>284574.95400000003</v>
      </c>
    </row>
    <row r="404" spans="1:6" x14ac:dyDescent="0.25">
      <c r="A404" s="37"/>
      <c r="B404" s="13" t="s">
        <v>143</v>
      </c>
      <c r="C404" s="14">
        <f>+C405+C406</f>
        <v>687702.39999999991</v>
      </c>
      <c r="D404" s="14">
        <f>+D405+D406</f>
        <v>686794.28110000002</v>
      </c>
      <c r="E404" s="14"/>
      <c r="F404" s="14">
        <f>+F405+F406</f>
        <v>686794.28110000002</v>
      </c>
    </row>
    <row r="405" spans="1:6" x14ac:dyDescent="0.25">
      <c r="A405" s="36"/>
      <c r="B405" s="16" t="s">
        <v>12</v>
      </c>
      <c r="C405" s="17">
        <v>294531.09999999998</v>
      </c>
      <c r="D405" s="17">
        <v>294531.07010000001</v>
      </c>
      <c r="E405" s="17"/>
      <c r="F405" s="17">
        <v>294531.07010000001</v>
      </c>
    </row>
    <row r="406" spans="1:6" x14ac:dyDescent="0.25">
      <c r="A406" s="36"/>
      <c r="B406" s="16" t="s">
        <v>13</v>
      </c>
      <c r="C406" s="17">
        <v>393171.3</v>
      </c>
      <c r="D406" s="17">
        <v>392263.21100000001</v>
      </c>
      <c r="E406" s="17"/>
      <c r="F406" s="17">
        <v>392263.21100000001</v>
      </c>
    </row>
    <row r="407" spans="1:6" x14ac:dyDescent="0.25">
      <c r="A407" s="37"/>
      <c r="B407" s="13" t="s">
        <v>144</v>
      </c>
      <c r="C407" s="14">
        <f>+C408+C409</f>
        <v>344796.50581</v>
      </c>
      <c r="D407" s="14">
        <f>+D408+D409</f>
        <v>483223.54621000006</v>
      </c>
      <c r="E407" s="14"/>
      <c r="F407" s="14">
        <f>+F408+F409</f>
        <v>442819.3947200001</v>
      </c>
    </row>
    <row r="408" spans="1:6" x14ac:dyDescent="0.25">
      <c r="A408" s="36"/>
      <c r="B408" s="16" t="s">
        <v>12</v>
      </c>
      <c r="C408" s="17">
        <v>186026.90578</v>
      </c>
      <c r="D408" s="17">
        <v>279562.03558000003</v>
      </c>
      <c r="E408" s="17"/>
      <c r="F408" s="17">
        <v>239157.88409000007</v>
      </c>
    </row>
    <row r="409" spans="1:6" x14ac:dyDescent="0.25">
      <c r="A409" s="36"/>
      <c r="B409" s="16" t="s">
        <v>13</v>
      </c>
      <c r="C409" s="17">
        <v>158769.60003</v>
      </c>
      <c r="D409" s="17">
        <v>203661.51063</v>
      </c>
      <c r="E409" s="17"/>
      <c r="F409" s="17">
        <v>203661.51063</v>
      </c>
    </row>
    <row r="410" spans="1:6" x14ac:dyDescent="0.25">
      <c r="A410" s="37"/>
      <c r="B410" s="13" t="s">
        <v>145</v>
      </c>
      <c r="C410" s="14">
        <f>+C411+C412</f>
        <v>17937.599999999999</v>
      </c>
      <c r="D410" s="14">
        <f>+D411+D412</f>
        <v>17937.564999999999</v>
      </c>
      <c r="E410" s="14"/>
      <c r="F410" s="14">
        <f>+F411+F412</f>
        <v>7504.2160000000003</v>
      </c>
    </row>
    <row r="411" spans="1:6" x14ac:dyDescent="0.25">
      <c r="A411" s="36"/>
      <c r="B411" s="16" t="s">
        <v>12</v>
      </c>
      <c r="C411" s="17">
        <v>17937.599999999999</v>
      </c>
      <c r="D411" s="17">
        <v>17937.564999999999</v>
      </c>
      <c r="E411" s="17"/>
      <c r="F411" s="17">
        <v>7504.2160000000003</v>
      </c>
    </row>
    <row r="412" spans="1:6" x14ac:dyDescent="0.25">
      <c r="A412" s="36"/>
      <c r="B412" s="16" t="s">
        <v>13</v>
      </c>
      <c r="C412" s="17">
        <v>0</v>
      </c>
      <c r="D412" s="17">
        <v>0</v>
      </c>
      <c r="E412" s="17"/>
      <c r="F412" s="17">
        <v>0</v>
      </c>
    </row>
    <row r="413" spans="1:6" x14ac:dyDescent="0.25">
      <c r="A413" s="37"/>
      <c r="B413" s="13" t="s">
        <v>146</v>
      </c>
      <c r="C413" s="14">
        <f>+C414+C415</f>
        <v>13431.8</v>
      </c>
      <c r="D413" s="14">
        <f>+D414+D415</f>
        <v>30025.095999999998</v>
      </c>
      <c r="E413" s="14"/>
      <c r="F413" s="14">
        <f>+F414+F415</f>
        <v>30025.095999999998</v>
      </c>
    </row>
    <row r="414" spans="1:6" x14ac:dyDescent="0.25">
      <c r="A414" s="36"/>
      <c r="B414" s="16" t="s">
        <v>12</v>
      </c>
      <c r="C414" s="40">
        <v>13431.8</v>
      </c>
      <c r="D414" s="30">
        <v>12602.846</v>
      </c>
      <c r="E414" s="30"/>
      <c r="F414" s="30">
        <v>12602.846</v>
      </c>
    </row>
    <row r="415" spans="1:6" x14ac:dyDescent="0.25">
      <c r="A415" s="36"/>
      <c r="B415" s="16" t="s">
        <v>13</v>
      </c>
      <c r="C415" s="40">
        <v>0</v>
      </c>
      <c r="D415" s="30">
        <v>17422.25</v>
      </c>
      <c r="E415" s="30"/>
      <c r="F415" s="30">
        <v>17422.25</v>
      </c>
    </row>
    <row r="416" spans="1:6" x14ac:dyDescent="0.25">
      <c r="A416" s="37"/>
      <c r="B416" s="13" t="s">
        <v>147</v>
      </c>
      <c r="C416" s="14">
        <f>+C417+C418</f>
        <v>10486.501</v>
      </c>
      <c r="D416" s="14">
        <f>+D417+D418</f>
        <v>10486.501</v>
      </c>
      <c r="E416" s="14"/>
      <c r="F416" s="14">
        <f>+F417+F418</f>
        <v>10158.540000000001</v>
      </c>
    </row>
    <row r="417" spans="1:6" x14ac:dyDescent="0.25">
      <c r="A417" s="36"/>
      <c r="B417" s="16" t="s">
        <v>12</v>
      </c>
      <c r="C417" s="17">
        <v>10486.501</v>
      </c>
      <c r="D417" s="17">
        <v>10486.501</v>
      </c>
      <c r="E417" s="17"/>
      <c r="F417" s="17">
        <v>10158.540000000001</v>
      </c>
    </row>
    <row r="418" spans="1:6" x14ac:dyDescent="0.25">
      <c r="A418" s="36"/>
      <c r="B418" s="16" t="s">
        <v>13</v>
      </c>
      <c r="C418" s="17">
        <v>0</v>
      </c>
      <c r="D418" s="17">
        <v>0</v>
      </c>
      <c r="E418" s="17"/>
      <c r="F418" s="17">
        <v>0</v>
      </c>
    </row>
    <row r="419" spans="1:6" x14ac:dyDescent="0.25">
      <c r="A419" s="37"/>
      <c r="B419" s="13" t="s">
        <v>148</v>
      </c>
      <c r="C419" s="14">
        <f>+C420+C421</f>
        <v>74042.100000000006</v>
      </c>
      <c r="D419" s="14">
        <f>+D420+D421</f>
        <v>86770.607000000004</v>
      </c>
      <c r="E419" s="14"/>
      <c r="F419" s="14">
        <f>+F420+F421</f>
        <v>86770.607000000004</v>
      </c>
    </row>
    <row r="420" spans="1:6" x14ac:dyDescent="0.25">
      <c r="A420" s="36"/>
      <c r="B420" s="16" t="s">
        <v>12</v>
      </c>
      <c r="C420" s="41">
        <v>74042.100000000006</v>
      </c>
      <c r="D420" s="41">
        <v>86770.607000000004</v>
      </c>
      <c r="E420" s="31"/>
      <c r="F420" s="41">
        <v>86770.607000000004</v>
      </c>
    </row>
    <row r="421" spans="1:6" x14ac:dyDescent="0.25">
      <c r="A421" s="36"/>
      <c r="B421" s="16" t="s">
        <v>13</v>
      </c>
      <c r="C421" s="31">
        <v>0</v>
      </c>
      <c r="D421" s="31">
        <v>0</v>
      </c>
      <c r="E421" s="31"/>
      <c r="F421" s="31">
        <v>0</v>
      </c>
    </row>
    <row r="422" spans="1:6" x14ac:dyDescent="0.25">
      <c r="A422" s="37"/>
      <c r="B422" s="13" t="s">
        <v>149</v>
      </c>
      <c r="C422" s="14">
        <f>+C423+C424</f>
        <v>3444.549</v>
      </c>
      <c r="D422" s="14">
        <f>+D423+D424</f>
        <v>3444.549</v>
      </c>
      <c r="E422" s="14"/>
      <c r="F422" s="14">
        <f>+F423+F424</f>
        <v>3444.549</v>
      </c>
    </row>
    <row r="423" spans="1:6" x14ac:dyDescent="0.25">
      <c r="A423" s="36"/>
      <c r="B423" s="16" t="s">
        <v>12</v>
      </c>
      <c r="C423" s="17">
        <v>3444.549</v>
      </c>
      <c r="D423" s="17">
        <v>3444.549</v>
      </c>
      <c r="E423" s="17"/>
      <c r="F423" s="17">
        <v>3444.549</v>
      </c>
    </row>
    <row r="424" spans="1:6" x14ac:dyDescent="0.25">
      <c r="A424" s="36"/>
      <c r="B424" s="16" t="s">
        <v>13</v>
      </c>
      <c r="C424" s="17">
        <v>0</v>
      </c>
      <c r="D424" s="17">
        <v>0</v>
      </c>
      <c r="E424" s="17"/>
      <c r="F424" s="17">
        <v>0</v>
      </c>
    </row>
    <row r="425" spans="1:6" x14ac:dyDescent="0.25">
      <c r="A425" s="37"/>
      <c r="B425" s="13" t="s">
        <v>150</v>
      </c>
      <c r="C425" s="14">
        <f>+C426+C427</f>
        <v>3027.1</v>
      </c>
      <c r="D425" s="14">
        <f>+D426+D427</f>
        <v>3027.1</v>
      </c>
      <c r="E425" s="14"/>
      <c r="F425" s="14">
        <f>+F426+F427</f>
        <v>3027.1</v>
      </c>
    </row>
    <row r="426" spans="1:6" x14ac:dyDescent="0.25">
      <c r="A426" s="36"/>
      <c r="B426" s="16" t="s">
        <v>12</v>
      </c>
      <c r="C426" s="17">
        <v>3027.1</v>
      </c>
      <c r="D426" s="17">
        <v>3027.1</v>
      </c>
      <c r="E426" s="17"/>
      <c r="F426" s="17">
        <v>3027.1</v>
      </c>
    </row>
    <row r="427" spans="1:6" x14ac:dyDescent="0.25">
      <c r="A427" s="36"/>
      <c r="B427" s="16" t="s">
        <v>13</v>
      </c>
      <c r="C427" s="17">
        <v>0</v>
      </c>
      <c r="D427" s="17">
        <v>0</v>
      </c>
      <c r="E427" s="17"/>
      <c r="F427" s="17">
        <v>0</v>
      </c>
    </row>
    <row r="428" spans="1:6" x14ac:dyDescent="0.25">
      <c r="A428" s="37"/>
      <c r="B428" s="13" t="s">
        <v>151</v>
      </c>
      <c r="C428" s="14">
        <f>+C429+C430</f>
        <v>250460</v>
      </c>
      <c r="D428" s="14">
        <f>+D429+D430</f>
        <v>250459.97897999999</v>
      </c>
      <c r="E428" s="14"/>
      <c r="F428" s="14">
        <f>+F429+F430</f>
        <v>239246.33955</v>
      </c>
    </row>
    <row r="429" spans="1:6" x14ac:dyDescent="0.25">
      <c r="A429" s="36"/>
      <c r="B429" s="16" t="s">
        <v>12</v>
      </c>
      <c r="C429" s="17">
        <v>250460</v>
      </c>
      <c r="D429" s="17">
        <v>250459.97897999999</v>
      </c>
      <c r="E429" s="17"/>
      <c r="F429" s="17">
        <v>239246.33955</v>
      </c>
    </row>
    <row r="430" spans="1:6" x14ac:dyDescent="0.25">
      <c r="A430" s="36"/>
      <c r="B430" s="16" t="s">
        <v>13</v>
      </c>
      <c r="C430" s="17">
        <v>0</v>
      </c>
      <c r="D430" s="17">
        <v>0</v>
      </c>
      <c r="E430" s="17"/>
      <c r="F430" s="17">
        <v>0</v>
      </c>
    </row>
    <row r="431" spans="1:6" x14ac:dyDescent="0.25">
      <c r="A431" s="37"/>
      <c r="B431" s="13" t="s">
        <v>152</v>
      </c>
      <c r="C431" s="14">
        <f>+C432+C433</f>
        <v>190810.1</v>
      </c>
      <c r="D431" s="14">
        <f>+D432+D433</f>
        <v>190743.43700000001</v>
      </c>
      <c r="E431" s="14"/>
      <c r="F431" s="14">
        <f>+F432+F433</f>
        <v>190743.43700000001</v>
      </c>
    </row>
    <row r="432" spans="1:6" x14ac:dyDescent="0.25">
      <c r="A432" s="36"/>
      <c r="B432" s="16" t="s">
        <v>12</v>
      </c>
      <c r="C432" s="17">
        <v>190810.1</v>
      </c>
      <c r="D432" s="17">
        <v>190743.43700000001</v>
      </c>
      <c r="E432" s="17"/>
      <c r="F432" s="17">
        <v>190743.43700000001</v>
      </c>
    </row>
    <row r="433" spans="1:6" x14ac:dyDescent="0.25">
      <c r="A433" s="36"/>
      <c r="B433" s="16" t="s">
        <v>13</v>
      </c>
      <c r="C433" s="17">
        <v>0</v>
      </c>
      <c r="D433" s="17">
        <v>0</v>
      </c>
      <c r="E433" s="17"/>
      <c r="F433" s="17">
        <v>0</v>
      </c>
    </row>
    <row r="434" spans="1:6" x14ac:dyDescent="0.25">
      <c r="A434" s="37"/>
      <c r="B434" s="13" t="s">
        <v>153</v>
      </c>
      <c r="C434" s="14">
        <f>+C435+C436</f>
        <v>268143.39866000001</v>
      </c>
      <c r="D434" s="14">
        <f>+D435+D436</f>
        <v>268143.39866000001</v>
      </c>
      <c r="E434" s="14"/>
      <c r="F434" s="14">
        <f>+F435+F436</f>
        <v>268143.39866000001</v>
      </c>
    </row>
    <row r="435" spans="1:6" x14ac:dyDescent="0.25">
      <c r="A435" s="36"/>
      <c r="B435" s="16" t="s">
        <v>12</v>
      </c>
      <c r="C435" s="17">
        <v>268143.39866000001</v>
      </c>
      <c r="D435" s="17">
        <v>268143.39866000001</v>
      </c>
      <c r="E435" s="17"/>
      <c r="F435" s="17">
        <v>268143.39866000001</v>
      </c>
    </row>
    <row r="436" spans="1:6" x14ac:dyDescent="0.25">
      <c r="A436" s="36"/>
      <c r="B436" s="16" t="s">
        <v>13</v>
      </c>
      <c r="C436" s="17">
        <v>0</v>
      </c>
      <c r="D436" s="17">
        <v>0</v>
      </c>
      <c r="E436" s="17"/>
      <c r="F436" s="17">
        <v>0</v>
      </c>
    </row>
    <row r="437" spans="1:6" x14ac:dyDescent="0.25">
      <c r="A437" s="37"/>
      <c r="B437" s="13" t="s">
        <v>154</v>
      </c>
      <c r="C437" s="14">
        <f>+C438+C439</f>
        <v>36877.5</v>
      </c>
      <c r="D437" s="14">
        <f>+D438+D439</f>
        <v>36877.500999999997</v>
      </c>
      <c r="E437" s="14"/>
      <c r="F437" s="14">
        <f>+F438+F439</f>
        <v>36877.500999999997</v>
      </c>
    </row>
    <row r="438" spans="1:6" x14ac:dyDescent="0.25">
      <c r="A438" s="36"/>
      <c r="B438" s="16" t="s">
        <v>12</v>
      </c>
      <c r="C438" s="17">
        <v>36877.5</v>
      </c>
      <c r="D438" s="17">
        <v>36877.500999999997</v>
      </c>
      <c r="E438" s="17"/>
      <c r="F438" s="17">
        <v>36877.500999999997</v>
      </c>
    </row>
    <row r="439" spans="1:6" x14ac:dyDescent="0.25">
      <c r="A439" s="36"/>
      <c r="B439" s="16" t="s">
        <v>13</v>
      </c>
      <c r="C439" s="17">
        <v>0</v>
      </c>
      <c r="D439" s="17">
        <v>0</v>
      </c>
      <c r="E439" s="17"/>
      <c r="F439" s="17">
        <v>0</v>
      </c>
    </row>
    <row r="440" spans="1:6" x14ac:dyDescent="0.25">
      <c r="A440" s="37"/>
      <c r="B440" s="13" t="s">
        <v>155</v>
      </c>
      <c r="C440" s="14">
        <f>+C441+C442</f>
        <v>104100</v>
      </c>
      <c r="D440" s="14">
        <f>+D441+D442</f>
        <v>104100</v>
      </c>
      <c r="E440" s="14"/>
      <c r="F440" s="14">
        <f>+F441+F442</f>
        <v>116500</v>
      </c>
    </row>
    <row r="441" spans="1:6" x14ac:dyDescent="0.25">
      <c r="A441" s="36"/>
      <c r="B441" s="16" t="s">
        <v>12</v>
      </c>
      <c r="C441" s="17">
        <v>104100</v>
      </c>
      <c r="D441" s="17">
        <v>104100</v>
      </c>
      <c r="E441" s="17"/>
      <c r="F441" s="17">
        <v>104100</v>
      </c>
    </row>
    <row r="442" spans="1:6" x14ac:dyDescent="0.25">
      <c r="A442" s="36"/>
      <c r="B442" s="16" t="s">
        <v>13</v>
      </c>
      <c r="C442" s="17">
        <v>0</v>
      </c>
      <c r="D442" s="17">
        <v>0</v>
      </c>
      <c r="E442" s="17"/>
      <c r="F442" s="17">
        <v>12400</v>
      </c>
    </row>
    <row r="443" spans="1:6" x14ac:dyDescent="0.25">
      <c r="A443" s="42" t="s">
        <v>156</v>
      </c>
      <c r="B443" s="25"/>
      <c r="C443" s="26">
        <f>+C444</f>
        <v>2604310</v>
      </c>
      <c r="D443" s="26">
        <f t="shared" ref="D443:F443" si="95">+D444</f>
        <v>2516863.892</v>
      </c>
      <c r="E443" s="26"/>
      <c r="F443" s="26">
        <f t="shared" si="95"/>
        <v>2516863.892</v>
      </c>
    </row>
    <row r="444" spans="1:6" x14ac:dyDescent="0.25">
      <c r="A444" s="12"/>
      <c r="B444" s="13" t="s">
        <v>17</v>
      </c>
      <c r="C444" s="14">
        <f>+C445+C446</f>
        <v>2604310</v>
      </c>
      <c r="D444" s="14">
        <f t="shared" ref="D444" si="96">+D445+D446</f>
        <v>2516863.892</v>
      </c>
      <c r="E444" s="14"/>
      <c r="F444" s="14">
        <f t="shared" ref="F444" si="97">+F445+F446</f>
        <v>2516863.892</v>
      </c>
    </row>
    <row r="445" spans="1:6" x14ac:dyDescent="0.25">
      <c r="A445" s="36"/>
      <c r="B445" s="16" t="s">
        <v>12</v>
      </c>
      <c r="C445" s="17">
        <v>3937.1</v>
      </c>
      <c r="D445" s="17">
        <v>2528.0659999999998</v>
      </c>
      <c r="E445" s="17"/>
      <c r="F445" s="17">
        <v>2528.0659999999998</v>
      </c>
    </row>
    <row r="446" spans="1:6" x14ac:dyDescent="0.25">
      <c r="A446" s="36"/>
      <c r="B446" s="16" t="s">
        <v>13</v>
      </c>
      <c r="C446" s="17">
        <v>2600372.9</v>
      </c>
      <c r="D446" s="17">
        <v>2514335.8259999999</v>
      </c>
      <c r="E446" s="17"/>
      <c r="F446" s="17">
        <v>2514335.8259999999</v>
      </c>
    </row>
    <row r="447" spans="1:6" x14ac:dyDescent="0.25">
      <c r="A447" s="39" t="s">
        <v>157</v>
      </c>
      <c r="B447" s="10"/>
      <c r="C447" s="11">
        <f>+C448+C451+C454</f>
        <v>1285002.1120299997</v>
      </c>
      <c r="D447" s="11">
        <f t="shared" ref="D447:F447" si="98">+D448+D451+D454</f>
        <v>1285002.1120299997</v>
      </c>
      <c r="E447" s="11"/>
      <c r="F447" s="11">
        <f t="shared" si="98"/>
        <v>1278984.0310099996</v>
      </c>
    </row>
    <row r="448" spans="1:6" x14ac:dyDescent="0.25">
      <c r="A448" s="37"/>
      <c r="B448" s="13" t="s">
        <v>17</v>
      </c>
      <c r="C448" s="14">
        <f>+C449+C450</f>
        <v>477343.08230999974</v>
      </c>
      <c r="D448" s="14">
        <f>+D449+D450</f>
        <v>477343.08230999974</v>
      </c>
      <c r="E448" s="14"/>
      <c r="F448" s="14">
        <f>+F449+F450</f>
        <v>471325.00132999959</v>
      </c>
    </row>
    <row r="449" spans="1:6" x14ac:dyDescent="0.25">
      <c r="A449" s="36"/>
      <c r="B449" s="16" t="s">
        <v>12</v>
      </c>
      <c r="C449" s="17">
        <v>477343.08230999974</v>
      </c>
      <c r="D449" s="17">
        <v>477343.08230999974</v>
      </c>
      <c r="E449" s="17"/>
      <c r="F449" s="17">
        <v>471325.00132999959</v>
      </c>
    </row>
    <row r="450" spans="1:6" x14ac:dyDescent="0.25">
      <c r="A450" s="36"/>
      <c r="B450" s="16" t="s">
        <v>13</v>
      </c>
      <c r="C450" s="17">
        <v>0</v>
      </c>
      <c r="D450" s="17">
        <v>0</v>
      </c>
      <c r="E450" s="17"/>
      <c r="F450" s="17">
        <v>0</v>
      </c>
    </row>
    <row r="451" spans="1:6" s="28" customFormat="1" x14ac:dyDescent="0.25">
      <c r="A451" s="37"/>
      <c r="B451" s="13" t="s">
        <v>158</v>
      </c>
      <c r="C451" s="14">
        <f>+C452+C453</f>
        <v>3811.59</v>
      </c>
      <c r="D451" s="14">
        <f>+D452+D453</f>
        <v>3811.59</v>
      </c>
      <c r="E451" s="14"/>
      <c r="F451" s="14">
        <f>+F452+F453</f>
        <v>3811.5899599999993</v>
      </c>
    </row>
    <row r="452" spans="1:6" s="28" customFormat="1" x14ac:dyDescent="0.25">
      <c r="A452" s="36"/>
      <c r="B452" s="16" t="s">
        <v>12</v>
      </c>
      <c r="C452" s="17">
        <v>3811.59</v>
      </c>
      <c r="D452" s="17">
        <v>3811.59</v>
      </c>
      <c r="E452" s="17"/>
      <c r="F452" s="17">
        <v>3811.5899599999993</v>
      </c>
    </row>
    <row r="453" spans="1:6" s="28" customFormat="1" x14ac:dyDescent="0.25">
      <c r="A453" s="36"/>
      <c r="B453" s="16" t="s">
        <v>13</v>
      </c>
      <c r="C453" s="17">
        <v>0</v>
      </c>
      <c r="D453" s="17">
        <v>0</v>
      </c>
      <c r="E453" s="17"/>
      <c r="F453" s="17">
        <v>0</v>
      </c>
    </row>
    <row r="454" spans="1:6" x14ac:dyDescent="0.25">
      <c r="A454" s="37"/>
      <c r="B454" s="13" t="s">
        <v>159</v>
      </c>
      <c r="C454" s="14">
        <f>+C455+C456</f>
        <v>803847.43972000002</v>
      </c>
      <c r="D454" s="14">
        <f>+D455+D456</f>
        <v>803847.43972000002</v>
      </c>
      <c r="E454" s="14"/>
      <c r="F454" s="14">
        <f>+F455+F456</f>
        <v>803847.43972000002</v>
      </c>
    </row>
    <row r="455" spans="1:6" x14ac:dyDescent="0.25">
      <c r="A455" s="36"/>
      <c r="B455" s="16" t="s">
        <v>12</v>
      </c>
      <c r="C455" s="17">
        <v>803847.43972000002</v>
      </c>
      <c r="D455" s="17">
        <v>803847.43972000002</v>
      </c>
      <c r="E455" s="17"/>
      <c r="F455" s="17">
        <v>803847.43972000002</v>
      </c>
    </row>
    <row r="456" spans="1:6" x14ac:dyDescent="0.25">
      <c r="A456" s="36"/>
      <c r="B456" s="16" t="s">
        <v>13</v>
      </c>
      <c r="C456" s="17">
        <v>0</v>
      </c>
      <c r="D456" s="17">
        <v>0</v>
      </c>
      <c r="E456" s="17"/>
      <c r="F456" s="17">
        <v>0</v>
      </c>
    </row>
    <row r="457" spans="1:6" x14ac:dyDescent="0.25">
      <c r="A457" s="39" t="s">
        <v>160</v>
      </c>
      <c r="B457" s="10"/>
      <c r="C457" s="11">
        <f>+C458+C464+C467+C470+C461</f>
        <v>356626.76864999993</v>
      </c>
      <c r="D457" s="11">
        <f t="shared" ref="D457:F457" si="99">+D458+D464+D467+D470+D461</f>
        <v>345984.84266000002</v>
      </c>
      <c r="E457" s="11"/>
      <c r="F457" s="11">
        <f t="shared" si="99"/>
        <v>336152.19954</v>
      </c>
    </row>
    <row r="458" spans="1:6" x14ac:dyDescent="0.25">
      <c r="A458" s="37"/>
      <c r="B458" s="13" t="s">
        <v>17</v>
      </c>
      <c r="C458" s="14">
        <f>+C459+C460</f>
        <v>88889.486999999994</v>
      </c>
      <c r="D458" s="14">
        <f>+D459+D460</f>
        <v>88889.486999999994</v>
      </c>
      <c r="E458" s="14"/>
      <c r="F458" s="14">
        <f>+F459+F460</f>
        <v>85722.696630000006</v>
      </c>
    </row>
    <row r="459" spans="1:6" x14ac:dyDescent="0.25">
      <c r="A459" s="36"/>
      <c r="B459" s="16" t="s">
        <v>12</v>
      </c>
      <c r="C459" s="30">
        <v>88889.486999999994</v>
      </c>
      <c r="D459" s="30">
        <v>88889.486999999994</v>
      </c>
      <c r="E459" s="30"/>
      <c r="F459" s="30">
        <v>85722.696630000006</v>
      </c>
    </row>
    <row r="460" spans="1:6" x14ac:dyDescent="0.25">
      <c r="A460" s="36"/>
      <c r="B460" s="16" t="s">
        <v>13</v>
      </c>
      <c r="C460" s="17">
        <v>0</v>
      </c>
      <c r="D460" s="17">
        <v>0</v>
      </c>
      <c r="E460" s="17"/>
      <c r="F460" s="17">
        <v>0</v>
      </c>
    </row>
    <row r="461" spans="1:6" s="28" customFormat="1" x14ac:dyDescent="0.25">
      <c r="A461" s="37"/>
      <c r="B461" s="13" t="s">
        <v>161</v>
      </c>
      <c r="C461" s="14">
        <f>+C462+C463</f>
        <v>54304.654000000002</v>
      </c>
      <c r="D461" s="14">
        <f>+D462+D463</f>
        <v>47879.464</v>
      </c>
      <c r="E461" s="14"/>
      <c r="F461" s="14">
        <f>+F462+F463</f>
        <v>47879.464</v>
      </c>
    </row>
    <row r="462" spans="1:6" s="28" customFormat="1" x14ac:dyDescent="0.25">
      <c r="A462" s="36"/>
      <c r="B462" s="16" t="s">
        <v>12</v>
      </c>
      <c r="C462" s="30">
        <v>54304.654000000002</v>
      </c>
      <c r="D462" s="30">
        <v>47879.464</v>
      </c>
      <c r="E462" s="30"/>
      <c r="F462" s="30">
        <v>47879.464</v>
      </c>
    </row>
    <row r="463" spans="1:6" s="28" customFormat="1" x14ac:dyDescent="0.25">
      <c r="A463" s="36"/>
      <c r="B463" s="16" t="s">
        <v>13</v>
      </c>
      <c r="C463" s="17">
        <v>0</v>
      </c>
      <c r="D463" s="17">
        <v>0</v>
      </c>
      <c r="E463" s="17"/>
      <c r="F463" s="17">
        <v>0</v>
      </c>
    </row>
    <row r="464" spans="1:6" x14ac:dyDescent="0.25">
      <c r="A464" s="37"/>
      <c r="B464" s="13" t="s">
        <v>162</v>
      </c>
      <c r="C464" s="14">
        <f>+C465+C466</f>
        <v>81243.101970000003</v>
      </c>
      <c r="D464" s="14">
        <f>+D465+D466</f>
        <v>81243.101970000003</v>
      </c>
      <c r="E464" s="14"/>
      <c r="F464" s="14">
        <f>+F465+F466</f>
        <v>75546.201140000005</v>
      </c>
    </row>
    <row r="465" spans="1:6" x14ac:dyDescent="0.25">
      <c r="A465" s="36"/>
      <c r="B465" s="16" t="s">
        <v>12</v>
      </c>
      <c r="C465" s="30">
        <v>81243.101970000003</v>
      </c>
      <c r="D465" s="30">
        <v>81243.101970000003</v>
      </c>
      <c r="E465" s="30"/>
      <c r="F465" s="30">
        <v>75546.201140000005</v>
      </c>
    </row>
    <row r="466" spans="1:6" x14ac:dyDescent="0.25">
      <c r="A466" s="36"/>
      <c r="B466" s="16" t="s">
        <v>13</v>
      </c>
      <c r="C466" s="17">
        <v>0</v>
      </c>
      <c r="D466" s="17">
        <v>0</v>
      </c>
      <c r="E466" s="17"/>
      <c r="F466" s="17">
        <v>0</v>
      </c>
    </row>
    <row r="467" spans="1:6" x14ac:dyDescent="0.25">
      <c r="A467" s="37"/>
      <c r="B467" s="13" t="s">
        <v>163</v>
      </c>
      <c r="C467" s="14">
        <f>+C468+C469</f>
        <v>109696.19703000001</v>
      </c>
      <c r="D467" s="14">
        <f>+D468+D469</f>
        <v>109696.19713000002</v>
      </c>
      <c r="E467" s="14"/>
      <c r="F467" s="14">
        <f>+F468+F469</f>
        <v>109503.36723</v>
      </c>
    </row>
    <row r="468" spans="1:6" x14ac:dyDescent="0.25">
      <c r="A468" s="36"/>
      <c r="B468" s="16" t="s">
        <v>12</v>
      </c>
      <c r="C468" s="30">
        <v>109696.19703000001</v>
      </c>
      <c r="D468" s="30">
        <v>109696.19713000002</v>
      </c>
      <c r="E468" s="30"/>
      <c r="F468" s="30">
        <v>109503.36723</v>
      </c>
    </row>
    <row r="469" spans="1:6" x14ac:dyDescent="0.25">
      <c r="A469" s="36"/>
      <c r="B469" s="16" t="s">
        <v>13</v>
      </c>
      <c r="C469" s="17">
        <v>0</v>
      </c>
      <c r="D469" s="17">
        <v>0</v>
      </c>
      <c r="E469" s="17"/>
      <c r="F469" s="17">
        <v>0</v>
      </c>
    </row>
    <row r="470" spans="1:6" x14ac:dyDescent="0.25">
      <c r="A470" s="37"/>
      <c r="B470" s="13" t="s">
        <v>164</v>
      </c>
      <c r="C470" s="14">
        <f>+C471+C472</f>
        <v>22493.328649999999</v>
      </c>
      <c r="D470" s="14">
        <f>+D471+D472</f>
        <v>18276.592559999997</v>
      </c>
      <c r="E470" s="14"/>
      <c r="F470" s="14">
        <f>+F471+F472</f>
        <v>17500.470539999998</v>
      </c>
    </row>
    <row r="471" spans="1:6" x14ac:dyDescent="0.25">
      <c r="A471" s="36"/>
      <c r="B471" s="16" t="s">
        <v>12</v>
      </c>
      <c r="C471" s="30">
        <v>22493.328649999999</v>
      </c>
      <c r="D471" s="30">
        <v>18276.592559999997</v>
      </c>
      <c r="E471" s="30"/>
      <c r="F471" s="30">
        <v>17500.470539999998</v>
      </c>
    </row>
    <row r="472" spans="1:6" x14ac:dyDescent="0.25">
      <c r="A472" s="36"/>
      <c r="B472" s="16" t="s">
        <v>13</v>
      </c>
      <c r="C472" s="17">
        <v>0</v>
      </c>
      <c r="D472" s="17">
        <v>0</v>
      </c>
      <c r="E472" s="17"/>
      <c r="F472" s="17">
        <v>0</v>
      </c>
    </row>
    <row r="473" spans="1:6" x14ac:dyDescent="0.25">
      <c r="A473" s="39" t="s">
        <v>165</v>
      </c>
      <c r="B473" s="10"/>
      <c r="C473" s="11">
        <f>+C474+C477+C480+C483+C486+C489+C492+C495</f>
        <v>11306690.551340001</v>
      </c>
      <c r="D473" s="11">
        <f t="shared" ref="D473:F473" si="100">+D474+D477+D480+D483+D486+D489+D492+D495</f>
        <v>11317839.380340001</v>
      </c>
      <c r="E473" s="11"/>
      <c r="F473" s="11">
        <f t="shared" si="100"/>
        <v>9274483.7685700022</v>
      </c>
    </row>
    <row r="474" spans="1:6" x14ac:dyDescent="0.25">
      <c r="A474" s="37"/>
      <c r="B474" s="13" t="s">
        <v>17</v>
      </c>
      <c r="C474" s="14">
        <f>+C475+C476</f>
        <v>324931.451</v>
      </c>
      <c r="D474" s="14">
        <f>+D475+D476</f>
        <v>339058.91499999998</v>
      </c>
      <c r="E474" s="14"/>
      <c r="F474" s="14">
        <f>+F475+F476</f>
        <v>313859.89899999998</v>
      </c>
    </row>
    <row r="475" spans="1:6" x14ac:dyDescent="0.25">
      <c r="A475" s="36"/>
      <c r="B475" s="16" t="s">
        <v>12</v>
      </c>
      <c r="C475" s="23">
        <v>173931.45199999999</v>
      </c>
      <c r="D475" s="23">
        <v>167966.47099999999</v>
      </c>
      <c r="E475" s="23"/>
      <c r="F475" s="23">
        <v>142767.45499999999</v>
      </c>
    </row>
    <row r="476" spans="1:6" x14ac:dyDescent="0.25">
      <c r="A476" s="36"/>
      <c r="B476" s="16" t="s">
        <v>13</v>
      </c>
      <c r="C476" s="23">
        <v>150999.99900000001</v>
      </c>
      <c r="D476" s="23">
        <v>171092.44399999999</v>
      </c>
      <c r="E476" s="23"/>
      <c r="F476" s="23">
        <v>171092.44399999999</v>
      </c>
    </row>
    <row r="477" spans="1:6" x14ac:dyDescent="0.25">
      <c r="A477" s="37"/>
      <c r="B477" s="13" t="s">
        <v>166</v>
      </c>
      <c r="C477" s="14">
        <f>+C478+C479</f>
        <v>10224299.048</v>
      </c>
      <c r="D477" s="14">
        <f>+D478+D479</f>
        <v>10224299.048</v>
      </c>
      <c r="E477" s="14"/>
      <c r="F477" s="14">
        <f>+F478+F479</f>
        <v>8250551.7510000002</v>
      </c>
    </row>
    <row r="478" spans="1:6" x14ac:dyDescent="0.25">
      <c r="A478" s="36"/>
      <c r="B478" s="16" t="s">
        <v>12</v>
      </c>
      <c r="C478" s="23">
        <v>3243021.8790000002</v>
      </c>
      <c r="D478" s="23">
        <v>3243021.8790000002</v>
      </c>
      <c r="E478" s="23"/>
      <c r="F478" s="23">
        <v>2819009.1549999998</v>
      </c>
    </row>
    <row r="479" spans="1:6" x14ac:dyDescent="0.25">
      <c r="A479" s="36"/>
      <c r="B479" s="16" t="s">
        <v>13</v>
      </c>
      <c r="C479" s="23">
        <v>6981277.1689999998</v>
      </c>
      <c r="D479" s="23">
        <v>6981277.1689999998</v>
      </c>
      <c r="E479" s="23"/>
      <c r="F479" s="23">
        <v>5431542.5959999999</v>
      </c>
    </row>
    <row r="480" spans="1:6" x14ac:dyDescent="0.25">
      <c r="A480" s="37"/>
      <c r="B480" s="13" t="s">
        <v>167</v>
      </c>
      <c r="C480" s="14">
        <f>+C481+C482</f>
        <v>34131.699999999997</v>
      </c>
      <c r="D480" s="14">
        <f>+D481+D482</f>
        <v>34507.457999999999</v>
      </c>
      <c r="E480" s="14"/>
      <c r="F480" s="14">
        <f>+F481+F482</f>
        <v>27773.525000000001</v>
      </c>
    </row>
    <row r="481" spans="1:6" x14ac:dyDescent="0.25">
      <c r="A481" s="36"/>
      <c r="B481" s="16" t="s">
        <v>12</v>
      </c>
      <c r="C481" s="43">
        <v>34131.699999999997</v>
      </c>
      <c r="D481" s="43">
        <v>34507.457999999999</v>
      </c>
      <c r="E481" s="43"/>
      <c r="F481" s="43">
        <v>27773.525000000001</v>
      </c>
    </row>
    <row r="482" spans="1:6" x14ac:dyDescent="0.25">
      <c r="A482" s="36"/>
      <c r="B482" s="16" t="s">
        <v>13</v>
      </c>
      <c r="C482" s="43">
        <v>0</v>
      </c>
      <c r="D482" s="43">
        <v>0</v>
      </c>
      <c r="E482" s="43"/>
      <c r="F482" s="43">
        <v>0</v>
      </c>
    </row>
    <row r="483" spans="1:6" x14ac:dyDescent="0.25">
      <c r="A483" s="37"/>
      <c r="B483" s="13" t="s">
        <v>168</v>
      </c>
      <c r="C483" s="14">
        <f>+C484+C485</f>
        <v>149341.44538000002</v>
      </c>
      <c r="D483" s="14">
        <f>+D484+D485</f>
        <v>149341.44538000002</v>
      </c>
      <c r="E483" s="14"/>
      <c r="F483" s="14">
        <f>+F484+F485</f>
        <v>149341.44538000002</v>
      </c>
    </row>
    <row r="484" spans="1:6" x14ac:dyDescent="0.25">
      <c r="A484" s="36"/>
      <c r="B484" s="16" t="s">
        <v>12</v>
      </c>
      <c r="C484" s="43">
        <v>149341.44538000002</v>
      </c>
      <c r="D484" s="43">
        <v>149341.44538000002</v>
      </c>
      <c r="E484" s="43"/>
      <c r="F484" s="43">
        <v>149341.44538000002</v>
      </c>
    </row>
    <row r="485" spans="1:6" x14ac:dyDescent="0.25">
      <c r="A485" s="36"/>
      <c r="B485" s="16" t="s">
        <v>13</v>
      </c>
      <c r="C485" s="43">
        <v>0</v>
      </c>
      <c r="D485" s="43">
        <v>0</v>
      </c>
      <c r="E485" s="43"/>
      <c r="F485" s="43">
        <v>0</v>
      </c>
    </row>
    <row r="486" spans="1:6" x14ac:dyDescent="0.25">
      <c r="A486" s="37"/>
      <c r="B486" s="13" t="s">
        <v>169</v>
      </c>
      <c r="C486" s="14">
        <f>+C487+C488</f>
        <v>41486.050999999999</v>
      </c>
      <c r="D486" s="14">
        <f>+D487+D488</f>
        <v>38131.658000000003</v>
      </c>
      <c r="E486" s="14"/>
      <c r="F486" s="14">
        <f>+F487+F488</f>
        <v>37200.400000000001</v>
      </c>
    </row>
    <row r="487" spans="1:6" x14ac:dyDescent="0.25">
      <c r="A487" s="36"/>
      <c r="B487" s="16" t="s">
        <v>12</v>
      </c>
      <c r="C487" s="43">
        <v>41486.050999999999</v>
      </c>
      <c r="D487" s="43">
        <v>38131.658000000003</v>
      </c>
      <c r="E487" s="43"/>
      <c r="F487" s="43">
        <v>37200.400000000001</v>
      </c>
    </row>
    <row r="488" spans="1:6" x14ac:dyDescent="0.25">
      <c r="A488" s="36"/>
      <c r="B488" s="16" t="s">
        <v>13</v>
      </c>
      <c r="C488" s="43">
        <v>0</v>
      </c>
      <c r="D488" s="43">
        <v>0</v>
      </c>
      <c r="E488" s="43"/>
      <c r="F488" s="43">
        <v>0</v>
      </c>
    </row>
    <row r="489" spans="1:6" x14ac:dyDescent="0.25">
      <c r="A489" s="37"/>
      <c r="B489" s="13" t="s">
        <v>170</v>
      </c>
      <c r="C489" s="14">
        <f>+C490+C491</f>
        <v>482649.47400000005</v>
      </c>
      <c r="D489" s="14">
        <f>+D490+D491</f>
        <v>482649.47400000005</v>
      </c>
      <c r="E489" s="14"/>
      <c r="F489" s="14">
        <f>+F490+F491</f>
        <v>451639.64670000004</v>
      </c>
    </row>
    <row r="490" spans="1:6" x14ac:dyDescent="0.25">
      <c r="A490" s="36"/>
      <c r="B490" s="16" t="s">
        <v>12</v>
      </c>
      <c r="C490" s="43">
        <v>416244.36800000002</v>
      </c>
      <c r="D490" s="43">
        <v>416244.36800000002</v>
      </c>
      <c r="E490" s="43"/>
      <c r="F490" s="43">
        <v>395690.52117000002</v>
      </c>
    </row>
    <row r="491" spans="1:6" x14ac:dyDescent="0.25">
      <c r="A491" s="36"/>
      <c r="B491" s="16" t="s">
        <v>13</v>
      </c>
      <c r="C491" s="43">
        <v>66405.106</v>
      </c>
      <c r="D491" s="43">
        <v>66405.106</v>
      </c>
      <c r="E491" s="43"/>
      <c r="F491" s="43">
        <v>55949.125530000005</v>
      </c>
    </row>
    <row r="492" spans="1:6" x14ac:dyDescent="0.25">
      <c r="A492" s="37"/>
      <c r="B492" s="13" t="s">
        <v>171</v>
      </c>
      <c r="C492" s="14">
        <f>+C493+C494</f>
        <v>11661.5</v>
      </c>
      <c r="D492" s="14">
        <f>+D493+D494</f>
        <v>11661.5</v>
      </c>
      <c r="E492" s="14"/>
      <c r="F492" s="14">
        <f>+F493+F494</f>
        <v>11661.5</v>
      </c>
    </row>
    <row r="493" spans="1:6" x14ac:dyDescent="0.25">
      <c r="A493" s="36"/>
      <c r="B493" s="16" t="s">
        <v>12</v>
      </c>
      <c r="C493" s="43">
        <v>11661.5</v>
      </c>
      <c r="D493" s="43">
        <v>11661.5</v>
      </c>
      <c r="E493" s="43"/>
      <c r="F493" s="43">
        <v>11661.5</v>
      </c>
    </row>
    <row r="494" spans="1:6" x14ac:dyDescent="0.25">
      <c r="A494" s="36"/>
      <c r="B494" s="16" t="s">
        <v>13</v>
      </c>
      <c r="C494" s="43">
        <v>0</v>
      </c>
      <c r="D494" s="43">
        <v>0</v>
      </c>
      <c r="E494" s="43"/>
      <c r="F494" s="43">
        <v>0</v>
      </c>
    </row>
    <row r="495" spans="1:6" x14ac:dyDescent="0.25">
      <c r="A495" s="37"/>
      <c r="B495" s="13" t="s">
        <v>172</v>
      </c>
      <c r="C495" s="14">
        <f>+C496+C497</f>
        <v>38189.881959999999</v>
      </c>
      <c r="D495" s="14">
        <f>+D496+D497</f>
        <v>38189.881959999999</v>
      </c>
      <c r="E495" s="14"/>
      <c r="F495" s="14">
        <f>+F496+F497</f>
        <v>32455.601490000001</v>
      </c>
    </row>
    <row r="496" spans="1:6" x14ac:dyDescent="0.25">
      <c r="A496" s="36"/>
      <c r="B496" s="16" t="s">
        <v>12</v>
      </c>
      <c r="C496" s="43">
        <v>38189.881959999999</v>
      </c>
      <c r="D496" s="43">
        <v>38189.881959999999</v>
      </c>
      <c r="E496" s="43"/>
      <c r="F496" s="43">
        <v>32455.601490000001</v>
      </c>
    </row>
    <row r="497" spans="1:6" x14ac:dyDescent="0.25">
      <c r="A497" s="36"/>
      <c r="B497" s="16" t="s">
        <v>13</v>
      </c>
      <c r="C497" s="43">
        <v>0</v>
      </c>
      <c r="D497" s="43">
        <v>0</v>
      </c>
      <c r="E497" s="43"/>
      <c r="F497" s="43">
        <v>0</v>
      </c>
    </row>
    <row r="498" spans="1:6" x14ac:dyDescent="0.25">
      <c r="A498" s="42" t="s">
        <v>173</v>
      </c>
      <c r="B498" s="25"/>
      <c r="C498" s="26">
        <f>+C499+C502</f>
        <v>2468757.5096299998</v>
      </c>
      <c r="D498" s="26">
        <f t="shared" ref="D498:F498" si="101">+D499+D502</f>
        <v>2052090.9865999999</v>
      </c>
      <c r="E498" s="26"/>
      <c r="F498" s="26">
        <f t="shared" si="101"/>
        <v>1812154.0440199999</v>
      </c>
    </row>
    <row r="499" spans="1:6" x14ac:dyDescent="0.25">
      <c r="A499" s="37"/>
      <c r="B499" s="13" t="s">
        <v>17</v>
      </c>
      <c r="C499" s="14">
        <f>+C500+C501</f>
        <v>2459649.6912099998</v>
      </c>
      <c r="D499" s="14">
        <f>+D500+D501</f>
        <v>2044749.3311999999</v>
      </c>
      <c r="E499" s="14"/>
      <c r="F499" s="14">
        <f>+F500+F501</f>
        <v>1804812.3886199999</v>
      </c>
    </row>
    <row r="500" spans="1:6" x14ac:dyDescent="0.25">
      <c r="A500" s="36"/>
      <c r="B500" s="16" t="s">
        <v>12</v>
      </c>
      <c r="C500" s="17">
        <v>2289032.8130199998</v>
      </c>
      <c r="D500" s="17">
        <v>1949928.6674299999</v>
      </c>
      <c r="E500" s="17"/>
      <c r="F500" s="17">
        <v>1710171.8712299999</v>
      </c>
    </row>
    <row r="501" spans="1:6" x14ac:dyDescent="0.25">
      <c r="A501" s="36"/>
      <c r="B501" s="16" t="s">
        <v>13</v>
      </c>
      <c r="C501" s="17">
        <v>170616.87818999999</v>
      </c>
      <c r="D501" s="17">
        <v>94820.663769999999</v>
      </c>
      <c r="E501" s="17"/>
      <c r="F501" s="17">
        <v>94640.517389999979</v>
      </c>
    </row>
    <row r="502" spans="1:6" x14ac:dyDescent="0.25">
      <c r="A502" s="37"/>
      <c r="B502" s="13" t="s">
        <v>174</v>
      </c>
      <c r="C502" s="14">
        <f>+C503+C504</f>
        <v>9107.8184199999996</v>
      </c>
      <c r="D502" s="14">
        <f>+D503+D504</f>
        <v>7341.6554000000006</v>
      </c>
      <c r="E502" s="14"/>
      <c r="F502" s="14">
        <f>+F503+F504</f>
        <v>7341.6554000000006</v>
      </c>
    </row>
    <row r="503" spans="1:6" x14ac:dyDescent="0.25">
      <c r="A503" s="36"/>
      <c r="B503" s="16" t="s">
        <v>12</v>
      </c>
      <c r="C503" s="17">
        <v>9107.8184199999996</v>
      </c>
      <c r="D503" s="17">
        <v>7341.6554000000006</v>
      </c>
      <c r="E503" s="17"/>
      <c r="F503" s="17">
        <v>7341.6554000000006</v>
      </c>
    </row>
    <row r="504" spans="1:6" x14ac:dyDescent="0.25">
      <c r="A504" s="36"/>
      <c r="B504" s="16" t="s">
        <v>13</v>
      </c>
      <c r="C504" s="17">
        <v>0</v>
      </c>
      <c r="D504" s="17">
        <v>0</v>
      </c>
      <c r="E504" s="17"/>
      <c r="F504" s="17">
        <v>0</v>
      </c>
    </row>
    <row r="505" spans="1:6" x14ac:dyDescent="0.25">
      <c r="A505" s="39" t="s">
        <v>175</v>
      </c>
      <c r="B505" s="10"/>
      <c r="C505" s="11">
        <f>+C506+C509+C512+C515+C518+C521+C524+C527+C530+C533+C536+C539</f>
        <v>3087481.7973599997</v>
      </c>
      <c r="D505" s="11">
        <f t="shared" ref="D505:F505" si="102">+D506+D509+D512+D515+D518+D521+D524+D527+D530+D533+D536+D539</f>
        <v>2658408.2393300002</v>
      </c>
      <c r="E505" s="11"/>
      <c r="F505" s="11">
        <f t="shared" si="102"/>
        <v>1304479.2006300001</v>
      </c>
    </row>
    <row r="506" spans="1:6" x14ac:dyDescent="0.25">
      <c r="A506" s="37"/>
      <c r="B506" s="13" t="s">
        <v>17</v>
      </c>
      <c r="C506" s="14">
        <f>+C507+C508</f>
        <v>128099.59735999999</v>
      </c>
      <c r="D506" s="14">
        <f>+D507+D508</f>
        <v>121112.98819000002</v>
      </c>
      <c r="E506" s="14"/>
      <c r="F506" s="14">
        <f>+F507+F508</f>
        <v>121112.98819000002</v>
      </c>
    </row>
    <row r="507" spans="1:6" x14ac:dyDescent="0.25">
      <c r="A507" s="36"/>
      <c r="B507" s="16" t="s">
        <v>12</v>
      </c>
      <c r="C507" s="17">
        <v>128099.59735999999</v>
      </c>
      <c r="D507" s="17">
        <v>121112.98819000002</v>
      </c>
      <c r="E507" s="17"/>
      <c r="F507" s="17">
        <v>121112.98819000002</v>
      </c>
    </row>
    <row r="508" spans="1:6" x14ac:dyDescent="0.25">
      <c r="A508" s="36"/>
      <c r="B508" s="16" t="s">
        <v>13</v>
      </c>
      <c r="C508" s="17">
        <v>0</v>
      </c>
      <c r="D508" s="17">
        <v>0</v>
      </c>
      <c r="E508" s="17"/>
      <c r="F508" s="17">
        <v>0</v>
      </c>
    </row>
    <row r="509" spans="1:6" x14ac:dyDescent="0.25">
      <c r="A509" s="37"/>
      <c r="B509" s="13" t="s">
        <v>176</v>
      </c>
      <c r="C509" s="14">
        <f>+C510+C511</f>
        <v>14802</v>
      </c>
      <c r="D509" s="14">
        <f>+D510+D511</f>
        <v>14749.731139999998</v>
      </c>
      <c r="E509" s="14"/>
      <c r="F509" s="14">
        <f>+F510+F511</f>
        <v>12496.933080000001</v>
      </c>
    </row>
    <row r="510" spans="1:6" x14ac:dyDescent="0.25">
      <c r="A510" s="36"/>
      <c r="B510" s="16" t="s">
        <v>12</v>
      </c>
      <c r="C510" s="23">
        <v>14802</v>
      </c>
      <c r="D510" s="17">
        <v>14749.731139999998</v>
      </c>
      <c r="E510" s="17"/>
      <c r="F510" s="17">
        <v>12496.933080000001</v>
      </c>
    </row>
    <row r="511" spans="1:6" x14ac:dyDescent="0.25">
      <c r="A511" s="36"/>
      <c r="B511" s="16" t="s">
        <v>13</v>
      </c>
      <c r="C511" s="17">
        <v>0</v>
      </c>
      <c r="D511" s="17">
        <v>0</v>
      </c>
      <c r="E511" s="17"/>
      <c r="F511" s="17">
        <v>0</v>
      </c>
    </row>
    <row r="512" spans="1:6" x14ac:dyDescent="0.25">
      <c r="A512" s="37"/>
      <c r="B512" s="13" t="s">
        <v>177</v>
      </c>
      <c r="C512" s="14">
        <f>+C513+C514</f>
        <v>10436.6</v>
      </c>
      <c r="D512" s="14">
        <f>+D513+D514</f>
        <v>10436.6</v>
      </c>
      <c r="E512" s="14"/>
      <c r="F512" s="14">
        <f>+F513+F514</f>
        <v>10390.740129999998</v>
      </c>
    </row>
    <row r="513" spans="1:6" x14ac:dyDescent="0.25">
      <c r="A513" s="36"/>
      <c r="B513" s="16" t="s">
        <v>12</v>
      </c>
      <c r="C513" s="17">
        <v>10436.6</v>
      </c>
      <c r="D513" s="17">
        <v>10436.6</v>
      </c>
      <c r="E513" s="17"/>
      <c r="F513" s="17">
        <v>10390.740129999998</v>
      </c>
    </row>
    <row r="514" spans="1:6" x14ac:dyDescent="0.25">
      <c r="A514" s="36"/>
      <c r="B514" s="16" t="s">
        <v>13</v>
      </c>
      <c r="C514" s="17">
        <v>0</v>
      </c>
      <c r="D514" s="17">
        <v>0</v>
      </c>
      <c r="E514" s="17"/>
      <c r="F514" s="17">
        <v>0</v>
      </c>
    </row>
    <row r="515" spans="1:6" x14ac:dyDescent="0.25">
      <c r="A515" s="37"/>
      <c r="B515" s="13" t="s">
        <v>178</v>
      </c>
      <c r="C515" s="14">
        <f>+C516+C517</f>
        <v>1241912</v>
      </c>
      <c r="D515" s="14">
        <f>+D516+D517</f>
        <v>1241912</v>
      </c>
      <c r="E515" s="14"/>
      <c r="F515" s="14">
        <f>+F516+F517</f>
        <v>326479.20623000001</v>
      </c>
    </row>
    <row r="516" spans="1:6" x14ac:dyDescent="0.25">
      <c r="A516" s="36"/>
      <c r="B516" s="16" t="s">
        <v>12</v>
      </c>
      <c r="C516" s="17">
        <v>1241912</v>
      </c>
      <c r="D516" s="17">
        <v>1241912</v>
      </c>
      <c r="E516" s="17"/>
      <c r="F516" s="17">
        <v>326479.20623000001</v>
      </c>
    </row>
    <row r="517" spans="1:6" x14ac:dyDescent="0.25">
      <c r="A517" s="36"/>
      <c r="B517" s="16" t="s">
        <v>13</v>
      </c>
      <c r="C517" s="17">
        <v>0</v>
      </c>
      <c r="D517" s="17">
        <v>0</v>
      </c>
      <c r="E517" s="17"/>
      <c r="F517" s="17">
        <v>0</v>
      </c>
    </row>
    <row r="518" spans="1:6" x14ac:dyDescent="0.25">
      <c r="A518" s="37"/>
      <c r="B518" s="13" t="s">
        <v>179</v>
      </c>
      <c r="C518" s="14">
        <f>+C519+C520</f>
        <v>64116.2</v>
      </c>
      <c r="D518" s="14">
        <f>+D519+D520</f>
        <v>64116.2</v>
      </c>
      <c r="E518" s="14"/>
      <c r="F518" s="14">
        <f>+F519+F520</f>
        <v>49334.567999999999</v>
      </c>
    </row>
    <row r="519" spans="1:6" x14ac:dyDescent="0.25">
      <c r="A519" s="36"/>
      <c r="B519" s="16" t="s">
        <v>12</v>
      </c>
      <c r="C519" s="17">
        <v>63325</v>
      </c>
      <c r="D519" s="17">
        <v>63325</v>
      </c>
      <c r="E519" s="17"/>
      <c r="F519" s="17">
        <v>48528.212</v>
      </c>
    </row>
    <row r="520" spans="1:6" x14ac:dyDescent="0.25">
      <c r="A520" s="36"/>
      <c r="B520" s="16" t="s">
        <v>13</v>
      </c>
      <c r="C520" s="17">
        <v>791.2</v>
      </c>
      <c r="D520" s="17">
        <v>791.2</v>
      </c>
      <c r="E520" s="17"/>
      <c r="F520" s="17">
        <v>806.35599999999999</v>
      </c>
    </row>
    <row r="521" spans="1:6" x14ac:dyDescent="0.25">
      <c r="A521" s="37"/>
      <c r="B521" s="13" t="s">
        <v>180</v>
      </c>
      <c r="C521" s="14">
        <f>+C522+C523</f>
        <v>707073.3</v>
      </c>
      <c r="D521" s="14">
        <f>+D522+D523</f>
        <v>421953.42</v>
      </c>
      <c r="E521" s="14"/>
      <c r="F521" s="14">
        <f>+F522+F523</f>
        <v>421953.42</v>
      </c>
    </row>
    <row r="522" spans="1:6" x14ac:dyDescent="0.25">
      <c r="A522" s="36"/>
      <c r="B522" s="16" t="s">
        <v>12</v>
      </c>
      <c r="C522" s="17">
        <v>707073.3</v>
      </c>
      <c r="D522" s="17">
        <v>421953.42</v>
      </c>
      <c r="E522" s="17"/>
      <c r="F522" s="17">
        <v>421953.42</v>
      </c>
    </row>
    <row r="523" spans="1:6" x14ac:dyDescent="0.25">
      <c r="A523" s="36"/>
      <c r="B523" s="16" t="s">
        <v>13</v>
      </c>
      <c r="C523" s="17">
        <v>0</v>
      </c>
      <c r="D523" s="17">
        <v>0</v>
      </c>
      <c r="E523" s="17"/>
      <c r="F523" s="17">
        <v>0</v>
      </c>
    </row>
    <row r="524" spans="1:6" x14ac:dyDescent="0.25">
      <c r="A524" s="37"/>
      <c r="B524" s="13" t="s">
        <v>181</v>
      </c>
      <c r="C524" s="14">
        <f>+C525+C526</f>
        <v>11147.8</v>
      </c>
      <c r="D524" s="14">
        <f>+D525+D526</f>
        <v>11147.8</v>
      </c>
      <c r="E524" s="14"/>
      <c r="F524" s="14">
        <f>+F525+F526</f>
        <v>9962.3340000000007</v>
      </c>
    </row>
    <row r="525" spans="1:6" x14ac:dyDescent="0.25">
      <c r="A525" s="36"/>
      <c r="B525" s="16" t="s">
        <v>12</v>
      </c>
      <c r="C525" s="17">
        <v>11147.8</v>
      </c>
      <c r="D525" s="17">
        <v>11147.8</v>
      </c>
      <c r="E525" s="17"/>
      <c r="F525" s="17">
        <v>9962.3340000000007</v>
      </c>
    </row>
    <row r="526" spans="1:6" x14ac:dyDescent="0.25">
      <c r="A526" s="36"/>
      <c r="B526" s="16" t="s">
        <v>13</v>
      </c>
      <c r="C526" s="17">
        <v>0</v>
      </c>
      <c r="D526" s="17">
        <v>0</v>
      </c>
      <c r="E526" s="17"/>
      <c r="F526" s="17">
        <v>0</v>
      </c>
    </row>
    <row r="527" spans="1:6" x14ac:dyDescent="0.25">
      <c r="A527" s="37"/>
      <c r="B527" s="13" t="s">
        <v>182</v>
      </c>
      <c r="C527" s="14">
        <f>+C528+C529</f>
        <v>696006.9</v>
      </c>
      <c r="D527" s="14">
        <f>+D528+D529</f>
        <v>696006.9</v>
      </c>
      <c r="E527" s="14"/>
      <c r="F527" s="14">
        <f>+F528+F529</f>
        <v>276068.61699999997</v>
      </c>
    </row>
    <row r="528" spans="1:6" x14ac:dyDescent="0.25">
      <c r="A528" s="36"/>
      <c r="B528" s="16" t="s">
        <v>12</v>
      </c>
      <c r="C528" s="17">
        <v>538318.9</v>
      </c>
      <c r="D528" s="17">
        <v>538318.9</v>
      </c>
      <c r="E528" s="17"/>
      <c r="F528" s="17">
        <v>176161.52799999999</v>
      </c>
    </row>
    <row r="529" spans="1:6" x14ac:dyDescent="0.25">
      <c r="A529" s="36"/>
      <c r="B529" s="16" t="s">
        <v>13</v>
      </c>
      <c r="C529" s="17">
        <v>157688</v>
      </c>
      <c r="D529" s="17">
        <v>157688</v>
      </c>
      <c r="E529" s="17"/>
      <c r="F529" s="17">
        <v>99907.089000000007</v>
      </c>
    </row>
    <row r="530" spans="1:6" x14ac:dyDescent="0.25">
      <c r="A530" s="37"/>
      <c r="B530" s="13" t="s">
        <v>183</v>
      </c>
      <c r="C530" s="14">
        <f>+C531+C532</f>
        <v>76972.600000000006</v>
      </c>
      <c r="D530" s="14">
        <f>+D531+D532</f>
        <v>76972.600000000006</v>
      </c>
      <c r="E530" s="14"/>
      <c r="F530" s="14">
        <f>+F531+F532</f>
        <v>76680.394</v>
      </c>
    </row>
    <row r="531" spans="1:6" x14ac:dyDescent="0.25">
      <c r="A531" s="36"/>
      <c r="B531" s="16" t="s">
        <v>12</v>
      </c>
      <c r="C531" s="17">
        <v>76972.600000000006</v>
      </c>
      <c r="D531" s="17">
        <v>76972.600000000006</v>
      </c>
      <c r="E531" s="17"/>
      <c r="F531" s="17">
        <v>76680.394</v>
      </c>
    </row>
    <row r="532" spans="1:6" x14ac:dyDescent="0.25">
      <c r="A532" s="36"/>
      <c r="B532" s="16" t="s">
        <v>13</v>
      </c>
      <c r="C532" s="17">
        <v>0</v>
      </c>
      <c r="D532" s="17">
        <v>0</v>
      </c>
      <c r="E532" s="17"/>
      <c r="F532" s="17">
        <v>0</v>
      </c>
    </row>
    <row r="533" spans="1:6" x14ac:dyDescent="0.25">
      <c r="A533" s="37"/>
      <c r="B533" s="13" t="s">
        <v>184</v>
      </c>
      <c r="C533" s="14">
        <f>+C534+C535</f>
        <v>127177.3</v>
      </c>
      <c r="D533" s="14">
        <f>+D534+D535</f>
        <v>0</v>
      </c>
      <c r="E533" s="14"/>
      <c r="F533" s="14">
        <f>+F534+F535</f>
        <v>0</v>
      </c>
    </row>
    <row r="534" spans="1:6" x14ac:dyDescent="0.25">
      <c r="A534" s="36"/>
      <c r="B534" s="16" t="s">
        <v>12</v>
      </c>
      <c r="C534" s="17">
        <v>127177.3</v>
      </c>
      <c r="D534" s="17">
        <v>0</v>
      </c>
      <c r="E534" s="17"/>
      <c r="F534" s="17">
        <v>0</v>
      </c>
    </row>
    <row r="535" spans="1:6" x14ac:dyDescent="0.25">
      <c r="A535" s="36"/>
      <c r="B535" s="16" t="s">
        <v>13</v>
      </c>
      <c r="C535" s="17">
        <v>0</v>
      </c>
      <c r="D535" s="17">
        <v>0</v>
      </c>
      <c r="E535" s="17"/>
      <c r="F535" s="17">
        <v>0</v>
      </c>
    </row>
    <row r="536" spans="1:6" x14ac:dyDescent="0.25">
      <c r="A536" s="37"/>
      <c r="B536" s="13" t="s">
        <v>185</v>
      </c>
      <c r="C536" s="14">
        <f>+C537+C538</f>
        <v>625</v>
      </c>
      <c r="D536" s="14">
        <f>+D537+D538</f>
        <v>0</v>
      </c>
      <c r="E536" s="14"/>
      <c r="F536" s="14">
        <f>+F537+F538</f>
        <v>0</v>
      </c>
    </row>
    <row r="537" spans="1:6" x14ac:dyDescent="0.25">
      <c r="A537" s="36"/>
      <c r="B537" s="16" t="s">
        <v>12</v>
      </c>
      <c r="C537" s="17">
        <v>625</v>
      </c>
      <c r="D537" s="17">
        <v>0</v>
      </c>
      <c r="E537" s="17"/>
      <c r="F537" s="17">
        <v>0</v>
      </c>
    </row>
    <row r="538" spans="1:6" x14ac:dyDescent="0.25">
      <c r="A538" s="36"/>
      <c r="B538" s="16" t="s">
        <v>13</v>
      </c>
      <c r="C538" s="17">
        <v>0</v>
      </c>
      <c r="D538" s="17">
        <v>0</v>
      </c>
      <c r="E538" s="17"/>
      <c r="F538" s="17">
        <v>0</v>
      </c>
    </row>
    <row r="539" spans="1:6" x14ac:dyDescent="0.25">
      <c r="A539" s="37"/>
      <c r="B539" s="13" t="s">
        <v>186</v>
      </c>
      <c r="C539" s="14">
        <f>+C540+C541</f>
        <v>9112.5</v>
      </c>
      <c r="D539" s="14">
        <f>+D540+D541</f>
        <v>0</v>
      </c>
      <c r="E539" s="14"/>
      <c r="F539" s="14">
        <f>+F540+F541</f>
        <v>0</v>
      </c>
    </row>
    <row r="540" spans="1:6" x14ac:dyDescent="0.25">
      <c r="A540" s="36"/>
      <c r="B540" s="16" t="s">
        <v>12</v>
      </c>
      <c r="C540" s="17">
        <v>9112.5</v>
      </c>
      <c r="D540" s="17">
        <v>0</v>
      </c>
      <c r="E540" s="17"/>
      <c r="F540" s="17">
        <v>0</v>
      </c>
    </row>
    <row r="541" spans="1:6" x14ac:dyDescent="0.25">
      <c r="A541" s="36"/>
      <c r="B541" s="16" t="s">
        <v>13</v>
      </c>
      <c r="C541" s="17">
        <v>0</v>
      </c>
      <c r="D541" s="17">
        <v>0</v>
      </c>
      <c r="E541" s="17"/>
      <c r="F541" s="17">
        <v>0</v>
      </c>
    </row>
    <row r="542" spans="1:6" x14ac:dyDescent="0.25">
      <c r="A542" s="39" t="s">
        <v>187</v>
      </c>
      <c r="B542" s="10"/>
      <c r="C542" s="11">
        <f>+C543+C546+C549+C552+C555+C558+C561+C564+C567+C570+C573</f>
        <v>1749082.503</v>
      </c>
      <c r="D542" s="11">
        <f t="shared" ref="D542:F542" si="103">+D543+D546+D549+D552+D555+D558+D561+D564+D567+D570+D573</f>
        <v>1251253.1529999999</v>
      </c>
      <c r="E542" s="11"/>
      <c r="F542" s="11">
        <f t="shared" si="103"/>
        <v>1113671.03</v>
      </c>
    </row>
    <row r="543" spans="1:6" x14ac:dyDescent="0.25">
      <c r="A543" s="37"/>
      <c r="B543" s="13" t="s">
        <v>17</v>
      </c>
      <c r="C543" s="14">
        <f>+C544+C545</f>
        <v>833061.4</v>
      </c>
      <c r="D543" s="14">
        <f>+D544+D545</f>
        <v>368572.94699999999</v>
      </c>
      <c r="E543" s="14"/>
      <c r="F543" s="14">
        <f>+F544+F545</f>
        <v>324863.92199999996</v>
      </c>
    </row>
    <row r="544" spans="1:6" x14ac:dyDescent="0.25">
      <c r="A544" s="36"/>
      <c r="B544" s="16" t="s">
        <v>12</v>
      </c>
      <c r="C544" s="17">
        <v>776481.3</v>
      </c>
      <c r="D544" s="17">
        <v>315493.799</v>
      </c>
      <c r="E544" s="17"/>
      <c r="F544" s="17">
        <v>272986.11</v>
      </c>
    </row>
    <row r="545" spans="1:6" x14ac:dyDescent="0.25">
      <c r="A545" s="36"/>
      <c r="B545" s="16" t="s">
        <v>13</v>
      </c>
      <c r="C545" s="17">
        <v>56580.1</v>
      </c>
      <c r="D545" s="17">
        <v>53079.148000000001</v>
      </c>
      <c r="E545" s="17"/>
      <c r="F545" s="17">
        <v>51877.811999999998</v>
      </c>
    </row>
    <row r="546" spans="1:6" x14ac:dyDescent="0.25">
      <c r="A546" s="37"/>
      <c r="B546" s="13" t="s">
        <v>188</v>
      </c>
      <c r="C546" s="14">
        <f>+C547+C548</f>
        <v>13333.956</v>
      </c>
      <c r="D546" s="14">
        <f>+D547+D548</f>
        <v>6732.8360000000002</v>
      </c>
      <c r="E546" s="14"/>
      <c r="F546" s="14">
        <f>+F547+F548</f>
        <v>6732.8360000000002</v>
      </c>
    </row>
    <row r="547" spans="1:6" x14ac:dyDescent="0.25">
      <c r="A547" s="36"/>
      <c r="B547" s="16" t="s">
        <v>12</v>
      </c>
      <c r="C547" s="17">
        <v>13333.956</v>
      </c>
      <c r="D547" s="17">
        <v>6732.8360000000002</v>
      </c>
      <c r="E547" s="17"/>
      <c r="F547" s="17">
        <v>6732.8360000000002</v>
      </c>
    </row>
    <row r="548" spans="1:6" x14ac:dyDescent="0.25">
      <c r="A548" s="36"/>
      <c r="B548" s="16" t="s">
        <v>13</v>
      </c>
      <c r="C548" s="17">
        <v>0</v>
      </c>
      <c r="D548" s="17">
        <v>0</v>
      </c>
      <c r="E548" s="17"/>
      <c r="F548" s="17">
        <v>0</v>
      </c>
    </row>
    <row r="549" spans="1:6" x14ac:dyDescent="0.25">
      <c r="A549" s="37"/>
      <c r="B549" s="13" t="s">
        <v>189</v>
      </c>
      <c r="C549" s="14">
        <f>+C550+C551</f>
        <v>461931.51799999998</v>
      </c>
      <c r="D549" s="14">
        <f>+D550+D551</f>
        <v>439390.36099999998</v>
      </c>
      <c r="E549" s="14"/>
      <c r="F549" s="14">
        <f>+F550+F551</f>
        <v>365943.62099999998</v>
      </c>
    </row>
    <row r="550" spans="1:6" x14ac:dyDescent="0.25">
      <c r="A550" s="36"/>
      <c r="B550" s="16" t="s">
        <v>12</v>
      </c>
      <c r="C550" s="17">
        <v>461931.51799999998</v>
      </c>
      <c r="D550" s="17">
        <v>439390.36099999998</v>
      </c>
      <c r="E550" s="17"/>
      <c r="F550" s="17">
        <v>365943.62099999998</v>
      </c>
    </row>
    <row r="551" spans="1:6" x14ac:dyDescent="0.25">
      <c r="A551" s="36"/>
      <c r="B551" s="16" t="s">
        <v>13</v>
      </c>
      <c r="C551" s="17">
        <v>0</v>
      </c>
      <c r="D551" s="17">
        <v>0</v>
      </c>
      <c r="E551" s="17"/>
      <c r="F551" s="17">
        <v>0</v>
      </c>
    </row>
    <row r="552" spans="1:6" s="28" customFormat="1" x14ac:dyDescent="0.25">
      <c r="A552" s="37"/>
      <c r="B552" s="13" t="s">
        <v>190</v>
      </c>
      <c r="C552" s="14">
        <f>+C553+C554</f>
        <v>7125.9</v>
      </c>
      <c r="D552" s="14">
        <f>+D553+D554</f>
        <v>7125.9</v>
      </c>
      <c r="E552" s="14"/>
      <c r="F552" s="14">
        <f>+F553+F554</f>
        <v>7125.9</v>
      </c>
    </row>
    <row r="553" spans="1:6" s="28" customFormat="1" x14ac:dyDescent="0.25">
      <c r="A553" s="44"/>
      <c r="B553" s="33" t="s">
        <v>12</v>
      </c>
      <c r="C553" s="45">
        <v>7125.9</v>
      </c>
      <c r="D553" s="45">
        <v>7125.9</v>
      </c>
      <c r="E553" s="45"/>
      <c r="F553" s="45">
        <v>7125.9</v>
      </c>
    </row>
    <row r="554" spans="1:6" s="28" customFormat="1" x14ac:dyDescent="0.25">
      <c r="A554" s="36"/>
      <c r="B554" s="16" t="s">
        <v>13</v>
      </c>
      <c r="C554" s="17">
        <v>0</v>
      </c>
      <c r="D554" s="17">
        <v>0</v>
      </c>
      <c r="E554" s="17"/>
      <c r="F554" s="17">
        <v>0</v>
      </c>
    </row>
    <row r="555" spans="1:6" x14ac:dyDescent="0.25">
      <c r="A555" s="37"/>
      <c r="B555" s="13" t="s">
        <v>191</v>
      </c>
      <c r="C555" s="14">
        <f>+C556+C557</f>
        <v>30739.599999999999</v>
      </c>
      <c r="D555" s="14">
        <f>+D556+D557</f>
        <v>30739.599999999999</v>
      </c>
      <c r="E555" s="14"/>
      <c r="F555" s="14">
        <f>+F556+F557</f>
        <v>30739.599999999999</v>
      </c>
    </row>
    <row r="556" spans="1:6" x14ac:dyDescent="0.25">
      <c r="A556" s="36"/>
      <c r="B556" s="16" t="s">
        <v>12</v>
      </c>
      <c r="C556" s="17">
        <v>30739.599999999999</v>
      </c>
      <c r="D556" s="17">
        <v>30739.599999999999</v>
      </c>
      <c r="E556" s="17"/>
      <c r="F556" s="17">
        <v>30739.599999999999</v>
      </c>
    </row>
    <row r="557" spans="1:6" x14ac:dyDescent="0.25">
      <c r="A557" s="36"/>
      <c r="B557" s="16" t="s">
        <v>13</v>
      </c>
      <c r="C557" s="17">
        <v>0</v>
      </c>
      <c r="D557" s="17">
        <v>0</v>
      </c>
      <c r="E557" s="17"/>
      <c r="F557" s="17">
        <v>0</v>
      </c>
    </row>
    <row r="558" spans="1:6" x14ac:dyDescent="0.25">
      <c r="A558" s="37"/>
      <c r="B558" s="13" t="s">
        <v>192</v>
      </c>
      <c r="C558" s="14">
        <f>+C559+C560</f>
        <v>216993.4</v>
      </c>
      <c r="D558" s="14">
        <f>+D559+D560</f>
        <v>216187.766</v>
      </c>
      <c r="E558" s="14"/>
      <c r="F558" s="14">
        <f>+F559+F560</f>
        <v>215871.766</v>
      </c>
    </row>
    <row r="559" spans="1:6" x14ac:dyDescent="0.25">
      <c r="A559" s="36"/>
      <c r="B559" s="16" t="s">
        <v>12</v>
      </c>
      <c r="C559" s="17">
        <v>216993.4</v>
      </c>
      <c r="D559" s="17">
        <v>216187.766</v>
      </c>
      <c r="E559" s="17"/>
      <c r="F559" s="17">
        <v>215871.766</v>
      </c>
    </row>
    <row r="560" spans="1:6" x14ac:dyDescent="0.25">
      <c r="A560" s="36"/>
      <c r="B560" s="16" t="s">
        <v>13</v>
      </c>
      <c r="C560" s="17">
        <v>0</v>
      </c>
      <c r="D560" s="17">
        <v>0</v>
      </c>
      <c r="E560" s="17"/>
      <c r="F560" s="17">
        <v>0</v>
      </c>
    </row>
    <row r="561" spans="1:6" x14ac:dyDescent="0.25">
      <c r="A561" s="37"/>
      <c r="B561" s="13" t="s">
        <v>193</v>
      </c>
      <c r="C561" s="14">
        <f>+C562+C563</f>
        <v>2952.7</v>
      </c>
      <c r="D561" s="14">
        <f>+D562+D563</f>
        <v>2952.7</v>
      </c>
      <c r="E561" s="14"/>
      <c r="F561" s="14">
        <f>+F562+F563</f>
        <v>2832.5569999999998</v>
      </c>
    </row>
    <row r="562" spans="1:6" x14ac:dyDescent="0.25">
      <c r="A562" s="36"/>
      <c r="B562" s="16" t="s">
        <v>12</v>
      </c>
      <c r="C562" s="17">
        <v>2952.7</v>
      </c>
      <c r="D562" s="17">
        <v>2952.7</v>
      </c>
      <c r="E562" s="17"/>
      <c r="F562" s="17">
        <v>2832.5569999999998</v>
      </c>
    </row>
    <row r="563" spans="1:6" x14ac:dyDescent="0.25">
      <c r="A563" s="36"/>
      <c r="B563" s="16" t="s">
        <v>13</v>
      </c>
      <c r="C563" s="17">
        <v>0</v>
      </c>
      <c r="D563" s="17">
        <v>0</v>
      </c>
      <c r="E563" s="17"/>
      <c r="F563" s="17">
        <v>0</v>
      </c>
    </row>
    <row r="564" spans="1:6" x14ac:dyDescent="0.25">
      <c r="A564" s="37"/>
      <c r="B564" s="13" t="s">
        <v>194</v>
      </c>
      <c r="C564" s="14">
        <f>+C565+C566</f>
        <v>149255.79999999999</v>
      </c>
      <c r="D564" s="14">
        <f>+D565+D566</f>
        <v>149255.79999999999</v>
      </c>
      <c r="E564" s="14"/>
      <c r="F564" s="14">
        <f>+F565+F566</f>
        <v>129501.68399999999</v>
      </c>
    </row>
    <row r="565" spans="1:6" x14ac:dyDescent="0.25">
      <c r="A565" s="36"/>
      <c r="B565" s="16" t="s">
        <v>12</v>
      </c>
      <c r="C565" s="17">
        <v>149255.79999999999</v>
      </c>
      <c r="D565" s="17">
        <v>149255.79999999999</v>
      </c>
      <c r="E565" s="17"/>
      <c r="F565" s="17">
        <v>129501.68399999999</v>
      </c>
    </row>
    <row r="566" spans="1:6" x14ac:dyDescent="0.25">
      <c r="A566" s="36"/>
      <c r="B566" s="16" t="s">
        <v>13</v>
      </c>
      <c r="C566" s="17">
        <v>0</v>
      </c>
      <c r="D566" s="17">
        <v>0</v>
      </c>
      <c r="E566" s="17"/>
      <c r="F566" s="17">
        <v>0</v>
      </c>
    </row>
    <row r="567" spans="1:6" x14ac:dyDescent="0.25">
      <c r="A567" s="37"/>
      <c r="B567" s="13" t="s">
        <v>195</v>
      </c>
      <c r="C567" s="14">
        <f>+C568+C569</f>
        <v>15943.018</v>
      </c>
      <c r="D567" s="14">
        <f>+D568+D569</f>
        <v>15943.018</v>
      </c>
      <c r="E567" s="14"/>
      <c r="F567" s="14">
        <f>+F568+F569</f>
        <v>15943.018</v>
      </c>
    </row>
    <row r="568" spans="1:6" x14ac:dyDescent="0.25">
      <c r="A568" s="36"/>
      <c r="B568" s="16" t="s">
        <v>12</v>
      </c>
      <c r="C568" s="17">
        <v>15943.018</v>
      </c>
      <c r="D568" s="17">
        <v>15943.018</v>
      </c>
      <c r="E568" s="17"/>
      <c r="F568" s="17">
        <v>15943.018</v>
      </c>
    </row>
    <row r="569" spans="1:6" x14ac:dyDescent="0.25">
      <c r="A569" s="36"/>
      <c r="B569" s="16" t="s">
        <v>13</v>
      </c>
      <c r="C569" s="17">
        <v>0</v>
      </c>
      <c r="D569" s="17">
        <v>0</v>
      </c>
      <c r="E569" s="17"/>
      <c r="F569" s="17">
        <v>0</v>
      </c>
    </row>
    <row r="570" spans="1:6" ht="22.5" x14ac:dyDescent="0.25">
      <c r="A570" s="37"/>
      <c r="B570" s="13" t="s">
        <v>196</v>
      </c>
      <c r="C570" s="14">
        <f>+C571+C572</f>
        <v>1715.172</v>
      </c>
      <c r="D570" s="14">
        <f>+D571+D572</f>
        <v>1715.172</v>
      </c>
      <c r="E570" s="14"/>
      <c r="F570" s="14">
        <f>+F571+F572</f>
        <v>1479.0730000000001</v>
      </c>
    </row>
    <row r="571" spans="1:6" x14ac:dyDescent="0.25">
      <c r="A571" s="36"/>
      <c r="B571" s="16" t="s">
        <v>12</v>
      </c>
      <c r="C571" s="17">
        <v>1715.172</v>
      </c>
      <c r="D571" s="17">
        <v>1715.172</v>
      </c>
      <c r="E571" s="17"/>
      <c r="F571" s="17">
        <v>1479.0730000000001</v>
      </c>
    </row>
    <row r="572" spans="1:6" x14ac:dyDescent="0.25">
      <c r="A572" s="36"/>
      <c r="B572" s="16" t="s">
        <v>13</v>
      </c>
      <c r="C572" s="17">
        <v>0</v>
      </c>
      <c r="D572" s="17">
        <v>0</v>
      </c>
      <c r="E572" s="17"/>
      <c r="F572" s="17">
        <v>0</v>
      </c>
    </row>
    <row r="573" spans="1:6" x14ac:dyDescent="0.25">
      <c r="A573" s="37"/>
      <c r="B573" s="13" t="s">
        <v>197</v>
      </c>
      <c r="C573" s="14">
        <f>+C574+C575</f>
        <v>16030.039000000001</v>
      </c>
      <c r="D573" s="14">
        <f>+D574+D575</f>
        <v>12637.053</v>
      </c>
      <c r="E573" s="14"/>
      <c r="F573" s="14">
        <f>+F574+F575</f>
        <v>12637.053</v>
      </c>
    </row>
    <row r="574" spans="1:6" x14ac:dyDescent="0.25">
      <c r="A574" s="36"/>
      <c r="B574" s="16" t="s">
        <v>12</v>
      </c>
      <c r="C574" s="17">
        <v>16030.039000000001</v>
      </c>
      <c r="D574" s="17">
        <v>12637.053</v>
      </c>
      <c r="E574" s="17"/>
      <c r="F574" s="17">
        <v>12637.053</v>
      </c>
    </row>
    <row r="575" spans="1:6" x14ac:dyDescent="0.25">
      <c r="A575" s="36"/>
      <c r="B575" s="16" t="s">
        <v>13</v>
      </c>
      <c r="C575" s="17">
        <v>0</v>
      </c>
      <c r="D575" s="17">
        <v>0</v>
      </c>
      <c r="E575" s="17"/>
      <c r="F575" s="17">
        <v>0</v>
      </c>
    </row>
    <row r="576" spans="1:6" x14ac:dyDescent="0.25">
      <c r="A576" s="39" t="s">
        <v>198</v>
      </c>
      <c r="B576" s="10"/>
      <c r="C576" s="11">
        <f>+C577+C580+C583+C586+C589+C592</f>
        <v>2948558.1836700002</v>
      </c>
      <c r="D576" s="11">
        <f t="shared" ref="D576:F576" si="104">+D577+D580+D583+D586+D589+D592</f>
        <v>2631984.8762049996</v>
      </c>
      <c r="E576" s="11"/>
      <c r="F576" s="11">
        <f t="shared" si="104"/>
        <v>2214865.4482487277</v>
      </c>
    </row>
    <row r="577" spans="1:6" x14ac:dyDescent="0.25">
      <c r="A577" s="37"/>
      <c r="B577" s="13" t="s">
        <v>17</v>
      </c>
      <c r="C577" s="14">
        <f>+C578+C579</f>
        <v>49630.986520000006</v>
      </c>
      <c r="D577" s="14">
        <f>+D578+D579</f>
        <v>49630.986520000006</v>
      </c>
      <c r="E577" s="14"/>
      <c r="F577" s="14">
        <f>+F578+F579</f>
        <v>44439.249000000003</v>
      </c>
    </row>
    <row r="578" spans="1:6" x14ac:dyDescent="0.25">
      <c r="A578" s="36"/>
      <c r="B578" s="16" t="s">
        <v>12</v>
      </c>
      <c r="C578" s="43">
        <v>49630.986520000006</v>
      </c>
      <c r="D578" s="43">
        <v>49630.986520000006</v>
      </c>
      <c r="E578" s="43"/>
      <c r="F578" s="43">
        <v>44439.249000000003</v>
      </c>
    </row>
    <row r="579" spans="1:6" x14ac:dyDescent="0.25">
      <c r="A579" s="36"/>
      <c r="B579" s="16" t="s">
        <v>13</v>
      </c>
      <c r="C579" s="43">
        <v>0</v>
      </c>
      <c r="D579" s="43">
        <v>0</v>
      </c>
      <c r="E579" s="43"/>
      <c r="F579" s="43">
        <v>0</v>
      </c>
    </row>
    <row r="580" spans="1:6" x14ac:dyDescent="0.25">
      <c r="A580" s="37"/>
      <c r="B580" s="13" t="s">
        <v>199</v>
      </c>
      <c r="C580" s="14">
        <f>+C581+C582</f>
        <v>7421.2</v>
      </c>
      <c r="D580" s="14">
        <f>+D581+D582</f>
        <v>7232</v>
      </c>
      <c r="E580" s="14"/>
      <c r="F580" s="14">
        <f>+F581+F582</f>
        <v>3136.8</v>
      </c>
    </row>
    <row r="581" spans="1:6" x14ac:dyDescent="0.25">
      <c r="A581" s="36"/>
      <c r="B581" s="16" t="s">
        <v>12</v>
      </c>
      <c r="C581" s="43">
        <v>7421.2</v>
      </c>
      <c r="D581" s="43">
        <v>7232</v>
      </c>
      <c r="E581" s="43"/>
      <c r="F581" s="43">
        <v>3136.8</v>
      </c>
    </row>
    <row r="582" spans="1:6" x14ac:dyDescent="0.25">
      <c r="A582" s="36"/>
      <c r="B582" s="16" t="s">
        <v>13</v>
      </c>
      <c r="C582" s="43">
        <v>0</v>
      </c>
      <c r="D582" s="43">
        <v>0</v>
      </c>
      <c r="E582" s="43"/>
      <c r="F582" s="43">
        <v>0</v>
      </c>
    </row>
    <row r="583" spans="1:6" x14ac:dyDescent="0.25">
      <c r="A583" s="37"/>
      <c r="B583" s="13" t="s">
        <v>200</v>
      </c>
      <c r="C583" s="14">
        <f>+C584+C585</f>
        <v>2658349.9388000001</v>
      </c>
      <c r="D583" s="14">
        <f>+D584+D585</f>
        <v>2357412.089685</v>
      </c>
      <c r="E583" s="14"/>
      <c r="F583" s="14">
        <f>+F584+F585</f>
        <v>1960444.1992487279</v>
      </c>
    </row>
    <row r="584" spans="1:6" x14ac:dyDescent="0.25">
      <c r="A584" s="36"/>
      <c r="B584" s="16" t="s">
        <v>12</v>
      </c>
      <c r="C584" s="43">
        <v>2658349.9388000001</v>
      </c>
      <c r="D584" s="43">
        <v>2357412.089685</v>
      </c>
      <c r="E584" s="43"/>
      <c r="F584" s="43">
        <v>1960444.1992487279</v>
      </c>
    </row>
    <row r="585" spans="1:6" x14ac:dyDescent="0.25">
      <c r="A585" s="36"/>
      <c r="B585" s="16" t="s">
        <v>13</v>
      </c>
      <c r="C585" s="43">
        <v>0</v>
      </c>
      <c r="D585" s="43">
        <v>0</v>
      </c>
      <c r="E585" s="43"/>
      <c r="F585" s="43">
        <v>0</v>
      </c>
    </row>
    <row r="586" spans="1:6" x14ac:dyDescent="0.25">
      <c r="A586" s="37"/>
      <c r="B586" s="13" t="s">
        <v>201</v>
      </c>
      <c r="C586" s="14">
        <f>+C587+C588</f>
        <v>213398.05835000001</v>
      </c>
      <c r="D586" s="14">
        <f>+D587+D588</f>
        <v>197951.8</v>
      </c>
      <c r="E586" s="14"/>
      <c r="F586" s="14">
        <f>+F587+F588</f>
        <v>192909.09999999998</v>
      </c>
    </row>
    <row r="587" spans="1:6" x14ac:dyDescent="0.25">
      <c r="A587" s="36"/>
      <c r="B587" s="16" t="s">
        <v>12</v>
      </c>
      <c r="C587" s="43">
        <v>179043.6</v>
      </c>
      <c r="D587" s="43">
        <v>179658.5</v>
      </c>
      <c r="E587" s="43"/>
      <c r="F587" s="43">
        <v>174615.8</v>
      </c>
    </row>
    <row r="588" spans="1:6" x14ac:dyDescent="0.25">
      <c r="A588" s="36"/>
      <c r="B588" s="16" t="s">
        <v>13</v>
      </c>
      <c r="C588" s="43">
        <v>34354.458350000001</v>
      </c>
      <c r="D588" s="43">
        <v>18293.3</v>
      </c>
      <c r="E588" s="43"/>
      <c r="F588" s="43">
        <v>18293.3</v>
      </c>
    </row>
    <row r="589" spans="1:6" x14ac:dyDescent="0.25">
      <c r="A589" s="37"/>
      <c r="B589" s="13" t="s">
        <v>202</v>
      </c>
      <c r="C589" s="14">
        <f>+C590+C591</f>
        <v>9387.7999999999993</v>
      </c>
      <c r="D589" s="14">
        <f>+D590+D591</f>
        <v>9387.7999999999993</v>
      </c>
      <c r="E589" s="14"/>
      <c r="F589" s="14">
        <f>+F590+F591</f>
        <v>9387.7999999999993</v>
      </c>
    </row>
    <row r="590" spans="1:6" x14ac:dyDescent="0.25">
      <c r="A590" s="36"/>
      <c r="B590" s="16" t="s">
        <v>12</v>
      </c>
      <c r="C590" s="43">
        <v>9387.7999999999993</v>
      </c>
      <c r="D590" s="43">
        <v>9387.7999999999993</v>
      </c>
      <c r="E590" s="43"/>
      <c r="F590" s="43">
        <v>9387.7999999999993</v>
      </c>
    </row>
    <row r="591" spans="1:6" x14ac:dyDescent="0.25">
      <c r="A591" s="36"/>
      <c r="B591" s="16" t="s">
        <v>13</v>
      </c>
      <c r="C591" s="43">
        <v>0</v>
      </c>
      <c r="D591" s="43">
        <v>0</v>
      </c>
      <c r="E591" s="43"/>
      <c r="F591" s="43">
        <v>0</v>
      </c>
    </row>
    <row r="592" spans="1:6" x14ac:dyDescent="0.25">
      <c r="A592" s="37"/>
      <c r="B592" s="13" t="s">
        <v>203</v>
      </c>
      <c r="C592" s="14">
        <f>+C593+C594</f>
        <v>10370.200000000001</v>
      </c>
      <c r="D592" s="14">
        <f>+D593+D594</f>
        <v>10370.200000000001</v>
      </c>
      <c r="E592" s="14"/>
      <c r="F592" s="14">
        <f>+F593+F594</f>
        <v>4548.3</v>
      </c>
    </row>
    <row r="593" spans="1:6" x14ac:dyDescent="0.25">
      <c r="A593" s="36"/>
      <c r="B593" s="16" t="s">
        <v>12</v>
      </c>
      <c r="C593" s="43">
        <v>10370.200000000001</v>
      </c>
      <c r="D593" s="43">
        <v>10370.200000000001</v>
      </c>
      <c r="E593" s="43"/>
      <c r="F593" s="43">
        <v>4548.3</v>
      </c>
    </row>
    <row r="594" spans="1:6" x14ac:dyDescent="0.25">
      <c r="A594" s="36"/>
      <c r="B594" s="16" t="s">
        <v>13</v>
      </c>
      <c r="C594" s="43">
        <v>0</v>
      </c>
      <c r="D594" s="43">
        <v>0</v>
      </c>
      <c r="E594" s="43"/>
      <c r="F594" s="43">
        <v>0</v>
      </c>
    </row>
    <row r="595" spans="1:6" x14ac:dyDescent="0.25">
      <c r="A595" s="39" t="s">
        <v>204</v>
      </c>
      <c r="B595" s="10"/>
      <c r="C595" s="11">
        <f>+C596</f>
        <v>1087265.8999999999</v>
      </c>
      <c r="D595" s="11">
        <f t="shared" ref="D595:F595" si="105">+D596</f>
        <v>1086277.7419419044</v>
      </c>
      <c r="E595" s="11"/>
      <c r="F595" s="11">
        <f t="shared" si="105"/>
        <v>761180.09314012819</v>
      </c>
    </row>
    <row r="596" spans="1:6" x14ac:dyDescent="0.25">
      <c r="A596" s="37"/>
      <c r="B596" s="13" t="s">
        <v>17</v>
      </c>
      <c r="C596" s="14">
        <f>+C597+C598</f>
        <v>1087265.8999999999</v>
      </c>
      <c r="D596" s="14">
        <f>+D597+D598</f>
        <v>1086277.7419419044</v>
      </c>
      <c r="E596" s="14"/>
      <c r="F596" s="14">
        <f>+F597+F598</f>
        <v>761180.09314012819</v>
      </c>
    </row>
    <row r="597" spans="1:6" x14ac:dyDescent="0.25">
      <c r="A597" s="36"/>
      <c r="B597" s="16" t="s">
        <v>12</v>
      </c>
      <c r="C597" s="17">
        <v>1087265.8999999999</v>
      </c>
      <c r="D597" s="17">
        <v>1086277.7419419044</v>
      </c>
      <c r="E597" s="17"/>
      <c r="F597" s="17">
        <v>761180.09314012819</v>
      </c>
    </row>
    <row r="598" spans="1:6" x14ac:dyDescent="0.25">
      <c r="A598" s="36"/>
      <c r="B598" s="16" t="s">
        <v>13</v>
      </c>
      <c r="C598" s="17">
        <v>0</v>
      </c>
      <c r="D598" s="17">
        <v>0</v>
      </c>
      <c r="E598" s="17"/>
      <c r="F598" s="17">
        <v>0</v>
      </c>
    </row>
    <row r="599" spans="1:6" ht="25.5" customHeight="1" x14ac:dyDescent="0.25">
      <c r="A599" s="56" t="s">
        <v>205</v>
      </c>
      <c r="B599" s="56"/>
      <c r="C599" s="27">
        <f>+C600</f>
        <v>624238.64627000003</v>
      </c>
      <c r="D599" s="27">
        <f t="shared" ref="D599:F599" si="106">+D600</f>
        <v>595127.81001999998</v>
      </c>
      <c r="E599" s="27"/>
      <c r="F599" s="27">
        <f t="shared" si="106"/>
        <v>426484.12733999995</v>
      </c>
    </row>
    <row r="600" spans="1:6" x14ac:dyDescent="0.25">
      <c r="A600" s="37"/>
      <c r="B600" s="13" t="s">
        <v>17</v>
      </c>
      <c r="C600" s="14">
        <f>+C601+C602</f>
        <v>624238.64627000003</v>
      </c>
      <c r="D600" s="14">
        <f>+D601+D602</f>
        <v>595127.81001999998</v>
      </c>
      <c r="E600" s="14"/>
      <c r="F600" s="14">
        <f>+F601+F602</f>
        <v>426484.12733999995</v>
      </c>
    </row>
    <row r="601" spans="1:6" x14ac:dyDescent="0.25">
      <c r="A601" s="36"/>
      <c r="B601" s="16" t="s">
        <v>12</v>
      </c>
      <c r="C601" s="17">
        <v>624238.64627000003</v>
      </c>
      <c r="D601" s="17">
        <v>595127.81001999998</v>
      </c>
      <c r="E601" s="17"/>
      <c r="F601" s="17">
        <v>426484.12733999995</v>
      </c>
    </row>
    <row r="602" spans="1:6" x14ac:dyDescent="0.25">
      <c r="A602" s="36"/>
      <c r="B602" s="16" t="s">
        <v>13</v>
      </c>
      <c r="C602" s="17">
        <v>0</v>
      </c>
      <c r="D602" s="17">
        <v>0</v>
      </c>
      <c r="E602" s="17"/>
      <c r="F602" s="17">
        <v>0</v>
      </c>
    </row>
    <row r="603" spans="1:6" x14ac:dyDescent="0.25">
      <c r="A603" s="46" t="s">
        <v>206</v>
      </c>
      <c r="B603" s="47"/>
      <c r="C603" s="27">
        <f>+C604</f>
        <v>110697.923</v>
      </c>
      <c r="D603" s="27">
        <f t="shared" ref="D603:F603" si="107">+D604</f>
        <v>110348.61003</v>
      </c>
      <c r="E603" s="27"/>
      <c r="F603" s="27">
        <f t="shared" si="107"/>
        <v>94335.582750000001</v>
      </c>
    </row>
    <row r="604" spans="1:6" x14ac:dyDescent="0.25">
      <c r="A604" s="37"/>
      <c r="B604" s="13" t="s">
        <v>17</v>
      </c>
      <c r="C604" s="14">
        <f>+C605+C606</f>
        <v>110697.923</v>
      </c>
      <c r="D604" s="14">
        <f>+D605+D606</f>
        <v>110348.61003</v>
      </c>
      <c r="E604" s="14"/>
      <c r="F604" s="14">
        <f>+F605+F606</f>
        <v>94335.582750000001</v>
      </c>
    </row>
    <row r="605" spans="1:6" x14ac:dyDescent="0.25">
      <c r="A605" s="36"/>
      <c r="B605" s="16" t="s">
        <v>12</v>
      </c>
      <c r="C605" s="17">
        <v>110697.923</v>
      </c>
      <c r="D605" s="17">
        <v>110348.61003</v>
      </c>
      <c r="E605" s="17"/>
      <c r="F605" s="17">
        <v>94335.582750000001</v>
      </c>
    </row>
    <row r="606" spans="1:6" x14ac:dyDescent="0.25">
      <c r="A606" s="36"/>
      <c r="B606" s="16" t="s">
        <v>13</v>
      </c>
      <c r="C606" s="17">
        <v>0</v>
      </c>
      <c r="D606" s="17">
        <v>0</v>
      </c>
      <c r="E606" s="17"/>
      <c r="F606" s="17">
        <v>0</v>
      </c>
    </row>
    <row r="607" spans="1:6" x14ac:dyDescent="0.25">
      <c r="A607" s="42" t="s">
        <v>207</v>
      </c>
      <c r="B607" s="25"/>
      <c r="C607" s="26">
        <f>+C608</f>
        <v>54083.5</v>
      </c>
      <c r="D607" s="26">
        <f t="shared" ref="D607:F607" si="108">+D608</f>
        <v>54083.5</v>
      </c>
      <c r="E607" s="26"/>
      <c r="F607" s="26">
        <f t="shared" si="108"/>
        <v>47051.938799999996</v>
      </c>
    </row>
    <row r="608" spans="1:6" x14ac:dyDescent="0.25">
      <c r="A608" s="37"/>
      <c r="B608" s="13" t="s">
        <v>17</v>
      </c>
      <c r="C608" s="14">
        <f>+C609+C610</f>
        <v>54083.5</v>
      </c>
      <c r="D608" s="14">
        <f>+D609+D610</f>
        <v>54083.5</v>
      </c>
      <c r="E608" s="14"/>
      <c r="F608" s="14">
        <f>+F609+F610</f>
        <v>47051.938799999996</v>
      </c>
    </row>
    <row r="609" spans="1:6" x14ac:dyDescent="0.25">
      <c r="A609" s="36"/>
      <c r="B609" s="16" t="s">
        <v>12</v>
      </c>
      <c r="C609" s="17">
        <v>54083.5</v>
      </c>
      <c r="D609" s="17">
        <v>54083.5</v>
      </c>
      <c r="E609" s="17"/>
      <c r="F609" s="17">
        <v>47051.938799999996</v>
      </c>
    </row>
    <row r="610" spans="1:6" x14ac:dyDescent="0.25">
      <c r="A610" s="36"/>
      <c r="B610" s="16" t="s">
        <v>13</v>
      </c>
      <c r="C610" s="17">
        <v>0</v>
      </c>
      <c r="D610" s="17">
        <v>0</v>
      </c>
      <c r="E610" s="17"/>
      <c r="F610" s="17">
        <v>0</v>
      </c>
    </row>
    <row r="611" spans="1:6" x14ac:dyDescent="0.25">
      <c r="A611" s="39" t="s">
        <v>208</v>
      </c>
      <c r="B611" s="10"/>
      <c r="C611" s="11">
        <f>+C612</f>
        <v>92824.497530000022</v>
      </c>
      <c r="D611" s="11">
        <f t="shared" ref="D611:F611" si="109">+D612</f>
        <v>92824.497530000022</v>
      </c>
      <c r="E611" s="11"/>
      <c r="F611" s="11">
        <f t="shared" si="109"/>
        <v>41799.55389000001</v>
      </c>
    </row>
    <row r="612" spans="1:6" x14ac:dyDescent="0.25">
      <c r="A612" s="37"/>
      <c r="B612" s="13" t="s">
        <v>17</v>
      </c>
      <c r="C612" s="14">
        <f>+C613+C614</f>
        <v>92824.497530000022</v>
      </c>
      <c r="D612" s="14">
        <f>+D613+D614</f>
        <v>92824.497530000022</v>
      </c>
      <c r="E612" s="14"/>
      <c r="F612" s="14">
        <f>+F613+F614</f>
        <v>41799.55389000001</v>
      </c>
    </row>
    <row r="613" spans="1:6" x14ac:dyDescent="0.25">
      <c r="A613" s="36"/>
      <c r="B613" s="16" t="s">
        <v>12</v>
      </c>
      <c r="C613" s="17">
        <v>92824.497530000022</v>
      </c>
      <c r="D613" s="17">
        <v>92824.497530000022</v>
      </c>
      <c r="E613" s="17"/>
      <c r="F613" s="17">
        <v>41799.55389000001</v>
      </c>
    </row>
    <row r="614" spans="1:6" x14ac:dyDescent="0.25">
      <c r="A614" s="36"/>
      <c r="B614" s="16" t="s">
        <v>13</v>
      </c>
      <c r="C614" s="17">
        <v>0</v>
      </c>
      <c r="D614" s="17">
        <v>0</v>
      </c>
      <c r="E614" s="17"/>
      <c r="F614" s="17">
        <v>0</v>
      </c>
    </row>
    <row r="615" spans="1:6" x14ac:dyDescent="0.25">
      <c r="A615" s="46" t="s">
        <v>209</v>
      </c>
      <c r="B615" s="47"/>
      <c r="C615" s="27">
        <f>+C616</f>
        <v>27443.607</v>
      </c>
      <c r="D615" s="27">
        <f t="shared" ref="D615:F615" si="110">+D616</f>
        <v>26918.641</v>
      </c>
      <c r="E615" s="27"/>
      <c r="F615" s="27">
        <f t="shared" si="110"/>
        <v>24471.371999999999</v>
      </c>
    </row>
    <row r="616" spans="1:6" x14ac:dyDescent="0.25">
      <c r="A616" s="37"/>
      <c r="B616" s="13" t="s">
        <v>17</v>
      </c>
      <c r="C616" s="14">
        <f>+C617+C618</f>
        <v>27443.607</v>
      </c>
      <c r="D616" s="14">
        <f>+D617+D618</f>
        <v>26918.641</v>
      </c>
      <c r="E616" s="14"/>
      <c r="F616" s="14">
        <f>+F617+F618</f>
        <v>24471.371999999999</v>
      </c>
    </row>
    <row r="617" spans="1:6" x14ac:dyDescent="0.25">
      <c r="A617" s="36"/>
      <c r="B617" s="16" t="s">
        <v>12</v>
      </c>
      <c r="C617" s="17">
        <v>27443.607</v>
      </c>
      <c r="D617" s="17">
        <v>26918.641</v>
      </c>
      <c r="E617" s="17"/>
      <c r="F617" s="17">
        <v>24471.371999999999</v>
      </c>
    </row>
    <row r="618" spans="1:6" x14ac:dyDescent="0.25">
      <c r="A618" s="36"/>
      <c r="B618" s="16" t="s">
        <v>13</v>
      </c>
      <c r="C618" s="17">
        <v>0</v>
      </c>
      <c r="D618" s="17">
        <v>0</v>
      </c>
      <c r="E618" s="17"/>
      <c r="F618" s="17">
        <v>0</v>
      </c>
    </row>
    <row r="619" spans="1:6" x14ac:dyDescent="0.25">
      <c r="A619" s="46" t="s">
        <v>210</v>
      </c>
      <c r="B619" s="47"/>
      <c r="C619" s="27">
        <f>+C620</f>
        <v>7649</v>
      </c>
      <c r="D619" s="27">
        <f t="shared" ref="D619:F619" si="111">+D620</f>
        <v>7649.0330000000004</v>
      </c>
      <c r="E619" s="27"/>
      <c r="F619" s="27">
        <f t="shared" si="111"/>
        <v>7281.7870000000003</v>
      </c>
    </row>
    <row r="620" spans="1:6" x14ac:dyDescent="0.25">
      <c r="A620" s="37"/>
      <c r="B620" s="13" t="s">
        <v>17</v>
      </c>
      <c r="C620" s="14">
        <f>+C621+C622</f>
        <v>7649</v>
      </c>
      <c r="D620" s="14">
        <f>+D621+D622</f>
        <v>7649.0330000000004</v>
      </c>
      <c r="E620" s="14"/>
      <c r="F620" s="14">
        <f>+F621+F622</f>
        <v>7281.7870000000003</v>
      </c>
    </row>
    <row r="621" spans="1:6" x14ac:dyDescent="0.25">
      <c r="A621" s="36"/>
      <c r="B621" s="16" t="s">
        <v>12</v>
      </c>
      <c r="C621" s="17">
        <v>7649</v>
      </c>
      <c r="D621" s="17">
        <v>7649.0330000000004</v>
      </c>
      <c r="E621" s="17"/>
      <c r="F621" s="17">
        <v>7281.7870000000003</v>
      </c>
    </row>
    <row r="622" spans="1:6" x14ac:dyDescent="0.25">
      <c r="A622" s="36"/>
      <c r="B622" s="16" t="s">
        <v>13</v>
      </c>
      <c r="C622" s="17">
        <v>0</v>
      </c>
      <c r="D622" s="17">
        <v>0</v>
      </c>
      <c r="E622" s="17"/>
      <c r="F622" s="17">
        <v>0</v>
      </c>
    </row>
    <row r="623" spans="1:6" x14ac:dyDescent="0.25">
      <c r="A623" s="39" t="s">
        <v>211</v>
      </c>
      <c r="B623" s="10"/>
      <c r="C623" s="11">
        <f>+C624+C627+C630+C633+C636+C639+C642+C645+C648+C651+C654+C657+C660+C663+C666+C669+C672+C678+C681+C684+C687+C690+C693+C699+C696+C675</f>
        <v>706644.29639921209</v>
      </c>
      <c r="D623" s="11">
        <f t="shared" ref="D623:F623" si="112">+D624+D627+D630+D633+D636+D639+D642+D645+D648+D651+D654+D657+D660+D663+D666+D669+D672+D678+D681+D684+D687+D690+D693+D699+D696+D675</f>
        <v>702017.95421921206</v>
      </c>
      <c r="E623" s="11"/>
      <c r="F623" s="11">
        <f t="shared" si="112"/>
        <v>620536.82746021054</v>
      </c>
    </row>
    <row r="624" spans="1:6" x14ac:dyDescent="0.25">
      <c r="A624" s="37"/>
      <c r="B624" s="13" t="s">
        <v>212</v>
      </c>
      <c r="C624" s="14">
        <f>+C625+C626</f>
        <v>1272.2950300000002</v>
      </c>
      <c r="D624" s="14">
        <f>+D625+D626</f>
        <v>1272.2950300000002</v>
      </c>
      <c r="E624" s="14"/>
      <c r="F624" s="14">
        <f>+F625+F626</f>
        <v>1212.8131899999998</v>
      </c>
    </row>
    <row r="625" spans="1:6" x14ac:dyDescent="0.25">
      <c r="A625" s="36"/>
      <c r="B625" s="16" t="s">
        <v>12</v>
      </c>
      <c r="C625" s="17">
        <v>1272.2950300000002</v>
      </c>
      <c r="D625" s="17">
        <v>1272.2950300000002</v>
      </c>
      <c r="E625" s="17"/>
      <c r="F625" s="17">
        <v>1212.8131899999998</v>
      </c>
    </row>
    <row r="626" spans="1:6" x14ac:dyDescent="0.25">
      <c r="A626" s="36"/>
      <c r="B626" s="16" t="s">
        <v>13</v>
      </c>
      <c r="C626" s="17">
        <v>0</v>
      </c>
      <c r="D626" s="17">
        <v>0</v>
      </c>
      <c r="E626" s="17"/>
      <c r="F626" s="17">
        <v>0</v>
      </c>
    </row>
    <row r="627" spans="1:6" x14ac:dyDescent="0.25">
      <c r="A627" s="37"/>
      <c r="B627" s="13" t="s">
        <v>213</v>
      </c>
      <c r="C627" s="14">
        <f>+C628+C629</f>
        <v>16351.100619999997</v>
      </c>
      <c r="D627" s="14">
        <f>+D628+D629</f>
        <v>14423.33563</v>
      </c>
      <c r="E627" s="14"/>
      <c r="F627" s="14">
        <f>+F628+F629</f>
        <v>13574.979459999997</v>
      </c>
    </row>
    <row r="628" spans="1:6" x14ac:dyDescent="0.25">
      <c r="A628" s="36"/>
      <c r="B628" s="16" t="s">
        <v>12</v>
      </c>
      <c r="C628" s="17">
        <v>16351.100619999997</v>
      </c>
      <c r="D628" s="17">
        <v>14423.33563</v>
      </c>
      <c r="E628" s="17"/>
      <c r="F628" s="17">
        <v>13574.979459999997</v>
      </c>
    </row>
    <row r="629" spans="1:6" x14ac:dyDescent="0.25">
      <c r="A629" s="36"/>
      <c r="B629" s="16" t="s">
        <v>13</v>
      </c>
      <c r="C629" s="17">
        <v>0</v>
      </c>
      <c r="D629" s="17">
        <v>0</v>
      </c>
      <c r="E629" s="17"/>
      <c r="F629" s="17">
        <v>0</v>
      </c>
    </row>
    <row r="630" spans="1:6" x14ac:dyDescent="0.25">
      <c r="A630" s="37"/>
      <c r="B630" s="13" t="s">
        <v>214</v>
      </c>
      <c r="C630" s="14">
        <f>+C631+C632</f>
        <v>170199.41026</v>
      </c>
      <c r="D630" s="14">
        <f>+D631+D632</f>
        <v>170199.41026</v>
      </c>
      <c r="E630" s="14"/>
      <c r="F630" s="14">
        <f>+F631+F632</f>
        <v>165386.37134000007</v>
      </c>
    </row>
    <row r="631" spans="1:6" x14ac:dyDescent="0.25">
      <c r="A631" s="36"/>
      <c r="B631" s="16" t="s">
        <v>12</v>
      </c>
      <c r="C631" s="17">
        <v>170199.41026</v>
      </c>
      <c r="D631" s="17">
        <v>170199.41026</v>
      </c>
      <c r="E631" s="17"/>
      <c r="F631" s="17">
        <v>165386.37134000007</v>
      </c>
    </row>
    <row r="632" spans="1:6" x14ac:dyDescent="0.25">
      <c r="A632" s="36"/>
      <c r="B632" s="16" t="s">
        <v>13</v>
      </c>
      <c r="C632" s="17">
        <v>0</v>
      </c>
      <c r="D632" s="17">
        <v>0</v>
      </c>
      <c r="E632" s="17"/>
      <c r="F632" s="17">
        <v>0</v>
      </c>
    </row>
    <row r="633" spans="1:6" x14ac:dyDescent="0.25">
      <c r="A633" s="37"/>
      <c r="B633" s="13" t="s">
        <v>215</v>
      </c>
      <c r="C633" s="14">
        <f>+C634+C635</f>
        <v>318.52</v>
      </c>
      <c r="D633" s="14">
        <f>+D634+D635</f>
        <v>318.52</v>
      </c>
      <c r="E633" s="14"/>
      <c r="F633" s="14">
        <f>+F634+F635</f>
        <v>314.23487</v>
      </c>
    </row>
    <row r="634" spans="1:6" x14ac:dyDescent="0.25">
      <c r="A634" s="36"/>
      <c r="B634" s="16" t="s">
        <v>12</v>
      </c>
      <c r="C634" s="17">
        <v>318.52</v>
      </c>
      <c r="D634" s="17">
        <v>318.52</v>
      </c>
      <c r="E634" s="17"/>
      <c r="F634" s="17">
        <v>314.23487</v>
      </c>
    </row>
    <row r="635" spans="1:6" x14ac:dyDescent="0.25">
      <c r="A635" s="36"/>
      <c r="B635" s="16" t="s">
        <v>13</v>
      </c>
      <c r="C635" s="17">
        <v>0</v>
      </c>
      <c r="D635" s="17">
        <v>0</v>
      </c>
      <c r="E635" s="17"/>
      <c r="F635" s="17">
        <v>0</v>
      </c>
    </row>
    <row r="636" spans="1:6" x14ac:dyDescent="0.25">
      <c r="A636" s="37"/>
      <c r="B636" s="13" t="s">
        <v>216</v>
      </c>
      <c r="C636" s="14">
        <f>+C637+C638</f>
        <v>22290.858419999997</v>
      </c>
      <c r="D636" s="14">
        <f>+D637+D638</f>
        <v>21391.471890000001</v>
      </c>
      <c r="E636" s="14"/>
      <c r="F636" s="14">
        <f>+F637+F638</f>
        <v>21114.400289999998</v>
      </c>
    </row>
    <row r="637" spans="1:6" x14ac:dyDescent="0.25">
      <c r="A637" s="36"/>
      <c r="B637" s="16" t="s">
        <v>12</v>
      </c>
      <c r="C637" s="17">
        <v>22290.858419999997</v>
      </c>
      <c r="D637" s="17">
        <v>21391.471890000001</v>
      </c>
      <c r="E637" s="17"/>
      <c r="F637" s="17">
        <v>21114.400289999998</v>
      </c>
    </row>
    <row r="638" spans="1:6" x14ac:dyDescent="0.25">
      <c r="A638" s="36"/>
      <c r="B638" s="16" t="s">
        <v>13</v>
      </c>
      <c r="C638" s="17">
        <v>0</v>
      </c>
      <c r="D638" s="17">
        <v>0</v>
      </c>
      <c r="E638" s="17"/>
      <c r="F638" s="17">
        <v>0</v>
      </c>
    </row>
    <row r="639" spans="1:6" x14ac:dyDescent="0.25">
      <c r="A639" s="37"/>
      <c r="B639" s="13" t="s">
        <v>217</v>
      </c>
      <c r="C639" s="14">
        <f>+C640+C641</f>
        <v>31923.322329999999</v>
      </c>
      <c r="D639" s="14">
        <f>+D640+D641</f>
        <v>31923.322329999999</v>
      </c>
      <c r="E639" s="14"/>
      <c r="F639" s="14">
        <f>+F640+F641</f>
        <v>22410.251969999998</v>
      </c>
    </row>
    <row r="640" spans="1:6" x14ac:dyDescent="0.25">
      <c r="A640" s="36"/>
      <c r="B640" s="16" t="s">
        <v>12</v>
      </c>
      <c r="C640" s="17">
        <v>31923.322329999999</v>
      </c>
      <c r="D640" s="17">
        <v>31923.322329999999</v>
      </c>
      <c r="E640" s="17"/>
      <c r="F640" s="17">
        <v>22410.251969999998</v>
      </c>
    </row>
    <row r="641" spans="1:6" x14ac:dyDescent="0.25">
      <c r="A641" s="36"/>
      <c r="B641" s="16" t="s">
        <v>13</v>
      </c>
      <c r="C641" s="17">
        <v>0</v>
      </c>
      <c r="D641" s="17">
        <v>0</v>
      </c>
      <c r="E641" s="17"/>
      <c r="F641" s="17">
        <v>0</v>
      </c>
    </row>
    <row r="642" spans="1:6" x14ac:dyDescent="0.25">
      <c r="A642" s="37"/>
      <c r="B642" s="13" t="s">
        <v>218</v>
      </c>
      <c r="C642" s="14">
        <f>+C643+C644</f>
        <v>56.646000000000001</v>
      </c>
      <c r="D642" s="14">
        <f>+D643+D644</f>
        <v>56.646000000000001</v>
      </c>
      <c r="E642" s="14"/>
      <c r="F642" s="14">
        <f>+F643+F644</f>
        <v>56.646000000000001</v>
      </c>
    </row>
    <row r="643" spans="1:6" x14ac:dyDescent="0.25">
      <c r="A643" s="36"/>
      <c r="B643" s="16" t="s">
        <v>12</v>
      </c>
      <c r="C643" s="17">
        <v>56.646000000000001</v>
      </c>
      <c r="D643" s="17">
        <v>56.646000000000001</v>
      </c>
      <c r="E643" s="17"/>
      <c r="F643" s="17">
        <v>56.646000000000001</v>
      </c>
    </row>
    <row r="644" spans="1:6" x14ac:dyDescent="0.25">
      <c r="A644" s="36"/>
      <c r="B644" s="16" t="s">
        <v>13</v>
      </c>
      <c r="C644" s="17">
        <v>0</v>
      </c>
      <c r="D644" s="17">
        <v>0</v>
      </c>
      <c r="E644" s="17"/>
      <c r="F644" s="17">
        <v>0</v>
      </c>
    </row>
    <row r="645" spans="1:6" ht="22.5" x14ac:dyDescent="0.25">
      <c r="A645" s="37"/>
      <c r="B645" s="13" t="s">
        <v>219</v>
      </c>
      <c r="C645" s="14">
        <f>+C646+C647</f>
        <v>1311.54367</v>
      </c>
      <c r="D645" s="14">
        <f>+D646+D647</f>
        <v>1303.64276</v>
      </c>
      <c r="E645" s="14"/>
      <c r="F645" s="14">
        <f>+F646+F647</f>
        <v>1236.0033000000001</v>
      </c>
    </row>
    <row r="646" spans="1:6" x14ac:dyDescent="0.25">
      <c r="A646" s="36"/>
      <c r="B646" s="16" t="s">
        <v>12</v>
      </c>
      <c r="C646" s="17">
        <v>1311.54367</v>
      </c>
      <c r="D646" s="17">
        <v>1303.64276</v>
      </c>
      <c r="E646" s="17"/>
      <c r="F646" s="17">
        <v>1236.0033000000001</v>
      </c>
    </row>
    <row r="647" spans="1:6" x14ac:dyDescent="0.25">
      <c r="A647" s="36"/>
      <c r="B647" s="16" t="s">
        <v>13</v>
      </c>
      <c r="C647" s="17">
        <v>0</v>
      </c>
      <c r="D647" s="17">
        <v>0</v>
      </c>
      <c r="E647" s="17"/>
      <c r="F647" s="17">
        <v>0</v>
      </c>
    </row>
    <row r="648" spans="1:6" ht="22.5" x14ac:dyDescent="0.25">
      <c r="A648" s="37"/>
      <c r="B648" s="13" t="s">
        <v>220</v>
      </c>
      <c r="C648" s="14">
        <f>+C649+C650</f>
        <v>932.12073999999996</v>
      </c>
      <c r="D648" s="14">
        <f>+D649+D650</f>
        <v>932.12073999999996</v>
      </c>
      <c r="E648" s="14"/>
      <c r="F648" s="14">
        <f>+F649+F650</f>
        <v>911.40638000000001</v>
      </c>
    </row>
    <row r="649" spans="1:6" x14ac:dyDescent="0.25">
      <c r="A649" s="36"/>
      <c r="B649" s="16" t="s">
        <v>12</v>
      </c>
      <c r="C649" s="17">
        <v>466.06036999999998</v>
      </c>
      <c r="D649" s="17">
        <v>466.06036999999998</v>
      </c>
      <c r="E649" s="17"/>
      <c r="F649" s="17">
        <v>455.70319000000001</v>
      </c>
    </row>
    <row r="650" spans="1:6" x14ac:dyDescent="0.25">
      <c r="A650" s="36"/>
      <c r="B650" s="16" t="s">
        <v>13</v>
      </c>
      <c r="C650" s="17">
        <v>466.06036999999998</v>
      </c>
      <c r="D650" s="17">
        <v>466.06036999999998</v>
      </c>
      <c r="E650" s="17"/>
      <c r="F650" s="17">
        <v>455.70319000000001</v>
      </c>
    </row>
    <row r="651" spans="1:6" x14ac:dyDescent="0.25">
      <c r="A651" s="37"/>
      <c r="B651" s="13" t="s">
        <v>221</v>
      </c>
      <c r="C651" s="14">
        <f>+C652+C653</f>
        <v>5612.7866002105266</v>
      </c>
      <c r="D651" s="14">
        <f>+D652+D653</f>
        <v>5612.7858302105251</v>
      </c>
      <c r="E651" s="14"/>
      <c r="F651" s="14">
        <f>+F652+F653</f>
        <v>5612.7858302105251</v>
      </c>
    </row>
    <row r="652" spans="1:6" x14ac:dyDescent="0.25">
      <c r="A652" s="36"/>
      <c r="B652" s="16" t="s">
        <v>12</v>
      </c>
      <c r="C652" s="17">
        <v>5612.7866002105266</v>
      </c>
      <c r="D652" s="17">
        <v>5612.7858302105251</v>
      </c>
      <c r="E652" s="17"/>
      <c r="F652" s="17">
        <v>5612.7858302105251</v>
      </c>
    </row>
    <row r="653" spans="1:6" x14ac:dyDescent="0.25">
      <c r="A653" s="36"/>
      <c r="B653" s="16" t="s">
        <v>13</v>
      </c>
      <c r="C653" s="17">
        <v>0</v>
      </c>
      <c r="D653" s="17">
        <v>0</v>
      </c>
      <c r="E653" s="17"/>
      <c r="F653" s="17">
        <v>0</v>
      </c>
    </row>
    <row r="654" spans="1:6" x14ac:dyDescent="0.25">
      <c r="A654" s="37"/>
      <c r="B654" s="13" t="s">
        <v>222</v>
      </c>
      <c r="C654" s="14">
        <f>+C655+C656</f>
        <v>9191.1052200000013</v>
      </c>
      <c r="D654" s="14">
        <f>+D655+D656</f>
        <v>9191.1052200000013</v>
      </c>
      <c r="E654" s="14"/>
      <c r="F654" s="14">
        <f>+F655+F656</f>
        <v>8951.7002599999996</v>
      </c>
    </row>
    <row r="655" spans="1:6" x14ac:dyDescent="0.25">
      <c r="A655" s="36"/>
      <c r="B655" s="16" t="s">
        <v>12</v>
      </c>
      <c r="C655" s="17">
        <v>9191.1052200000013</v>
      </c>
      <c r="D655" s="17">
        <v>9191.1052200000013</v>
      </c>
      <c r="E655" s="17"/>
      <c r="F655" s="17">
        <v>8951.7002599999996</v>
      </c>
    </row>
    <row r="656" spans="1:6" x14ac:dyDescent="0.25">
      <c r="A656" s="36"/>
      <c r="B656" s="16" t="s">
        <v>13</v>
      </c>
      <c r="C656" s="17">
        <v>0</v>
      </c>
      <c r="D656" s="17">
        <v>0</v>
      </c>
      <c r="E656" s="17"/>
      <c r="F656" s="17">
        <v>0</v>
      </c>
    </row>
    <row r="657" spans="1:6" ht="22.5" x14ac:dyDescent="0.25">
      <c r="A657" s="37"/>
      <c r="B657" s="13" t="s">
        <v>223</v>
      </c>
      <c r="C657" s="14">
        <f>+C658+C659</f>
        <v>180.91126</v>
      </c>
      <c r="D657" s="14">
        <f>+D658+D659</f>
        <v>138.73051000000001</v>
      </c>
      <c r="E657" s="14"/>
      <c r="F657" s="14">
        <f>+F658+F659</f>
        <v>138.73051000000001</v>
      </c>
    </row>
    <row r="658" spans="1:6" x14ac:dyDescent="0.25">
      <c r="A658" s="36"/>
      <c r="B658" s="16" t="s">
        <v>12</v>
      </c>
      <c r="C658" s="17">
        <v>180.91126</v>
      </c>
      <c r="D658" s="17">
        <v>138.73051000000001</v>
      </c>
      <c r="E658" s="17"/>
      <c r="F658" s="17">
        <v>138.73051000000001</v>
      </c>
    </row>
    <row r="659" spans="1:6" x14ac:dyDescent="0.25">
      <c r="A659" s="36"/>
      <c r="B659" s="16" t="s">
        <v>13</v>
      </c>
      <c r="C659" s="17">
        <v>0</v>
      </c>
      <c r="D659" s="17">
        <v>0</v>
      </c>
      <c r="E659" s="17"/>
      <c r="F659" s="17">
        <v>0</v>
      </c>
    </row>
    <row r="660" spans="1:6" x14ac:dyDescent="0.25">
      <c r="A660" s="38"/>
      <c r="B660" s="21" t="s">
        <v>224</v>
      </c>
      <c r="C660" s="22">
        <f>+C661+C662</f>
        <v>20838.708039999998</v>
      </c>
      <c r="D660" s="22">
        <f>+D661+D662</f>
        <v>20838.708039999998</v>
      </c>
      <c r="E660" s="22"/>
      <c r="F660" s="22">
        <f>+F661+F662</f>
        <v>17590.568460000002</v>
      </c>
    </row>
    <row r="661" spans="1:6" x14ac:dyDescent="0.25">
      <c r="A661" s="36"/>
      <c r="B661" s="16" t="s">
        <v>12</v>
      </c>
      <c r="C661" s="17">
        <v>20838.708039999998</v>
      </c>
      <c r="D661" s="17">
        <v>20838.708039999998</v>
      </c>
      <c r="E661" s="17"/>
      <c r="F661" s="17">
        <v>17590.568460000002</v>
      </c>
    </row>
    <row r="662" spans="1:6" x14ac:dyDescent="0.25">
      <c r="A662" s="36"/>
      <c r="B662" s="16" t="s">
        <v>13</v>
      </c>
      <c r="C662" s="17">
        <v>0</v>
      </c>
      <c r="D662" s="17">
        <v>0</v>
      </c>
      <c r="E662" s="17"/>
      <c r="F662" s="17">
        <v>0</v>
      </c>
    </row>
    <row r="663" spans="1:6" x14ac:dyDescent="0.25">
      <c r="A663" s="37"/>
      <c r="B663" s="13" t="s">
        <v>225</v>
      </c>
      <c r="C663" s="14">
        <f>+C664+C665</f>
        <v>10169.244000000001</v>
      </c>
      <c r="D663" s="14">
        <f>+D664+D665</f>
        <v>10169.2438</v>
      </c>
      <c r="E663" s="14"/>
      <c r="F663" s="14">
        <f>+F664+F665</f>
        <v>10169.244000000001</v>
      </c>
    </row>
    <row r="664" spans="1:6" x14ac:dyDescent="0.25">
      <c r="A664" s="36"/>
      <c r="B664" s="16" t="s">
        <v>12</v>
      </c>
      <c r="C664" s="17">
        <v>10169.244000000001</v>
      </c>
      <c r="D664" s="17">
        <v>10169.2438</v>
      </c>
      <c r="E664" s="17"/>
      <c r="F664" s="17">
        <v>10169.244000000001</v>
      </c>
    </row>
    <row r="665" spans="1:6" x14ac:dyDescent="0.25">
      <c r="A665" s="36"/>
      <c r="B665" s="16" t="s">
        <v>13</v>
      </c>
      <c r="C665" s="17">
        <v>0</v>
      </c>
      <c r="D665" s="17">
        <v>0</v>
      </c>
      <c r="E665" s="17"/>
      <c r="F665" s="17">
        <v>0</v>
      </c>
    </row>
    <row r="666" spans="1:6" x14ac:dyDescent="0.25">
      <c r="A666" s="37"/>
      <c r="B666" s="13" t="s">
        <v>226</v>
      </c>
      <c r="C666" s="14">
        <f>+C667+C668</f>
        <v>11415.22495</v>
      </c>
      <c r="D666" s="14">
        <f>+D667+D668</f>
        <v>11392.481749999999</v>
      </c>
      <c r="E666" s="14"/>
      <c r="F666" s="14">
        <f>+F667+F668</f>
        <v>11108.56114</v>
      </c>
    </row>
    <row r="667" spans="1:6" ht="15.75" x14ac:dyDescent="0.25">
      <c r="A667" s="36"/>
      <c r="B667" s="16" t="s">
        <v>12</v>
      </c>
      <c r="C667" s="17">
        <v>11415.22495</v>
      </c>
      <c r="D667" s="17">
        <v>11392.481749999999</v>
      </c>
      <c r="E667" s="48"/>
      <c r="F667" s="17">
        <v>11108.56114</v>
      </c>
    </row>
    <row r="668" spans="1:6" x14ac:dyDescent="0.25">
      <c r="A668" s="36"/>
      <c r="B668" s="16" t="s">
        <v>13</v>
      </c>
      <c r="C668" s="17">
        <v>0</v>
      </c>
      <c r="D668" s="17">
        <v>0</v>
      </c>
      <c r="E668" s="17"/>
      <c r="F668" s="17">
        <v>0</v>
      </c>
    </row>
    <row r="669" spans="1:6" x14ac:dyDescent="0.25">
      <c r="A669" s="37"/>
      <c r="B669" s="13" t="s">
        <v>227</v>
      </c>
      <c r="C669" s="14">
        <f>+C670+C671</f>
        <v>1879.665</v>
      </c>
      <c r="D669" s="14">
        <f>+D670+D671</f>
        <v>1879.665</v>
      </c>
      <c r="E669" s="14"/>
      <c r="F669" s="14">
        <f>+F670+F671</f>
        <v>1526.04982</v>
      </c>
    </row>
    <row r="670" spans="1:6" x14ac:dyDescent="0.25">
      <c r="A670" s="36"/>
      <c r="B670" s="16" t="s">
        <v>12</v>
      </c>
      <c r="C670" s="17">
        <v>1879.665</v>
      </c>
      <c r="D670" s="17">
        <v>1879.665</v>
      </c>
      <c r="E670" s="17"/>
      <c r="F670" s="17">
        <v>1526.04982</v>
      </c>
    </row>
    <row r="671" spans="1:6" x14ac:dyDescent="0.25">
      <c r="A671" s="36"/>
      <c r="B671" s="16" t="s">
        <v>13</v>
      </c>
      <c r="C671" s="17">
        <v>0</v>
      </c>
      <c r="D671" s="17">
        <v>0</v>
      </c>
      <c r="E671" s="17"/>
      <c r="F671" s="17">
        <v>0</v>
      </c>
    </row>
    <row r="672" spans="1:6" x14ac:dyDescent="0.25">
      <c r="A672" s="37"/>
      <c r="B672" s="13" t="s">
        <v>228</v>
      </c>
      <c r="C672" s="14">
        <f>+C673+C674</f>
        <v>49416.610860706125</v>
      </c>
      <c r="D672" s="14">
        <f>+D673+D674</f>
        <v>49416.610860706125</v>
      </c>
      <c r="E672" s="14"/>
      <c r="F672" s="14">
        <f>+F673+F674</f>
        <v>40172.359459999992</v>
      </c>
    </row>
    <row r="673" spans="1:6" x14ac:dyDescent="0.25">
      <c r="A673" s="36"/>
      <c r="B673" s="16" t="s">
        <v>12</v>
      </c>
      <c r="C673" s="17">
        <v>49416.610860706125</v>
      </c>
      <c r="D673" s="17">
        <v>49416.610860706125</v>
      </c>
      <c r="E673" s="17"/>
      <c r="F673" s="17">
        <v>40172.359459999992</v>
      </c>
    </row>
    <row r="674" spans="1:6" x14ac:dyDescent="0.25">
      <c r="A674" s="36"/>
      <c r="B674" s="16" t="s">
        <v>13</v>
      </c>
      <c r="C674" s="17">
        <v>0</v>
      </c>
      <c r="D674" s="17">
        <v>0</v>
      </c>
      <c r="E674" s="17"/>
      <c r="F674" s="17">
        <v>0</v>
      </c>
    </row>
    <row r="675" spans="1:6" x14ac:dyDescent="0.25">
      <c r="A675" s="37"/>
      <c r="B675" s="13" t="s">
        <v>229</v>
      </c>
      <c r="C675" s="14">
        <f>+C676+C677</f>
        <v>36745.883199999997</v>
      </c>
      <c r="D675" s="14">
        <f>+D676+D677</f>
        <v>36253.326379999999</v>
      </c>
      <c r="E675" s="14"/>
      <c r="F675" s="14">
        <f>+F676+F677</f>
        <v>15937.764950000001</v>
      </c>
    </row>
    <row r="676" spans="1:6" x14ac:dyDescent="0.25">
      <c r="A676" s="36"/>
      <c r="B676" s="16" t="s">
        <v>12</v>
      </c>
      <c r="C676" s="17">
        <v>25079.553199999998</v>
      </c>
      <c r="D676" s="17">
        <v>24586.99638</v>
      </c>
      <c r="E676" s="17"/>
      <c r="F676" s="17">
        <v>4404.4509500000004</v>
      </c>
    </row>
    <row r="677" spans="1:6" x14ac:dyDescent="0.25">
      <c r="A677" s="36"/>
      <c r="B677" s="16" t="s">
        <v>13</v>
      </c>
      <c r="C677" s="17">
        <v>11666.33</v>
      </c>
      <c r="D677" s="17">
        <v>11666.33</v>
      </c>
      <c r="E677" s="17"/>
      <c r="F677" s="17">
        <v>11533.314</v>
      </c>
    </row>
    <row r="678" spans="1:6" x14ac:dyDescent="0.25">
      <c r="A678" s="37"/>
      <c r="B678" s="13" t="s">
        <v>230</v>
      </c>
      <c r="C678" s="14">
        <f>+C679+C680</f>
        <v>299.03826000000004</v>
      </c>
      <c r="D678" s="14">
        <f>+D679+D680</f>
        <v>299.03826000000004</v>
      </c>
      <c r="E678" s="14"/>
      <c r="F678" s="14">
        <f>+F679+F680</f>
        <v>285.29066</v>
      </c>
    </row>
    <row r="679" spans="1:6" x14ac:dyDescent="0.25">
      <c r="A679" s="36"/>
      <c r="B679" s="16" t="s">
        <v>12</v>
      </c>
      <c r="C679" s="17">
        <v>299.03826000000004</v>
      </c>
      <c r="D679" s="17">
        <v>299.03826000000004</v>
      </c>
      <c r="E679" s="17"/>
      <c r="F679" s="17">
        <v>285.29066</v>
      </c>
    </row>
    <row r="680" spans="1:6" x14ac:dyDescent="0.25">
      <c r="A680" s="36"/>
      <c r="B680" s="16" t="s">
        <v>13</v>
      </c>
      <c r="C680" s="17">
        <v>0</v>
      </c>
      <c r="D680" s="17">
        <v>0</v>
      </c>
      <c r="E680" s="17"/>
      <c r="F680" s="17">
        <v>0</v>
      </c>
    </row>
    <row r="681" spans="1:6" x14ac:dyDescent="0.25">
      <c r="A681" s="37"/>
      <c r="B681" s="13" t="s">
        <v>231</v>
      </c>
      <c r="C681" s="14">
        <f>+C682+C683</f>
        <v>3117.8665499999997</v>
      </c>
      <c r="D681" s="14">
        <f>+D682+D683</f>
        <v>3117.8665499999997</v>
      </c>
      <c r="E681" s="14"/>
      <c r="F681" s="14">
        <f>+F682+F683</f>
        <v>3117.8655599999997</v>
      </c>
    </row>
    <row r="682" spans="1:6" x14ac:dyDescent="0.25">
      <c r="A682" s="36"/>
      <c r="B682" s="16" t="s">
        <v>12</v>
      </c>
      <c r="C682" s="17">
        <v>3117.8665499999997</v>
      </c>
      <c r="D682" s="17">
        <v>3117.8665499999997</v>
      </c>
      <c r="E682" s="17"/>
      <c r="F682" s="17">
        <v>3117.8655599999997</v>
      </c>
    </row>
    <row r="683" spans="1:6" x14ac:dyDescent="0.25">
      <c r="A683" s="36"/>
      <c r="B683" s="16" t="s">
        <v>13</v>
      </c>
      <c r="C683" s="17">
        <v>0</v>
      </c>
      <c r="D683" s="17">
        <v>0</v>
      </c>
      <c r="E683" s="17"/>
      <c r="F683" s="17">
        <v>0</v>
      </c>
    </row>
    <row r="684" spans="1:6" x14ac:dyDescent="0.25">
      <c r="A684" s="37"/>
      <c r="B684" s="13" t="s">
        <v>232</v>
      </c>
      <c r="C684" s="14">
        <f>+C685+C686</f>
        <v>13846.441769999999</v>
      </c>
      <c r="D684" s="14">
        <f>+D685+D686</f>
        <v>12504.574420000001</v>
      </c>
      <c r="E684" s="14"/>
      <c r="F684" s="14">
        <f>+F685+F686</f>
        <v>12349.132079999999</v>
      </c>
    </row>
    <row r="685" spans="1:6" x14ac:dyDescent="0.25">
      <c r="A685" s="36"/>
      <c r="B685" s="16" t="s">
        <v>12</v>
      </c>
      <c r="C685" s="17">
        <v>13846.441769999999</v>
      </c>
      <c r="D685" s="17">
        <v>12504.574420000001</v>
      </c>
      <c r="E685" s="17"/>
      <c r="F685" s="17">
        <v>12349.132079999999</v>
      </c>
    </row>
    <row r="686" spans="1:6" x14ac:dyDescent="0.25">
      <c r="A686" s="36"/>
      <c r="B686" s="16" t="s">
        <v>13</v>
      </c>
      <c r="C686" s="17">
        <v>0</v>
      </c>
      <c r="D686" s="17">
        <v>0</v>
      </c>
      <c r="E686" s="17"/>
      <c r="F686" s="17">
        <v>0</v>
      </c>
    </row>
    <row r="687" spans="1:6" x14ac:dyDescent="0.25">
      <c r="A687" s="37"/>
      <c r="B687" s="13" t="s">
        <v>233</v>
      </c>
      <c r="C687" s="14">
        <f>+C688+C689</f>
        <v>3595.1252000000004</v>
      </c>
      <c r="D687" s="14">
        <f>+D688+D689</f>
        <v>3759.1125400000001</v>
      </c>
      <c r="E687" s="14"/>
      <c r="F687" s="14">
        <f>+F688+F689</f>
        <v>2935.1493000000005</v>
      </c>
    </row>
    <row r="688" spans="1:6" x14ac:dyDescent="0.25">
      <c r="A688" s="36"/>
      <c r="B688" s="16" t="s">
        <v>12</v>
      </c>
      <c r="C688" s="17">
        <v>1879.5626000000002</v>
      </c>
      <c r="D688" s="17">
        <v>1879.55627</v>
      </c>
      <c r="E688" s="17"/>
      <c r="F688" s="17">
        <v>1467.5746500000002</v>
      </c>
    </row>
    <row r="689" spans="1:6" x14ac:dyDescent="0.25">
      <c r="A689" s="36"/>
      <c r="B689" s="16" t="s">
        <v>13</v>
      </c>
      <c r="C689" s="17">
        <v>1715.5626000000002</v>
      </c>
      <c r="D689" s="17">
        <v>1879.55627</v>
      </c>
      <c r="E689" s="17"/>
      <c r="F689" s="17">
        <v>1467.5746500000002</v>
      </c>
    </row>
    <row r="690" spans="1:6" x14ac:dyDescent="0.25">
      <c r="A690" s="37"/>
      <c r="B690" s="13" t="s">
        <v>234</v>
      </c>
      <c r="C690" s="14">
        <f>+C691+C692</f>
        <v>4322.5411199999999</v>
      </c>
      <c r="D690" s="14">
        <f>+D691+D692</f>
        <v>4322.5411199999999</v>
      </c>
      <c r="E690" s="14"/>
      <c r="F690" s="14">
        <f>+F691+F692</f>
        <v>4322.5411199999999</v>
      </c>
    </row>
    <row r="691" spans="1:6" x14ac:dyDescent="0.25">
      <c r="A691" s="36"/>
      <c r="B691" s="16" t="s">
        <v>12</v>
      </c>
      <c r="C691" s="17">
        <v>4322.5411199999999</v>
      </c>
      <c r="D691" s="17">
        <v>4322.5411199999999</v>
      </c>
      <c r="E691" s="17"/>
      <c r="F691" s="17">
        <v>4322.5411199999999</v>
      </c>
    </row>
    <row r="692" spans="1:6" x14ac:dyDescent="0.25">
      <c r="A692" s="36"/>
      <c r="B692" s="16" t="s">
        <v>13</v>
      </c>
      <c r="C692" s="17">
        <v>0</v>
      </c>
      <c r="D692" s="17">
        <v>0</v>
      </c>
      <c r="E692" s="17"/>
      <c r="F692" s="17">
        <v>0</v>
      </c>
    </row>
    <row r="693" spans="1:6" ht="22.5" x14ac:dyDescent="0.25">
      <c r="A693" s="37"/>
      <c r="B693" s="13" t="s">
        <v>235</v>
      </c>
      <c r="C693" s="14">
        <f>+C694+C695</f>
        <v>287250.95029829553</v>
      </c>
      <c r="D693" s="14">
        <f>+D694+D695</f>
        <v>287250.95029829553</v>
      </c>
      <c r="E693" s="14"/>
      <c r="F693" s="14">
        <f>+F694+F695</f>
        <v>256053.67950999996</v>
      </c>
    </row>
    <row r="694" spans="1:6" x14ac:dyDescent="0.25">
      <c r="A694" s="36"/>
      <c r="B694" s="16" t="s">
        <v>12</v>
      </c>
      <c r="C694" s="17">
        <v>287250.95029829553</v>
      </c>
      <c r="D694" s="17">
        <v>287250.95029829553</v>
      </c>
      <c r="E694" s="17"/>
      <c r="F694" s="17">
        <v>256053.67950999996</v>
      </c>
    </row>
    <row r="695" spans="1:6" x14ac:dyDescent="0.25">
      <c r="A695" s="36"/>
      <c r="B695" s="16" t="s">
        <v>13</v>
      </c>
      <c r="C695" s="17">
        <v>0</v>
      </c>
      <c r="D695" s="17">
        <v>0</v>
      </c>
      <c r="E695" s="17"/>
      <c r="F695" s="17">
        <v>0</v>
      </c>
    </row>
    <row r="696" spans="1:6" x14ac:dyDescent="0.25">
      <c r="A696" s="37"/>
      <c r="B696" s="13" t="s">
        <v>236</v>
      </c>
      <c r="C696" s="14">
        <f>+C697+C698</f>
        <v>279.642</v>
      </c>
      <c r="D696" s="14">
        <f>+D697+D698</f>
        <v>223.714</v>
      </c>
      <c r="E696" s="14"/>
      <c r="F696" s="14">
        <f>+F697+F698</f>
        <v>221.56299999999999</v>
      </c>
    </row>
    <row r="697" spans="1:6" x14ac:dyDescent="0.25">
      <c r="A697" s="36"/>
      <c r="B697" s="16" t="s">
        <v>12</v>
      </c>
      <c r="C697" s="17">
        <v>279.642</v>
      </c>
      <c r="D697" s="17">
        <v>223.714</v>
      </c>
      <c r="E697" s="17"/>
      <c r="F697" s="17">
        <v>221.56299999999999</v>
      </c>
    </row>
    <row r="698" spans="1:6" x14ac:dyDescent="0.25">
      <c r="A698" s="36"/>
      <c r="B698" s="16" t="s">
        <v>13</v>
      </c>
      <c r="C698" s="17">
        <v>0</v>
      </c>
      <c r="D698" s="17">
        <v>0</v>
      </c>
      <c r="E698" s="17"/>
      <c r="F698" s="17">
        <v>0</v>
      </c>
    </row>
    <row r="699" spans="1:6" x14ac:dyDescent="0.25">
      <c r="A699" s="37"/>
      <c r="B699" s="13" t="s">
        <v>237</v>
      </c>
      <c r="C699" s="14">
        <f>+C700+C701</f>
        <v>3826.7350000000001</v>
      </c>
      <c r="D699" s="14">
        <f>+D700+D701</f>
        <v>3826.7350000000001</v>
      </c>
      <c r="E699" s="14"/>
      <c r="F699" s="14">
        <f>+F700+F701</f>
        <v>3826.7350000000001</v>
      </c>
    </row>
    <row r="700" spans="1:6" x14ac:dyDescent="0.25">
      <c r="A700" s="36"/>
      <c r="B700" s="16" t="s">
        <v>12</v>
      </c>
      <c r="C700" s="17">
        <v>3826.7350000000001</v>
      </c>
      <c r="D700" s="17">
        <v>3826.7350000000001</v>
      </c>
      <c r="E700" s="17"/>
      <c r="F700" s="17">
        <v>3826.7350000000001</v>
      </c>
    </row>
    <row r="701" spans="1:6" x14ac:dyDescent="0.25">
      <c r="A701" s="36"/>
      <c r="B701" s="16" t="s">
        <v>13</v>
      </c>
      <c r="C701" s="17">
        <v>0</v>
      </c>
      <c r="D701" s="17">
        <v>0</v>
      </c>
      <c r="E701" s="17"/>
      <c r="F701" s="17">
        <v>0</v>
      </c>
    </row>
    <row r="702" spans="1:6" x14ac:dyDescent="0.25">
      <c r="A702" s="39" t="s">
        <v>238</v>
      </c>
      <c r="B702" s="10"/>
      <c r="C702" s="11">
        <f>+C703</f>
        <v>50580.66214</v>
      </c>
      <c r="D702" s="11">
        <f t="shared" ref="D702:F702" si="113">+D703</f>
        <v>46469.178</v>
      </c>
      <c r="E702" s="11"/>
      <c r="F702" s="11">
        <f t="shared" si="113"/>
        <v>45872.580999999998</v>
      </c>
    </row>
    <row r="703" spans="1:6" x14ac:dyDescent="0.25">
      <c r="A703" s="37"/>
      <c r="B703" s="13" t="s">
        <v>17</v>
      </c>
      <c r="C703" s="14">
        <f>+C704+C705</f>
        <v>50580.66214</v>
      </c>
      <c r="D703" s="14">
        <f>+D704+D705</f>
        <v>46469.178</v>
      </c>
      <c r="E703" s="14"/>
      <c r="F703" s="14">
        <f>+F704+F705</f>
        <v>45872.580999999998</v>
      </c>
    </row>
    <row r="704" spans="1:6" x14ac:dyDescent="0.25">
      <c r="A704" s="36"/>
      <c r="B704" s="16" t="s">
        <v>12</v>
      </c>
      <c r="C704" s="17">
        <v>50580.66214</v>
      </c>
      <c r="D704" s="17">
        <v>46469.178</v>
      </c>
      <c r="E704" s="17"/>
      <c r="F704" s="17">
        <v>45872.580999999998</v>
      </c>
    </row>
    <row r="705" spans="1:6" x14ac:dyDescent="0.25">
      <c r="A705" s="36"/>
      <c r="B705" s="16" t="s">
        <v>13</v>
      </c>
      <c r="C705" s="17">
        <v>0</v>
      </c>
      <c r="D705" s="17">
        <v>0</v>
      </c>
      <c r="E705" s="17"/>
      <c r="F705" s="17">
        <v>0</v>
      </c>
    </row>
    <row r="706" spans="1:6" x14ac:dyDescent="0.25">
      <c r="A706" s="39" t="s">
        <v>239</v>
      </c>
      <c r="B706" s="10"/>
      <c r="C706" s="11">
        <f>+C707</f>
        <v>174685.28573753327</v>
      </c>
      <c r="D706" s="11">
        <f t="shared" ref="D706:F706" si="114">+D707</f>
        <v>174685.28573753327</v>
      </c>
      <c r="E706" s="11"/>
      <c r="F706" s="11">
        <f t="shared" si="114"/>
        <v>170912.9163241999</v>
      </c>
    </row>
    <row r="707" spans="1:6" x14ac:dyDescent="0.25">
      <c r="A707" s="37"/>
      <c r="B707" s="13" t="s">
        <v>17</v>
      </c>
      <c r="C707" s="14">
        <f>+C708+C709</f>
        <v>174685.28573753327</v>
      </c>
      <c r="D707" s="14">
        <f>+D708+D709</f>
        <v>174685.28573753327</v>
      </c>
      <c r="E707" s="14"/>
      <c r="F707" s="14">
        <f>+F708+F709</f>
        <v>170912.9163241999</v>
      </c>
    </row>
    <row r="708" spans="1:6" x14ac:dyDescent="0.25">
      <c r="A708" s="36"/>
      <c r="B708" s="16" t="s">
        <v>12</v>
      </c>
      <c r="C708" s="17">
        <v>174685.28573753327</v>
      </c>
      <c r="D708" s="17">
        <v>174685.28573753327</v>
      </c>
      <c r="E708" s="17"/>
      <c r="F708" s="17">
        <v>170912.9163241999</v>
      </c>
    </row>
    <row r="709" spans="1:6" x14ac:dyDescent="0.25">
      <c r="A709" s="36"/>
      <c r="B709" s="16" t="s">
        <v>13</v>
      </c>
      <c r="C709" s="17">
        <v>0</v>
      </c>
      <c r="D709" s="17">
        <v>0</v>
      </c>
      <c r="E709" s="17"/>
      <c r="F709" s="17">
        <v>0</v>
      </c>
    </row>
    <row r="710" spans="1:6" x14ac:dyDescent="0.25">
      <c r="A710" s="39" t="s">
        <v>240</v>
      </c>
      <c r="B710" s="10"/>
      <c r="C710" s="11">
        <f>+C711</f>
        <v>467029.50475000002</v>
      </c>
      <c r="D710" s="11">
        <f t="shared" ref="D710:F710" si="115">+D711</f>
        <v>467029.50475000002</v>
      </c>
      <c r="E710" s="11"/>
      <c r="F710" s="11">
        <f t="shared" si="115"/>
        <v>439614.31646</v>
      </c>
    </row>
    <row r="711" spans="1:6" x14ac:dyDescent="0.25">
      <c r="A711" s="37"/>
      <c r="B711" s="13" t="s">
        <v>17</v>
      </c>
      <c r="C711" s="14">
        <f>+C712+C713</f>
        <v>467029.50475000002</v>
      </c>
      <c r="D711" s="14">
        <f>+D712+D713</f>
        <v>467029.50475000002</v>
      </c>
      <c r="E711" s="14"/>
      <c r="F711" s="14">
        <f>+F712+F713</f>
        <v>439614.31646</v>
      </c>
    </row>
    <row r="712" spans="1:6" x14ac:dyDescent="0.25">
      <c r="A712" s="36"/>
      <c r="B712" s="16" t="s">
        <v>12</v>
      </c>
      <c r="C712" s="17">
        <v>447742.53472</v>
      </c>
      <c r="D712" s="17">
        <v>447742.53472</v>
      </c>
      <c r="E712" s="17"/>
      <c r="F712" s="17">
        <v>436737.22671000002</v>
      </c>
    </row>
    <row r="713" spans="1:6" x14ac:dyDescent="0.25">
      <c r="A713" s="36"/>
      <c r="B713" s="16" t="s">
        <v>13</v>
      </c>
      <c r="C713" s="17">
        <v>19286.97003</v>
      </c>
      <c r="D713" s="17">
        <v>19286.97003</v>
      </c>
      <c r="E713" s="17"/>
      <c r="F713" s="17">
        <v>2877.0897500000001</v>
      </c>
    </row>
    <row r="714" spans="1:6" x14ac:dyDescent="0.25">
      <c r="A714" s="42" t="s">
        <v>241</v>
      </c>
      <c r="B714" s="25"/>
      <c r="C714" s="26">
        <f>+C715</f>
        <v>127041.641030554</v>
      </c>
      <c r="D714" s="26">
        <f t="shared" ref="D714:F714" si="116">+D715</f>
        <v>127041.641030554</v>
      </c>
      <c r="E714" s="26"/>
      <c r="F714" s="26">
        <f t="shared" si="116"/>
        <v>118654.63347</v>
      </c>
    </row>
    <row r="715" spans="1:6" x14ac:dyDescent="0.25">
      <c r="A715" s="37"/>
      <c r="B715" s="13" t="s">
        <v>17</v>
      </c>
      <c r="C715" s="14">
        <f>+C716+C717</f>
        <v>127041.641030554</v>
      </c>
      <c r="D715" s="14">
        <f>+D716+D717</f>
        <v>127041.641030554</v>
      </c>
      <c r="E715" s="14"/>
      <c r="F715" s="14">
        <f>+F716+F717</f>
        <v>118654.63347</v>
      </c>
    </row>
    <row r="716" spans="1:6" x14ac:dyDescent="0.25">
      <c r="A716" s="36"/>
      <c r="B716" s="16" t="s">
        <v>12</v>
      </c>
      <c r="C716" s="17">
        <v>75797.394130554007</v>
      </c>
      <c r="D716" s="17">
        <v>75797.394130554007</v>
      </c>
      <c r="E716" s="17"/>
      <c r="F716" s="17">
        <v>67410.386570000002</v>
      </c>
    </row>
    <row r="717" spans="1:6" x14ac:dyDescent="0.25">
      <c r="A717" s="36"/>
      <c r="B717" s="16" t="s">
        <v>13</v>
      </c>
      <c r="C717" s="17">
        <v>51244.246899999998</v>
      </c>
      <c r="D717" s="17">
        <v>51244.246899999998</v>
      </c>
      <c r="E717" s="17"/>
      <c r="F717" s="17">
        <v>51244.246899999998</v>
      </c>
    </row>
    <row r="718" spans="1:6" x14ac:dyDescent="0.25">
      <c r="A718" s="39" t="s">
        <v>242</v>
      </c>
      <c r="B718" s="10"/>
      <c r="C718" s="11">
        <f>+C719</f>
        <v>152135.1</v>
      </c>
      <c r="D718" s="11">
        <f t="shared" ref="D718:F718" si="117">+D719</f>
        <v>152135.1</v>
      </c>
      <c r="E718" s="11"/>
      <c r="F718" s="11">
        <f t="shared" si="117"/>
        <v>92848.524999999994</v>
      </c>
    </row>
    <row r="719" spans="1:6" x14ac:dyDescent="0.25">
      <c r="A719" s="37"/>
      <c r="B719" s="13" t="s">
        <v>17</v>
      </c>
      <c r="C719" s="14">
        <f>+C720+C721</f>
        <v>152135.1</v>
      </c>
      <c r="D719" s="14">
        <f>+D720+D721</f>
        <v>152135.1</v>
      </c>
      <c r="E719" s="14"/>
      <c r="F719" s="14">
        <f>+F720+F721</f>
        <v>92848.524999999994</v>
      </c>
    </row>
    <row r="720" spans="1:6" x14ac:dyDescent="0.25">
      <c r="A720" s="36"/>
      <c r="B720" s="16" t="s">
        <v>12</v>
      </c>
      <c r="C720" s="17">
        <v>152135.1</v>
      </c>
      <c r="D720" s="17">
        <v>152135.1</v>
      </c>
      <c r="E720" s="17"/>
      <c r="F720" s="17">
        <v>92848.524999999994</v>
      </c>
    </row>
    <row r="721" spans="1:6" x14ac:dyDescent="0.25">
      <c r="A721" s="36"/>
      <c r="B721" s="16" t="s">
        <v>13</v>
      </c>
      <c r="C721" s="17">
        <v>0</v>
      </c>
      <c r="D721" s="17">
        <v>0</v>
      </c>
      <c r="E721" s="17"/>
      <c r="F721" s="17">
        <v>0</v>
      </c>
    </row>
    <row r="722" spans="1:6" x14ac:dyDescent="0.25">
      <c r="A722" s="39" t="s">
        <v>243</v>
      </c>
      <c r="B722" s="10"/>
      <c r="C722" s="11">
        <f>+C723</f>
        <v>411453.44300000003</v>
      </c>
      <c r="D722" s="11">
        <f t="shared" ref="D722:F722" si="118">+D723</f>
        <v>306155.45757999999</v>
      </c>
      <c r="E722" s="11"/>
      <c r="F722" s="11">
        <f t="shared" si="118"/>
        <v>296542.83286999998</v>
      </c>
    </row>
    <row r="723" spans="1:6" x14ac:dyDescent="0.25">
      <c r="A723" s="37"/>
      <c r="B723" s="13" t="s">
        <v>17</v>
      </c>
      <c r="C723" s="14">
        <f>+C724+C725</f>
        <v>411453.44300000003</v>
      </c>
      <c r="D723" s="14">
        <f>+D724+D725</f>
        <v>306155.45757999999</v>
      </c>
      <c r="E723" s="14"/>
      <c r="F723" s="14">
        <f>+F724+F725</f>
        <v>296542.83286999998</v>
      </c>
    </row>
    <row r="724" spans="1:6" x14ac:dyDescent="0.25">
      <c r="A724" s="36"/>
      <c r="B724" s="16" t="s">
        <v>12</v>
      </c>
      <c r="C724" s="17">
        <v>411453.44300000003</v>
      </c>
      <c r="D724" s="17">
        <v>306155.45757999999</v>
      </c>
      <c r="E724" s="17"/>
      <c r="F724" s="17">
        <v>296542.83286999998</v>
      </c>
    </row>
    <row r="725" spans="1:6" x14ac:dyDescent="0.25">
      <c r="A725" s="36"/>
      <c r="B725" s="16" t="s">
        <v>13</v>
      </c>
      <c r="C725" s="17">
        <v>0</v>
      </c>
      <c r="D725" s="17">
        <v>0</v>
      </c>
      <c r="E725" s="17"/>
      <c r="F725" s="17">
        <v>0</v>
      </c>
    </row>
    <row r="726" spans="1:6" x14ac:dyDescent="0.25">
      <c r="A726" s="39" t="s">
        <v>244</v>
      </c>
      <c r="B726" s="47"/>
      <c r="C726" s="27">
        <f>+C727+C730+C733+C736+C739+C742</f>
        <v>503798.89218000002</v>
      </c>
      <c r="D726" s="27">
        <f t="shared" ref="D726:F726" si="119">+D727+D730+D733+D736+D739+D742</f>
        <v>493046.95047000004</v>
      </c>
      <c r="E726" s="27"/>
      <c r="F726" s="27">
        <f t="shared" si="119"/>
        <v>478358.45519000007</v>
      </c>
    </row>
    <row r="727" spans="1:6" x14ac:dyDescent="0.25">
      <c r="A727" s="37"/>
      <c r="B727" s="13" t="s">
        <v>245</v>
      </c>
      <c r="C727" s="14">
        <f>+C728+C729</f>
        <v>131446.20000000001</v>
      </c>
      <c r="D727" s="14">
        <f>+D728+D729</f>
        <v>124272.50429</v>
      </c>
      <c r="E727" s="14"/>
      <c r="F727" s="14">
        <f>+F728+F729</f>
        <v>124272.50429</v>
      </c>
    </row>
    <row r="728" spans="1:6" x14ac:dyDescent="0.25">
      <c r="A728" s="36"/>
      <c r="B728" s="16" t="s">
        <v>12</v>
      </c>
      <c r="C728" s="17">
        <v>131446.20000000001</v>
      </c>
      <c r="D728" s="17">
        <v>124272.50429</v>
      </c>
      <c r="E728" s="17"/>
      <c r="F728" s="17">
        <v>124272.50429</v>
      </c>
    </row>
    <row r="729" spans="1:6" x14ac:dyDescent="0.25">
      <c r="A729" s="36"/>
      <c r="B729" s="16" t="s">
        <v>13</v>
      </c>
      <c r="C729" s="17">
        <v>0</v>
      </c>
      <c r="D729" s="17">
        <v>0</v>
      </c>
      <c r="E729" s="17"/>
      <c r="F729" s="17">
        <v>0</v>
      </c>
    </row>
    <row r="730" spans="1:6" x14ac:dyDescent="0.25">
      <c r="A730" s="37"/>
      <c r="B730" s="13" t="s">
        <v>246</v>
      </c>
      <c r="C730" s="14">
        <f>+C731+C732</f>
        <v>52092.3</v>
      </c>
      <c r="D730" s="14">
        <f>+D731+D732</f>
        <v>48514.053999999996</v>
      </c>
      <c r="E730" s="14"/>
      <c r="F730" s="14">
        <f>+F731+F732</f>
        <v>47630.726999999999</v>
      </c>
    </row>
    <row r="731" spans="1:6" x14ac:dyDescent="0.25">
      <c r="A731" s="36"/>
      <c r="B731" s="16" t="s">
        <v>12</v>
      </c>
      <c r="C731" s="17">
        <v>52092.3</v>
      </c>
      <c r="D731" s="17">
        <v>48514.053999999996</v>
      </c>
      <c r="E731" s="17"/>
      <c r="F731" s="17">
        <v>47630.726999999999</v>
      </c>
    </row>
    <row r="732" spans="1:6" x14ac:dyDescent="0.25">
      <c r="A732" s="36"/>
      <c r="B732" s="16" t="s">
        <v>13</v>
      </c>
      <c r="C732" s="17">
        <v>0</v>
      </c>
      <c r="D732" s="17">
        <v>0</v>
      </c>
      <c r="E732" s="17"/>
      <c r="F732" s="17">
        <v>0</v>
      </c>
    </row>
    <row r="733" spans="1:6" x14ac:dyDescent="0.25">
      <c r="A733" s="37"/>
      <c r="B733" s="13" t="s">
        <v>247</v>
      </c>
      <c r="C733" s="14">
        <f>+C734+C735</f>
        <v>239998.51418</v>
      </c>
      <c r="D733" s="14">
        <f>+D734+D735</f>
        <v>239998.51418</v>
      </c>
      <c r="E733" s="14"/>
      <c r="F733" s="14">
        <f>+F734+F735</f>
        <v>234572.25390000001</v>
      </c>
    </row>
    <row r="734" spans="1:6" x14ac:dyDescent="0.25">
      <c r="A734" s="36"/>
      <c r="B734" s="16" t="s">
        <v>12</v>
      </c>
      <c r="C734" s="17">
        <v>239998.51418</v>
      </c>
      <c r="D734" s="17">
        <v>239998.51418</v>
      </c>
      <c r="E734" s="17"/>
      <c r="F734" s="17">
        <v>234572.25390000001</v>
      </c>
    </row>
    <row r="735" spans="1:6" x14ac:dyDescent="0.25">
      <c r="A735" s="36"/>
      <c r="B735" s="16" t="s">
        <v>13</v>
      </c>
      <c r="C735" s="17">
        <v>0</v>
      </c>
      <c r="D735" s="17">
        <v>0</v>
      </c>
      <c r="E735" s="17"/>
      <c r="F735" s="17">
        <v>0</v>
      </c>
    </row>
    <row r="736" spans="1:6" x14ac:dyDescent="0.25">
      <c r="A736" s="37"/>
      <c r="B736" s="13" t="s">
        <v>248</v>
      </c>
      <c r="C736" s="14">
        <f>+C737+C738</f>
        <v>48037.8</v>
      </c>
      <c r="D736" s="14">
        <f>+D737+D738</f>
        <v>48037.8</v>
      </c>
      <c r="E736" s="14"/>
      <c r="F736" s="14">
        <f>+F737+F738</f>
        <v>39658.892</v>
      </c>
    </row>
    <row r="737" spans="1:6" x14ac:dyDescent="0.25">
      <c r="A737" s="36"/>
      <c r="B737" s="16" t="s">
        <v>12</v>
      </c>
      <c r="C737" s="17">
        <v>48037.8</v>
      </c>
      <c r="D737" s="17">
        <v>48037.8</v>
      </c>
      <c r="E737" s="17"/>
      <c r="F737" s="17">
        <v>39658.892</v>
      </c>
    </row>
    <row r="738" spans="1:6" x14ac:dyDescent="0.25">
      <c r="A738" s="36"/>
      <c r="B738" s="16" t="s">
        <v>13</v>
      </c>
      <c r="C738" s="17">
        <v>0</v>
      </c>
      <c r="D738" s="17">
        <v>0</v>
      </c>
      <c r="E738" s="17"/>
      <c r="F738" s="17">
        <v>0</v>
      </c>
    </row>
    <row r="739" spans="1:6" x14ac:dyDescent="0.25">
      <c r="A739" s="37"/>
      <c r="B739" s="13" t="s">
        <v>249</v>
      </c>
      <c r="C739" s="14">
        <f>+C740+C741</f>
        <v>1819.748</v>
      </c>
      <c r="D739" s="14">
        <f>+D740+D741</f>
        <v>1819.748</v>
      </c>
      <c r="E739" s="14"/>
      <c r="F739" s="14">
        <f>+F740+F741</f>
        <v>1819.748</v>
      </c>
    </row>
    <row r="740" spans="1:6" x14ac:dyDescent="0.25">
      <c r="A740" s="36"/>
      <c r="B740" s="16" t="s">
        <v>12</v>
      </c>
      <c r="C740" s="17">
        <v>1819.748</v>
      </c>
      <c r="D740" s="17">
        <v>1819.748</v>
      </c>
      <c r="E740" s="17"/>
      <c r="F740" s="17">
        <v>1819.748</v>
      </c>
    </row>
    <row r="741" spans="1:6" x14ac:dyDescent="0.25">
      <c r="A741" s="36"/>
      <c r="B741" s="16" t="s">
        <v>13</v>
      </c>
      <c r="C741" s="17">
        <v>0</v>
      </c>
      <c r="D741" s="17">
        <v>0</v>
      </c>
      <c r="E741" s="17"/>
      <c r="F741" s="17">
        <v>0</v>
      </c>
    </row>
    <row r="742" spans="1:6" x14ac:dyDescent="0.25">
      <c r="A742" s="37"/>
      <c r="B742" s="13" t="s">
        <v>250</v>
      </c>
      <c r="C742" s="14">
        <f>+C743+C744</f>
        <v>30404.33</v>
      </c>
      <c r="D742" s="14">
        <f>+D743+D744</f>
        <v>30404.33</v>
      </c>
      <c r="E742" s="14"/>
      <c r="F742" s="14">
        <f>+F743+F744</f>
        <v>30404.33</v>
      </c>
    </row>
    <row r="743" spans="1:6" x14ac:dyDescent="0.25">
      <c r="A743" s="36"/>
      <c r="B743" s="16" t="s">
        <v>12</v>
      </c>
      <c r="C743" s="17">
        <v>30404.33</v>
      </c>
      <c r="D743" s="17">
        <v>30404.33</v>
      </c>
      <c r="E743" s="17"/>
      <c r="F743" s="17">
        <v>30404.33</v>
      </c>
    </row>
    <row r="744" spans="1:6" x14ac:dyDescent="0.25">
      <c r="A744" s="36"/>
      <c r="B744" s="16" t="s">
        <v>13</v>
      </c>
      <c r="C744" s="17">
        <v>0</v>
      </c>
      <c r="D744" s="17">
        <v>0</v>
      </c>
      <c r="E744" s="17"/>
      <c r="F744" s="17">
        <v>0</v>
      </c>
    </row>
    <row r="745" spans="1:6" x14ac:dyDescent="0.25">
      <c r="A745" s="39" t="s">
        <v>251</v>
      </c>
      <c r="B745" s="10"/>
      <c r="C745" s="11">
        <f>+C746+C747</f>
        <v>16872401.058632333</v>
      </c>
      <c r="D745" s="11">
        <f t="shared" ref="D745:F745" si="120">+D746+D747</f>
        <v>16831450.600632332</v>
      </c>
      <c r="E745" s="11"/>
      <c r="F745" s="11">
        <f t="shared" si="120"/>
        <v>15778779.503742334</v>
      </c>
    </row>
    <row r="746" spans="1:6" x14ac:dyDescent="0.25">
      <c r="A746" s="36"/>
      <c r="B746" s="16" t="s">
        <v>12</v>
      </c>
      <c r="C746" s="17">
        <v>15622457.573873334</v>
      </c>
      <c r="D746" s="30">
        <v>15581507.115873333</v>
      </c>
      <c r="E746" s="30"/>
      <c r="F746" s="30">
        <v>14533255.386413334</v>
      </c>
    </row>
    <row r="747" spans="1:6" x14ac:dyDescent="0.25">
      <c r="A747" s="36"/>
      <c r="B747" s="16" t="s">
        <v>13</v>
      </c>
      <c r="C747" s="17">
        <v>1249943.4847590004</v>
      </c>
      <c r="D747" s="30">
        <v>1249943.4847590004</v>
      </c>
      <c r="E747" s="30"/>
      <c r="F747" s="30">
        <v>1245524.1173290005</v>
      </c>
    </row>
    <row r="748" spans="1:6" x14ac:dyDescent="0.25">
      <c r="A748" s="39" t="s">
        <v>252</v>
      </c>
      <c r="B748" s="10"/>
      <c r="C748" s="11">
        <f>+C749+C750</f>
        <v>2450457.2361999992</v>
      </c>
      <c r="D748" s="11">
        <f t="shared" ref="D748:F748" si="121">+D749+D750</f>
        <v>2434676.7283200002</v>
      </c>
      <c r="E748" s="11"/>
      <c r="F748" s="11">
        <f t="shared" si="121"/>
        <v>2429849.9723200002</v>
      </c>
    </row>
    <row r="749" spans="1:6" x14ac:dyDescent="0.25">
      <c r="A749" s="36"/>
      <c r="B749" s="16" t="s">
        <v>12</v>
      </c>
      <c r="C749" s="17">
        <v>2450457.2361999992</v>
      </c>
      <c r="D749" s="30">
        <v>2434676.7283200002</v>
      </c>
      <c r="E749" s="30"/>
      <c r="F749" s="30">
        <v>2429849.9723200002</v>
      </c>
    </row>
    <row r="750" spans="1:6" x14ac:dyDescent="0.25">
      <c r="A750" s="36"/>
      <c r="B750" s="16" t="s">
        <v>13</v>
      </c>
      <c r="C750" s="17">
        <v>0</v>
      </c>
      <c r="D750" s="17">
        <v>0</v>
      </c>
      <c r="E750" s="17"/>
      <c r="F750" s="17">
        <v>0</v>
      </c>
    </row>
    <row r="751" spans="1:6" x14ac:dyDescent="0.25">
      <c r="A751" s="39" t="s">
        <v>253</v>
      </c>
      <c r="B751" s="47"/>
      <c r="C751" s="27">
        <f>+C752+C755+C758+C761+C764+C767+C770</f>
        <v>250914831.20480919</v>
      </c>
      <c r="D751" s="27">
        <f t="shared" ref="D751:F751" si="122">+D752+D755+D758+D761+D764+D767+D770</f>
        <v>241561898.09577993</v>
      </c>
      <c r="E751" s="27"/>
      <c r="F751" s="27">
        <f t="shared" si="122"/>
        <v>212393563.26345015</v>
      </c>
    </row>
    <row r="752" spans="1:6" x14ac:dyDescent="0.25">
      <c r="A752" s="37"/>
      <c r="B752" s="13" t="s">
        <v>254</v>
      </c>
      <c r="C752" s="14">
        <f>+C753+C754</f>
        <v>172388275.47929984</v>
      </c>
      <c r="D752" s="14">
        <f>+D753+D754</f>
        <v>172388275.47929984</v>
      </c>
      <c r="E752" s="14"/>
      <c r="F752" s="14">
        <f>+F753+F754</f>
        <v>172294210.36500001</v>
      </c>
    </row>
    <row r="753" spans="1:6" x14ac:dyDescent="0.25">
      <c r="A753" s="36"/>
      <c r="B753" s="16" t="s">
        <v>12</v>
      </c>
      <c r="C753" s="17">
        <v>14008075.823999999</v>
      </c>
      <c r="D753" s="17">
        <v>14008075.823999999</v>
      </c>
      <c r="E753" s="17"/>
      <c r="F753" s="17">
        <v>13981718.548</v>
      </c>
    </row>
    <row r="754" spans="1:6" x14ac:dyDescent="0.25">
      <c r="A754" s="36"/>
      <c r="B754" s="16" t="s">
        <v>13</v>
      </c>
      <c r="C754" s="17">
        <v>158380199.65529984</v>
      </c>
      <c r="D754" s="17">
        <v>158380199.65529984</v>
      </c>
      <c r="E754" s="17"/>
      <c r="F754" s="17">
        <v>158312491.817</v>
      </c>
    </row>
    <row r="755" spans="1:6" x14ac:dyDescent="0.25">
      <c r="A755" s="37"/>
      <c r="B755" s="13" t="s">
        <v>255</v>
      </c>
      <c r="C755" s="14">
        <f>+C756+C757</f>
        <v>344071.32419999997</v>
      </c>
      <c r="D755" s="14">
        <f>+D756+D757</f>
        <v>110977.69834999999</v>
      </c>
      <c r="E755" s="14"/>
      <c r="F755" s="14">
        <f>+F756+F757</f>
        <v>108611.07865</v>
      </c>
    </row>
    <row r="756" spans="1:6" x14ac:dyDescent="0.25">
      <c r="A756" s="36"/>
      <c r="B756" s="16" t="s">
        <v>12</v>
      </c>
      <c r="C756" s="17">
        <v>226152.59519999998</v>
      </c>
      <c r="D756" s="17">
        <v>94698.961349999998</v>
      </c>
      <c r="E756" s="17"/>
      <c r="F756" s="17">
        <v>94698.961349999998</v>
      </c>
    </row>
    <row r="757" spans="1:6" x14ac:dyDescent="0.25">
      <c r="A757" s="36"/>
      <c r="B757" s="16" t="s">
        <v>13</v>
      </c>
      <c r="C757" s="17">
        <v>117918.72900000001</v>
      </c>
      <c r="D757" s="17">
        <v>16278.736999999999</v>
      </c>
      <c r="E757" s="17"/>
      <c r="F757" s="17">
        <v>13912.1173</v>
      </c>
    </row>
    <row r="758" spans="1:6" x14ac:dyDescent="0.25">
      <c r="A758" s="37"/>
      <c r="B758" s="13" t="s">
        <v>256</v>
      </c>
      <c r="C758" s="14">
        <f>+C759+C760</f>
        <v>1256952.8096221092</v>
      </c>
      <c r="D758" s="14">
        <f>+D759+D760</f>
        <v>779608.36899999995</v>
      </c>
      <c r="E758" s="14"/>
      <c r="F758" s="14">
        <f>+F759+F760</f>
        <v>779608.36899999995</v>
      </c>
    </row>
    <row r="759" spans="1:6" x14ac:dyDescent="0.25">
      <c r="A759" s="36"/>
      <c r="B759" s="16" t="s">
        <v>12</v>
      </c>
      <c r="C759" s="17">
        <v>1045456.6875831091</v>
      </c>
      <c r="D759" s="17">
        <v>699761.35800000001</v>
      </c>
      <c r="E759" s="17"/>
      <c r="F759" s="17">
        <v>699761.35800000001</v>
      </c>
    </row>
    <row r="760" spans="1:6" x14ac:dyDescent="0.25">
      <c r="A760" s="36"/>
      <c r="B760" s="16" t="s">
        <v>13</v>
      </c>
      <c r="C760" s="17">
        <v>211496.12203900004</v>
      </c>
      <c r="D760" s="17">
        <v>79847.010999999999</v>
      </c>
      <c r="E760" s="17"/>
      <c r="F760" s="17">
        <v>79847.010999999999</v>
      </c>
    </row>
    <row r="761" spans="1:6" x14ac:dyDescent="0.25">
      <c r="A761" s="37"/>
      <c r="B761" s="13" t="s">
        <v>257</v>
      </c>
      <c r="C761" s="14">
        <f>+C762+C763</f>
        <v>15800789.79002</v>
      </c>
      <c r="D761" s="14">
        <f>+D762+D763</f>
        <v>12964755.235394945</v>
      </c>
      <c r="E761" s="14"/>
      <c r="F761" s="14">
        <f>+F762+F763</f>
        <v>11233796.777268348</v>
      </c>
    </row>
    <row r="762" spans="1:6" x14ac:dyDescent="0.25">
      <c r="A762" s="36"/>
      <c r="B762" s="16" t="s">
        <v>12</v>
      </c>
      <c r="C762" s="17">
        <v>10558789.79002</v>
      </c>
      <c r="D762" s="17">
        <v>7963546.1554249004</v>
      </c>
      <c r="E762" s="17"/>
      <c r="F762" s="17">
        <v>7073817.5625579031</v>
      </c>
    </row>
    <row r="763" spans="1:6" x14ac:dyDescent="0.25">
      <c r="A763" s="36"/>
      <c r="B763" s="16" t="s">
        <v>13</v>
      </c>
      <c r="C763" s="17">
        <v>5242000</v>
      </c>
      <c r="D763" s="17">
        <v>5001209.079970045</v>
      </c>
      <c r="E763" s="17"/>
      <c r="F763" s="17">
        <v>4159979.2147104447</v>
      </c>
    </row>
    <row r="764" spans="1:6" x14ac:dyDescent="0.25">
      <c r="A764" s="37"/>
      <c r="B764" s="13" t="s">
        <v>258</v>
      </c>
      <c r="C764" s="14">
        <f>+C765+C766</f>
        <v>3828138.3849999998</v>
      </c>
      <c r="D764" s="14">
        <f>+D765+D766</f>
        <v>3828138.3849999998</v>
      </c>
      <c r="E764" s="14"/>
      <c r="F764" s="14">
        <f>+F765+F766</f>
        <v>3793511.074</v>
      </c>
    </row>
    <row r="765" spans="1:6" x14ac:dyDescent="0.25">
      <c r="A765" s="36"/>
      <c r="B765" s="16" t="s">
        <v>12</v>
      </c>
      <c r="C765" s="17">
        <v>209688.52499999999</v>
      </c>
      <c r="D765" s="17">
        <v>209688.52499999999</v>
      </c>
      <c r="E765" s="17"/>
      <c r="F765" s="17">
        <v>205569.20800000001</v>
      </c>
    </row>
    <row r="766" spans="1:6" x14ac:dyDescent="0.25">
      <c r="A766" s="36"/>
      <c r="B766" s="16" t="s">
        <v>13</v>
      </c>
      <c r="C766" s="17">
        <v>3618449.86</v>
      </c>
      <c r="D766" s="17">
        <v>3618449.86</v>
      </c>
      <c r="E766" s="17"/>
      <c r="F766" s="17">
        <v>3587941.8659999999</v>
      </c>
    </row>
    <row r="767" spans="1:6" x14ac:dyDescent="0.25">
      <c r="A767" s="37"/>
      <c r="B767" s="13" t="s">
        <v>259</v>
      </c>
      <c r="C767" s="14">
        <f>+C768+C769</f>
        <v>50882854.216895901</v>
      </c>
      <c r="D767" s="14">
        <f>+D768+D769</f>
        <v>46558821.791699991</v>
      </c>
      <c r="E767" s="14"/>
      <c r="F767" s="14">
        <f>+F768+F769</f>
        <v>21451621.813999999</v>
      </c>
    </row>
    <row r="768" spans="1:6" x14ac:dyDescent="0.25">
      <c r="A768" s="36"/>
      <c r="B768" s="16" t="s">
        <v>12</v>
      </c>
      <c r="C768" s="17">
        <v>9780276.9080959056</v>
      </c>
      <c r="D768" s="17">
        <v>8846787.6099999994</v>
      </c>
      <c r="E768" s="17"/>
      <c r="F768" s="17">
        <v>8359267.5379999997</v>
      </c>
    </row>
    <row r="769" spans="1:6" x14ac:dyDescent="0.25">
      <c r="A769" s="44"/>
      <c r="B769" s="33" t="s">
        <v>13</v>
      </c>
      <c r="C769" s="45">
        <v>41102577.308799997</v>
      </c>
      <c r="D769" s="45">
        <v>37712034.181699991</v>
      </c>
      <c r="E769" s="45"/>
      <c r="F769" s="45">
        <v>13092354.276000001</v>
      </c>
    </row>
    <row r="770" spans="1:6" x14ac:dyDescent="0.25">
      <c r="A770" s="37"/>
      <c r="B770" s="13" t="s">
        <v>260</v>
      </c>
      <c r="C770" s="14">
        <f>+C771+C772</f>
        <v>6413749.1997713419</v>
      </c>
      <c r="D770" s="14">
        <f>+D771+D772</f>
        <v>4931321.1370351724</v>
      </c>
      <c r="E770" s="14"/>
      <c r="F770" s="14">
        <f>+F771+F772</f>
        <v>2732203.7855317751</v>
      </c>
    </row>
    <row r="771" spans="1:6" x14ac:dyDescent="0.25">
      <c r="A771" s="36"/>
      <c r="B771" s="16" t="s">
        <v>12</v>
      </c>
      <c r="C771" s="17">
        <v>4904782.2183683421</v>
      </c>
      <c r="D771" s="17">
        <v>3575325.4837551722</v>
      </c>
      <c r="E771" s="17"/>
      <c r="F771" s="17">
        <v>2481654.6230952763</v>
      </c>
    </row>
    <row r="772" spans="1:6" x14ac:dyDescent="0.25">
      <c r="A772" s="36"/>
      <c r="B772" s="16" t="s">
        <v>13</v>
      </c>
      <c r="C772" s="17">
        <v>1508966.981403</v>
      </c>
      <c r="D772" s="17">
        <v>1355995.6532800002</v>
      </c>
      <c r="E772" s="17"/>
      <c r="F772" s="17">
        <v>250549.162436499</v>
      </c>
    </row>
    <row r="773" spans="1:6" x14ac:dyDescent="0.25">
      <c r="A773" s="39" t="s">
        <v>261</v>
      </c>
      <c r="B773" s="47"/>
      <c r="C773" s="27">
        <f>+C774</f>
        <v>130278101.47</v>
      </c>
      <c r="D773" s="27">
        <f t="shared" ref="D773:F773" si="123">+D774</f>
        <v>124703092.61099999</v>
      </c>
      <c r="E773" s="27"/>
      <c r="F773" s="27">
        <f t="shared" si="123"/>
        <v>41538424.370999999</v>
      </c>
    </row>
    <row r="774" spans="1:6" x14ac:dyDescent="0.25">
      <c r="A774" s="37"/>
      <c r="B774" s="13" t="s">
        <v>17</v>
      </c>
      <c r="C774" s="14">
        <f>+C775+C776</f>
        <v>130278101.47</v>
      </c>
      <c r="D774" s="14">
        <f>+D775+D776</f>
        <v>124703092.61099999</v>
      </c>
      <c r="E774" s="14"/>
      <c r="F774" s="14">
        <f>+F775+F776</f>
        <v>41538424.370999999</v>
      </c>
    </row>
    <row r="775" spans="1:6" x14ac:dyDescent="0.25">
      <c r="A775" s="36"/>
      <c r="B775" s="16" t="s">
        <v>12</v>
      </c>
      <c r="C775" s="17">
        <v>124152435.936</v>
      </c>
      <c r="D775" s="17">
        <v>120628374.45999999</v>
      </c>
      <c r="E775" s="17"/>
      <c r="F775" s="17">
        <v>37732751.923</v>
      </c>
    </row>
    <row r="776" spans="1:6" ht="15.75" thickBot="1" x14ac:dyDescent="0.3">
      <c r="A776" s="36"/>
      <c r="B776" s="16" t="s">
        <v>13</v>
      </c>
      <c r="C776" s="17">
        <v>6125665.534</v>
      </c>
      <c r="D776" s="17">
        <v>4074718.1510000001</v>
      </c>
      <c r="E776" s="17"/>
      <c r="F776" s="17">
        <v>3805672.4479999999</v>
      </c>
    </row>
    <row r="777" spans="1:6" x14ac:dyDescent="0.25">
      <c r="A777" s="49" t="s">
        <v>262</v>
      </c>
      <c r="B777" s="50"/>
      <c r="C777" s="51"/>
      <c r="D777" s="51"/>
      <c r="E777" s="51"/>
      <c r="F777" s="51"/>
    </row>
    <row r="778" spans="1:6" x14ac:dyDescent="0.25">
      <c r="A778" s="52" t="s">
        <v>263</v>
      </c>
      <c r="B778" s="53"/>
      <c r="C778" s="54"/>
      <c r="D778" s="54"/>
      <c r="E778" s="54"/>
      <c r="F778" s="54"/>
    </row>
    <row r="779" spans="1:6" ht="24" customHeight="1" x14ac:dyDescent="0.25">
      <c r="A779" s="55" t="s">
        <v>264</v>
      </c>
      <c r="B779" s="55"/>
      <c r="C779" s="55"/>
      <c r="D779" s="55"/>
      <c r="E779" s="55"/>
      <c r="F779" s="55"/>
    </row>
    <row r="780" spans="1:6" x14ac:dyDescent="0.25">
      <c r="A780" s="52" t="s">
        <v>265</v>
      </c>
      <c r="B780" s="53"/>
      <c r="C780" s="54"/>
      <c r="D780" s="54"/>
      <c r="E780" s="54"/>
      <c r="F780" s="54"/>
    </row>
    <row r="781" spans="1:6" s="28" customFormat="1" x14ac:dyDescent="0.25"/>
    <row r="782" spans="1:6" s="28" customFormat="1" x14ac:dyDescent="0.25"/>
  </sheetData>
  <mergeCells count="9">
    <mergeCell ref="A1:C1"/>
    <mergeCell ref="A3:F3"/>
    <mergeCell ref="A4:F4"/>
    <mergeCell ref="A779:F779"/>
    <mergeCell ref="A599:B599"/>
    <mergeCell ref="A5:F5"/>
    <mergeCell ref="A6:B7"/>
    <mergeCell ref="C6:C7"/>
    <mergeCell ref="D6:F6"/>
  </mergeCells>
  <pageMargins left="0.70866141732283472" right="0.70866141732283472" top="0.74803149606299213" bottom="0.74803149606299213" header="0.31496062992125984" footer="0.31496062992125984"/>
  <pageSetup scale="65" orientation="portrait" r:id="rId1"/>
  <headerFooter>
    <oddFooter xml:space="preserve">&amp;R&amp;P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Política y Control Presupuestario</dc:creator>
  <cp:lastModifiedBy>Susana Mejia Ramirez</cp:lastModifiedBy>
  <dcterms:created xsi:type="dcterms:W3CDTF">2017-01-26T21:44:49Z</dcterms:created>
  <dcterms:modified xsi:type="dcterms:W3CDTF">2017-01-27T03:20:45Z</dcterms:modified>
</cp:coreProperties>
</file>